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jcgov-my.sharepoint.com/personal/wbroecker_sjcindiana_com/Documents/Desktop/Arcelia's Sales &amp; Maps/"/>
    </mc:Choice>
  </mc:AlternateContent>
  <xr:revisionPtr revIDLastSave="25" documentId="8_{1C3BF755-3347-46BC-A4E8-DD2C810E202D}" xr6:coauthVersionLast="47" xr6:coauthVersionMax="47" xr10:uidLastSave="{BA09BACA-B76E-4DD9-80A3-6FB596324F22}"/>
  <bookViews>
    <workbookView xWindow="28680" yWindow="-120" windowWidth="29040" windowHeight="15840" tabRatio="908" xr2:uid="{A0A776A1-F28F-4FEB-B0FC-5D75F1356F97}"/>
  </bookViews>
  <sheets>
    <sheet name="Master" sheetId="1" r:id="rId1"/>
    <sheet name="Centre Twp" sheetId="3" r:id="rId2"/>
    <sheet name="Clay Twp" sheetId="5" r:id="rId3"/>
    <sheet name="German Twp" sheetId="6" r:id="rId4"/>
    <sheet name="Green Twp" sheetId="7" r:id="rId5"/>
    <sheet name="Harris Twp" sheetId="8" r:id="rId6"/>
    <sheet name="Liberty Twp" sheetId="9" r:id="rId7"/>
    <sheet name="Lincoln Twp" sheetId="10" r:id="rId8"/>
    <sheet name="Madison Twp" sheetId="11" r:id="rId9"/>
    <sheet name="Olive Twp" sheetId="12" r:id="rId10"/>
    <sheet name="Penn Twp" sheetId="13" r:id="rId11"/>
    <sheet name="Portage Twp" sheetId="4" r:id="rId12"/>
    <sheet name="Union Twp" sheetId="14" r:id="rId13"/>
    <sheet name="Warren Twp" sheetId="15" r:id="rId14"/>
    <sheet name="All Res Vac" sheetId="16" r:id="rId15"/>
    <sheet name="All C &amp; I" sheetId="17" r:id="rId16"/>
  </sheets>
  <definedNames>
    <definedName name="_xlnm._FilterDatabase" localSheetId="0" hidden="1">Master!$A$1:$M$2382</definedName>
    <definedName name="_xlnm._FilterDatabase" localSheetId="11" hidden="1">'Portage Twp'!$A$2:$M$882</definedName>
    <definedName name="_xlnm.Print_Titles" localSheetId="15">'All C &amp; I'!$1:$1</definedName>
    <definedName name="_xlnm.Print_Titles" localSheetId="14">'All Res Vac'!$1:$1</definedName>
    <definedName name="_xlnm.Print_Titles" localSheetId="1">'Centre Twp'!$1:$1</definedName>
    <definedName name="_xlnm.Print_Titles" localSheetId="2">'Clay Twp'!$1:$1</definedName>
    <definedName name="_xlnm.Print_Titles" localSheetId="3">'German Twp'!$1:$1</definedName>
    <definedName name="_xlnm.Print_Titles" localSheetId="4">'Green Twp'!$1:$1</definedName>
    <definedName name="_xlnm.Print_Titles" localSheetId="5">'Harris Twp'!$1:$1</definedName>
    <definedName name="_xlnm.Print_Titles" localSheetId="6">'Liberty Twp'!$1:$1</definedName>
    <definedName name="_xlnm.Print_Titles" localSheetId="7">'Lincoln Twp'!$1:$1</definedName>
    <definedName name="_xlnm.Print_Titles" localSheetId="8">'Madison Twp'!$1:$1</definedName>
    <definedName name="_xlnm.Print_Titles" localSheetId="0">Master!$1:$1</definedName>
    <definedName name="_xlnm.Print_Titles" localSheetId="9">'Olive Twp'!$1:$1</definedName>
    <definedName name="_xlnm.Print_Titles" localSheetId="10">'Penn Twp'!$1:$1</definedName>
    <definedName name="_xlnm.Print_Titles" localSheetId="11">'Portage Twp'!$1:$1</definedName>
    <definedName name="_xlnm.Print_Titles" localSheetId="12">'Union Twp'!$1:$1</definedName>
    <definedName name="_xlnm.Print_Titles" localSheetId="13">'Warren Twp'!$1:$1</definedName>
  </definedNames>
  <calcPr calcId="191029" iterateCount="1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" i="17" l="1"/>
  <c r="M5" i="17"/>
  <c r="M4" i="17"/>
  <c r="M3" i="17"/>
  <c r="M2" i="17"/>
  <c r="M9" i="17"/>
  <c r="M8" i="17"/>
  <c r="M39" i="17"/>
  <c r="M38" i="17"/>
  <c r="M37" i="17"/>
  <c r="M36" i="17"/>
  <c r="M35" i="17"/>
  <c r="M34" i="17"/>
  <c r="M33" i="17"/>
  <c r="M32" i="17"/>
  <c r="M31" i="17"/>
  <c r="M30" i="17"/>
  <c r="M28" i="17"/>
  <c r="M27" i="17"/>
  <c r="M26" i="17"/>
  <c r="M25" i="17"/>
  <c r="M24" i="17"/>
  <c r="M23" i="17"/>
  <c r="M22" i="17"/>
  <c r="M19" i="17"/>
  <c r="M18" i="17"/>
  <c r="M17" i="17"/>
  <c r="M16" i="17"/>
  <c r="M14" i="17"/>
  <c r="M13" i="17"/>
  <c r="M12" i="17"/>
  <c r="M33" i="16"/>
  <c r="M31" i="16"/>
  <c r="M30" i="16"/>
  <c r="M29" i="16"/>
  <c r="M27" i="16"/>
  <c r="M26" i="16"/>
  <c r="M25" i="16"/>
  <c r="M24" i="16"/>
  <c r="M23" i="16"/>
  <c r="M22" i="16"/>
  <c r="M21" i="16"/>
  <c r="M20" i="16"/>
  <c r="M19" i="16"/>
  <c r="M18" i="16"/>
  <c r="M17" i="16"/>
  <c r="M16" i="16"/>
  <c r="M15" i="16"/>
  <c r="M14" i="16"/>
  <c r="M13" i="16"/>
  <c r="M12" i="16"/>
  <c r="M11" i="16"/>
  <c r="M10" i="16"/>
  <c r="M9" i="16"/>
  <c r="M8" i="16"/>
  <c r="M7" i="16"/>
  <c r="M6" i="16"/>
  <c r="M4" i="16"/>
  <c r="M3" i="16"/>
  <c r="M2" i="16"/>
  <c r="M77" i="15"/>
  <c r="M76" i="15"/>
  <c r="M75" i="15"/>
  <c r="M74" i="15"/>
  <c r="M73" i="15"/>
  <c r="M72" i="15"/>
  <c r="M71" i="15"/>
  <c r="M70" i="15"/>
  <c r="M69" i="15"/>
  <c r="M68" i="15"/>
  <c r="M67" i="15"/>
  <c r="M66" i="15"/>
  <c r="M65" i="15"/>
  <c r="M64" i="15"/>
  <c r="M63" i="15"/>
  <c r="M62" i="15"/>
  <c r="M61" i="15"/>
  <c r="M60" i="15"/>
  <c r="M59" i="15"/>
  <c r="M58" i="15"/>
  <c r="M57" i="15"/>
  <c r="M56" i="15"/>
  <c r="M55" i="15"/>
  <c r="M54" i="15"/>
  <c r="M53" i="15"/>
  <c r="M52" i="15"/>
  <c r="M51" i="15"/>
  <c r="M50" i="15"/>
  <c r="M49" i="15"/>
  <c r="M48" i="15"/>
  <c r="M47" i="15"/>
  <c r="M46" i="15"/>
  <c r="M45" i="15"/>
  <c r="M44" i="15"/>
  <c r="M43" i="15"/>
  <c r="M42" i="15"/>
  <c r="M41" i="15"/>
  <c r="M40" i="15"/>
  <c r="M39" i="15"/>
  <c r="M38" i="15"/>
  <c r="M37" i="15"/>
  <c r="M35" i="15"/>
  <c r="M34" i="15"/>
  <c r="M33" i="15"/>
  <c r="M32" i="15"/>
  <c r="M31" i="15"/>
  <c r="M30" i="15"/>
  <c r="M29" i="15"/>
  <c r="M28" i="15"/>
  <c r="M26" i="15"/>
  <c r="M25" i="15"/>
  <c r="M24" i="15"/>
  <c r="M23" i="15"/>
  <c r="M22" i="15"/>
  <c r="M21" i="15"/>
  <c r="M20" i="15"/>
  <c r="M19" i="15"/>
  <c r="M18" i="15"/>
  <c r="M17" i="15"/>
  <c r="M16" i="15"/>
  <c r="M15" i="15"/>
  <c r="M14" i="15"/>
  <c r="M13" i="15"/>
  <c r="M12" i="15"/>
  <c r="M11" i="15"/>
  <c r="M10" i="15"/>
  <c r="M9" i="15"/>
  <c r="M8" i="15"/>
  <c r="M7" i="15"/>
  <c r="M6" i="15"/>
  <c r="M5" i="15"/>
  <c r="M4" i="15"/>
  <c r="M3" i="15"/>
  <c r="M2" i="15"/>
  <c r="M31" i="14"/>
  <c r="M30" i="14"/>
  <c r="M29" i="14"/>
  <c r="M28" i="14"/>
  <c r="M27" i="14"/>
  <c r="M26" i="14"/>
  <c r="M25" i="14"/>
  <c r="M24" i="14"/>
  <c r="M23" i="14"/>
  <c r="M22" i="14"/>
  <c r="M21" i="14"/>
  <c r="M19" i="14"/>
  <c r="M18" i="14"/>
  <c r="M16" i="14"/>
  <c r="M15" i="14"/>
  <c r="M14" i="14"/>
  <c r="M12" i="14"/>
  <c r="M11" i="14"/>
  <c r="M10" i="14"/>
  <c r="M9" i="14"/>
  <c r="M8" i="14"/>
  <c r="M7" i="14"/>
  <c r="M6" i="14"/>
  <c r="M5" i="14"/>
  <c r="M4" i="14"/>
  <c r="M3" i="14"/>
  <c r="M2" i="14"/>
  <c r="M2" i="13"/>
  <c r="M3" i="13"/>
  <c r="M4" i="13"/>
  <c r="M5" i="13"/>
  <c r="M6" i="13"/>
  <c r="M7" i="13"/>
  <c r="M8" i="13"/>
  <c r="M10" i="13"/>
  <c r="M11" i="13"/>
  <c r="M12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M33" i="13"/>
  <c r="M34" i="13"/>
  <c r="M35" i="13"/>
  <c r="M36" i="13"/>
  <c r="M37" i="13"/>
  <c r="M39" i="13"/>
  <c r="M40" i="13"/>
  <c r="M41" i="13"/>
  <c r="M42" i="13"/>
  <c r="M43" i="13"/>
  <c r="M44" i="13"/>
  <c r="M45" i="13"/>
  <c r="M46" i="13"/>
  <c r="M47" i="13"/>
  <c r="M48" i="13"/>
  <c r="M49" i="13"/>
  <c r="M50" i="13"/>
  <c r="M51" i="13"/>
  <c r="M52" i="13"/>
  <c r="M53" i="13"/>
  <c r="M54" i="13"/>
  <c r="M55" i="13"/>
  <c r="M56" i="13"/>
  <c r="M57" i="13"/>
  <c r="M58" i="13"/>
  <c r="M60" i="13"/>
  <c r="M61" i="13"/>
  <c r="M62" i="13"/>
  <c r="M63" i="13"/>
  <c r="M64" i="13"/>
  <c r="M65" i="13"/>
  <c r="M66" i="13"/>
  <c r="M67" i="13"/>
  <c r="M68" i="13"/>
  <c r="M69" i="13"/>
  <c r="M70" i="13"/>
  <c r="M71" i="13"/>
  <c r="M72" i="13"/>
  <c r="M73" i="13"/>
  <c r="M74" i="13"/>
  <c r="M75" i="13"/>
  <c r="M76" i="13"/>
  <c r="M77" i="13"/>
  <c r="M78" i="13"/>
  <c r="M79" i="13"/>
  <c r="M80" i="13"/>
  <c r="M81" i="13"/>
  <c r="M82" i="13"/>
  <c r="M83" i="13"/>
  <c r="M84" i="13"/>
  <c r="M85" i="13"/>
  <c r="M86" i="13"/>
  <c r="M87" i="13"/>
  <c r="M88" i="13"/>
  <c r="M89" i="13"/>
  <c r="M90" i="13"/>
  <c r="M91" i="13"/>
  <c r="M92" i="13"/>
  <c r="M93" i="13"/>
  <c r="M94" i="13"/>
  <c r="M95" i="13"/>
  <c r="M96" i="13"/>
  <c r="M97" i="13"/>
  <c r="M98" i="13"/>
  <c r="M99" i="13"/>
  <c r="M100" i="13"/>
  <c r="M101" i="13"/>
  <c r="M102" i="13"/>
  <c r="M103" i="13"/>
  <c r="M104" i="13"/>
  <c r="M105" i="13"/>
  <c r="M106" i="13"/>
  <c r="M107" i="13"/>
  <c r="M108" i="13"/>
  <c r="M109" i="13"/>
  <c r="M110" i="13"/>
  <c r="M111" i="13"/>
  <c r="M112" i="13"/>
  <c r="M113" i="13"/>
  <c r="M114" i="13"/>
  <c r="M115" i="13"/>
  <c r="M116" i="13"/>
  <c r="M117" i="13"/>
  <c r="M118" i="13"/>
  <c r="M119" i="13"/>
  <c r="M121" i="13"/>
  <c r="M122" i="13"/>
  <c r="M123" i="13"/>
  <c r="M127" i="13"/>
  <c r="M128" i="13"/>
  <c r="M129" i="13"/>
  <c r="M130" i="13"/>
  <c r="M131" i="13"/>
  <c r="M132" i="13"/>
  <c r="M133" i="13"/>
  <c r="M134" i="13"/>
  <c r="M135" i="13"/>
  <c r="M136" i="13"/>
  <c r="M137" i="13"/>
  <c r="M138" i="13"/>
  <c r="M139" i="13"/>
  <c r="M140" i="13"/>
  <c r="M141" i="13"/>
  <c r="M142" i="13"/>
  <c r="M143" i="13"/>
  <c r="M144" i="13"/>
  <c r="M145" i="13"/>
  <c r="M146" i="13"/>
  <c r="M147" i="13"/>
  <c r="M148" i="13"/>
  <c r="M149" i="13"/>
  <c r="M150" i="13"/>
  <c r="M151" i="13"/>
  <c r="M152" i="13"/>
  <c r="M153" i="13"/>
  <c r="M154" i="13"/>
  <c r="M155" i="13"/>
  <c r="M156" i="13"/>
  <c r="M157" i="13"/>
  <c r="M159" i="13"/>
  <c r="M160" i="13"/>
  <c r="M161" i="13"/>
  <c r="M162" i="13"/>
  <c r="M163" i="13"/>
  <c r="M164" i="13"/>
  <c r="M165" i="13"/>
  <c r="M166" i="13"/>
  <c r="M167" i="13"/>
  <c r="M168" i="13"/>
  <c r="M169" i="13"/>
  <c r="M170" i="13"/>
  <c r="M171" i="13"/>
  <c r="M172" i="13"/>
  <c r="M173" i="13"/>
  <c r="M174" i="13"/>
  <c r="M175" i="13"/>
  <c r="M176" i="13"/>
  <c r="M177" i="13"/>
  <c r="M178" i="13"/>
  <c r="M179" i="13"/>
  <c r="M180" i="13"/>
  <c r="M181" i="13"/>
  <c r="M2" i="12"/>
  <c r="M3" i="12"/>
  <c r="M4" i="12"/>
  <c r="M5" i="12"/>
  <c r="M6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2" i="11"/>
  <c r="M3" i="11"/>
  <c r="M4" i="11"/>
  <c r="M5" i="11"/>
  <c r="M6" i="11"/>
  <c r="M7" i="11"/>
  <c r="M8" i="11"/>
  <c r="M9" i="11"/>
  <c r="M10" i="11"/>
  <c r="M11" i="11"/>
  <c r="M2" i="10"/>
  <c r="M3" i="10"/>
  <c r="M4" i="10"/>
  <c r="M5" i="10"/>
  <c r="M6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2" i="9"/>
  <c r="M3" i="9"/>
  <c r="M4" i="9"/>
  <c r="M5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7" i="9"/>
  <c r="M38" i="9"/>
  <c r="M39" i="9"/>
  <c r="M40" i="9"/>
  <c r="M41" i="9"/>
  <c r="M42" i="9"/>
  <c r="M43" i="9"/>
  <c r="M44" i="9"/>
  <c r="M45" i="9"/>
  <c r="M46" i="9"/>
  <c r="M47" i="9"/>
  <c r="M48" i="9"/>
  <c r="M2" i="8"/>
  <c r="M3" i="8"/>
  <c r="M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5" i="8"/>
  <c r="M46" i="8"/>
  <c r="M47" i="8"/>
  <c r="M48" i="8"/>
  <c r="M49" i="8"/>
  <c r="M50" i="8"/>
  <c r="M51" i="8"/>
  <c r="M52" i="8"/>
  <c r="M53" i="8"/>
  <c r="M54" i="8"/>
  <c r="M55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1" i="8"/>
  <c r="M122" i="8"/>
  <c r="M123" i="8"/>
  <c r="M124" i="8"/>
  <c r="M125" i="8"/>
  <c r="M126" i="8"/>
  <c r="M127" i="8"/>
  <c r="M128" i="8"/>
  <c r="M129" i="8"/>
  <c r="M130" i="8"/>
  <c r="M131" i="8"/>
  <c r="M132" i="8"/>
  <c r="M133" i="8"/>
  <c r="M134" i="8"/>
  <c r="M135" i="8"/>
  <c r="M136" i="8"/>
  <c r="M137" i="8"/>
  <c r="M138" i="8"/>
  <c r="M139" i="8"/>
  <c r="M140" i="8"/>
  <c r="M141" i="8"/>
  <c r="M142" i="8"/>
  <c r="M143" i="8"/>
  <c r="M144" i="8"/>
  <c r="M145" i="8"/>
  <c r="M146" i="8"/>
  <c r="M147" i="8"/>
  <c r="M148" i="8"/>
  <c r="M149" i="8"/>
  <c r="M150" i="8"/>
  <c r="M151" i="8"/>
  <c r="M152" i="8"/>
  <c r="M153" i="8"/>
  <c r="M154" i="8"/>
  <c r="M155" i="8"/>
  <c r="M156" i="8"/>
  <c r="M157" i="8"/>
  <c r="M158" i="8"/>
  <c r="M159" i="8"/>
  <c r="M160" i="8"/>
  <c r="M161" i="8"/>
  <c r="M162" i="8"/>
  <c r="M163" i="8"/>
  <c r="M164" i="8"/>
  <c r="M165" i="8"/>
  <c r="M166" i="8"/>
  <c r="M167" i="8"/>
  <c r="M168" i="8"/>
  <c r="M169" i="8"/>
  <c r="M170" i="8"/>
  <c r="M171" i="8"/>
  <c r="M172" i="8"/>
  <c r="M173" i="8"/>
  <c r="M174" i="8"/>
  <c r="M175" i="8"/>
  <c r="M176" i="8"/>
  <c r="M177" i="8"/>
  <c r="M178" i="8"/>
  <c r="M179" i="8"/>
  <c r="M180" i="8"/>
  <c r="M181" i="8"/>
  <c r="M182" i="8"/>
  <c r="M183" i="8"/>
  <c r="M184" i="8"/>
  <c r="M185" i="8"/>
  <c r="M186" i="8"/>
  <c r="M187" i="8"/>
  <c r="M188" i="8"/>
  <c r="M189" i="8"/>
  <c r="M190" i="8"/>
  <c r="M191" i="8"/>
  <c r="M192" i="8"/>
  <c r="M193" i="8"/>
  <c r="M194" i="8"/>
  <c r="M195" i="8"/>
  <c r="M196" i="8"/>
  <c r="M198" i="8"/>
  <c r="M199" i="8"/>
  <c r="M200" i="8"/>
  <c r="M201" i="8"/>
  <c r="M202" i="8"/>
  <c r="M203" i="8"/>
  <c r="M205" i="8"/>
  <c r="M206" i="8"/>
  <c r="M207" i="8"/>
  <c r="M208" i="8"/>
  <c r="M209" i="8"/>
  <c r="M210" i="8"/>
  <c r="M211" i="8"/>
  <c r="M212" i="8"/>
  <c r="M213" i="8"/>
  <c r="M214" i="8"/>
  <c r="M215" i="8"/>
  <c r="M216" i="8"/>
  <c r="M217" i="8"/>
  <c r="M218" i="8"/>
  <c r="M220" i="8"/>
  <c r="M221" i="8"/>
  <c r="M222" i="8"/>
  <c r="M223" i="8"/>
  <c r="M224" i="8"/>
  <c r="M225" i="8"/>
  <c r="M226" i="8"/>
  <c r="M227" i="8"/>
  <c r="M228" i="8"/>
  <c r="M229" i="8"/>
  <c r="M230" i="8"/>
  <c r="M231" i="8"/>
  <c r="M232" i="8"/>
  <c r="M233" i="8"/>
  <c r="M234" i="8"/>
  <c r="M235" i="8"/>
  <c r="M236" i="8"/>
  <c r="M237" i="8"/>
  <c r="M238" i="8"/>
  <c r="M239" i="8"/>
  <c r="M240" i="8"/>
  <c r="M241" i="8"/>
  <c r="M242" i="8"/>
  <c r="M243" i="8"/>
  <c r="M244" i="8"/>
  <c r="M245" i="8"/>
  <c r="M246" i="8"/>
  <c r="M247" i="8"/>
  <c r="M248" i="8"/>
  <c r="M249" i="8"/>
  <c r="M250" i="8"/>
  <c r="M251" i="8"/>
  <c r="M252" i="8"/>
  <c r="M253" i="8"/>
  <c r="M254" i="8"/>
  <c r="M255" i="8"/>
  <c r="M256" i="8"/>
  <c r="M257" i="8"/>
  <c r="M258" i="8"/>
  <c r="M259" i="8"/>
  <c r="M260" i="8"/>
  <c r="M261" i="8"/>
  <c r="M262" i="8"/>
  <c r="M263" i="8"/>
  <c r="M264" i="8"/>
  <c r="M265" i="8"/>
  <c r="M266" i="8"/>
  <c r="M267" i="8"/>
  <c r="M268" i="8"/>
  <c r="M269" i="8"/>
  <c r="M270" i="8"/>
  <c r="M271" i="8"/>
  <c r="M272" i="8"/>
  <c r="M273" i="8"/>
  <c r="M274" i="8"/>
  <c r="M275" i="8"/>
  <c r="M276" i="8"/>
  <c r="M277" i="8"/>
  <c r="M278" i="8"/>
  <c r="M279" i="8"/>
  <c r="M280" i="8"/>
  <c r="M281" i="8"/>
  <c r="M282" i="8"/>
  <c r="M283" i="8"/>
  <c r="M284" i="8"/>
  <c r="M285" i="8"/>
  <c r="M286" i="8"/>
  <c r="M287" i="8"/>
  <c r="M289" i="8"/>
  <c r="M290" i="8"/>
  <c r="M291" i="8"/>
  <c r="M292" i="8"/>
  <c r="M293" i="8"/>
  <c r="M294" i="8"/>
  <c r="M295" i="8"/>
  <c r="M2" i="7"/>
  <c r="M3" i="7"/>
  <c r="M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2" i="6"/>
  <c r="M3" i="6"/>
  <c r="M4" i="6"/>
  <c r="M5" i="6"/>
  <c r="M6" i="6"/>
  <c r="M7" i="6"/>
  <c r="M8" i="6"/>
  <c r="M9" i="6"/>
  <c r="M11" i="6"/>
  <c r="M12" i="6"/>
  <c r="M13" i="6"/>
  <c r="M14" i="6"/>
  <c r="M15" i="6"/>
  <c r="M16" i="6"/>
  <c r="M17" i="6"/>
  <c r="M18" i="6"/>
  <c r="M19" i="6"/>
  <c r="M20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15" i="6"/>
  <c r="M116" i="6"/>
  <c r="M117" i="6"/>
  <c r="M2" i="5"/>
  <c r="M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2" i="5"/>
  <c r="M23" i="5"/>
  <c r="M25" i="5"/>
  <c r="M26" i="5"/>
  <c r="M27" i="5"/>
  <c r="M28" i="5"/>
  <c r="M29" i="5"/>
  <c r="M30" i="5"/>
  <c r="M31" i="5"/>
  <c r="M32" i="5"/>
  <c r="M34" i="5"/>
  <c r="M36" i="5"/>
  <c r="M37" i="5"/>
  <c r="M38" i="5"/>
  <c r="M39" i="5"/>
  <c r="M40" i="5"/>
  <c r="M41" i="5"/>
  <c r="M42" i="5"/>
  <c r="M43" i="5"/>
  <c r="M44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35" i="5"/>
  <c r="M136" i="5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2" i="5"/>
  <c r="M153" i="5"/>
  <c r="M154" i="5"/>
  <c r="M155" i="5"/>
  <c r="M156" i="5"/>
  <c r="M157" i="5"/>
  <c r="M158" i="5"/>
  <c r="M159" i="5"/>
  <c r="M160" i="5"/>
  <c r="M161" i="5"/>
  <c r="M162" i="5"/>
  <c r="M164" i="5"/>
  <c r="M165" i="5"/>
  <c r="M166" i="5"/>
  <c r="M167" i="5"/>
  <c r="M168" i="5"/>
  <c r="M169" i="5"/>
  <c r="M170" i="5"/>
  <c r="M171" i="5"/>
  <c r="M172" i="5"/>
  <c r="M173" i="5"/>
  <c r="M174" i="5"/>
  <c r="M175" i="5"/>
  <c r="M176" i="5"/>
  <c r="M177" i="5"/>
  <c r="M178" i="5"/>
  <c r="M179" i="5"/>
  <c r="M180" i="5"/>
  <c r="M181" i="5"/>
  <c r="M182" i="5"/>
  <c r="M183" i="5"/>
  <c r="M184" i="5"/>
  <c r="M185" i="5"/>
  <c r="M186" i="5"/>
  <c r="M187" i="5"/>
  <c r="M188" i="5"/>
  <c r="M189" i="5"/>
  <c r="M190" i="5"/>
  <c r="M191" i="5"/>
  <c r="M192" i="5"/>
  <c r="M193" i="5"/>
  <c r="M194" i="5"/>
  <c r="M195" i="5"/>
  <c r="M196" i="5"/>
  <c r="M197" i="5"/>
  <c r="M198" i="5"/>
  <c r="M199" i="5"/>
  <c r="M200" i="5"/>
  <c r="M201" i="5"/>
  <c r="M202" i="5"/>
  <c r="M203" i="5"/>
  <c r="M204" i="5"/>
  <c r="M205" i="5"/>
  <c r="M206" i="5"/>
  <c r="M207" i="5"/>
  <c r="M208" i="5"/>
  <c r="M209" i="5"/>
  <c r="M210" i="5"/>
  <c r="M211" i="5"/>
  <c r="M214" i="5"/>
  <c r="M215" i="5"/>
  <c r="M216" i="5"/>
  <c r="M217" i="5"/>
  <c r="M218" i="5"/>
  <c r="M220" i="5"/>
  <c r="M221" i="5"/>
  <c r="M222" i="5"/>
  <c r="M223" i="5"/>
  <c r="M224" i="5"/>
  <c r="M225" i="5"/>
  <c r="M226" i="5"/>
  <c r="M227" i="5"/>
  <c r="M228" i="5"/>
  <c r="M229" i="5"/>
  <c r="M230" i="5"/>
  <c r="M232" i="5"/>
  <c r="M234" i="5"/>
  <c r="M236" i="5"/>
  <c r="M237" i="5"/>
  <c r="M238" i="5"/>
  <c r="M239" i="5"/>
  <c r="M240" i="5"/>
  <c r="M241" i="5"/>
  <c r="M242" i="5"/>
  <c r="M243" i="5"/>
  <c r="M244" i="5"/>
  <c r="M245" i="5"/>
  <c r="M246" i="5"/>
  <c r="M247" i="5"/>
  <c r="M248" i="5"/>
  <c r="M249" i="5"/>
  <c r="M250" i="5"/>
  <c r="M251" i="5"/>
  <c r="M252" i="5"/>
  <c r="M253" i="5"/>
  <c r="M254" i="5"/>
  <c r="M255" i="5"/>
  <c r="M256" i="5"/>
  <c r="M257" i="5"/>
  <c r="M258" i="5"/>
  <c r="M260" i="5"/>
  <c r="M261" i="5"/>
  <c r="M262" i="5"/>
  <c r="M263" i="5"/>
  <c r="M264" i="5"/>
  <c r="M265" i="5"/>
  <c r="M266" i="5"/>
  <c r="M267" i="5"/>
  <c r="M268" i="5"/>
  <c r="M269" i="5"/>
  <c r="M270" i="5"/>
  <c r="M271" i="5"/>
  <c r="M272" i="5"/>
  <c r="M273" i="5"/>
  <c r="M274" i="5"/>
  <c r="M275" i="5"/>
  <c r="M276" i="5"/>
  <c r="M277" i="5"/>
  <c r="M278" i="5"/>
  <c r="M279" i="5"/>
  <c r="M280" i="5"/>
  <c r="M281" i="5"/>
  <c r="M282" i="5"/>
  <c r="M283" i="5"/>
  <c r="M284" i="5"/>
  <c r="M285" i="5"/>
  <c r="M286" i="5"/>
  <c r="M287" i="5"/>
  <c r="M288" i="5"/>
  <c r="M289" i="5"/>
  <c r="M290" i="5"/>
  <c r="M291" i="5"/>
  <c r="M292" i="5"/>
  <c r="M293" i="5"/>
  <c r="M294" i="5"/>
  <c r="M295" i="5"/>
  <c r="M296" i="5"/>
  <c r="M297" i="5"/>
  <c r="M298" i="5"/>
  <c r="M299" i="5"/>
  <c r="M300" i="5"/>
  <c r="M301" i="5"/>
  <c r="M302" i="5"/>
  <c r="M303" i="5"/>
  <c r="M304" i="5"/>
  <c r="M305" i="5"/>
  <c r="M306" i="5"/>
  <c r="M307" i="5"/>
  <c r="M308" i="5"/>
  <c r="M309" i="5"/>
  <c r="M310" i="5"/>
  <c r="M311" i="5"/>
  <c r="M312" i="5"/>
  <c r="M313" i="5"/>
  <c r="M314" i="5"/>
  <c r="M315" i="5"/>
  <c r="M316" i="5"/>
  <c r="M317" i="5"/>
  <c r="M318" i="5"/>
  <c r="M319" i="5"/>
  <c r="M320" i="5"/>
  <c r="M321" i="5"/>
  <c r="M324" i="5"/>
  <c r="M325" i="5"/>
  <c r="M326" i="5"/>
  <c r="M327" i="5"/>
  <c r="M328" i="5"/>
  <c r="M329" i="5"/>
  <c r="M330" i="5"/>
  <c r="M331" i="5"/>
  <c r="M332" i="5"/>
  <c r="M333" i="5"/>
  <c r="M334" i="5"/>
  <c r="M335" i="5"/>
  <c r="M336" i="5"/>
  <c r="M337" i="5"/>
  <c r="M338" i="5"/>
  <c r="M339" i="5"/>
  <c r="M340" i="5"/>
  <c r="M341" i="5"/>
  <c r="M342" i="5"/>
  <c r="M343" i="5"/>
  <c r="M344" i="5"/>
  <c r="M345" i="5"/>
  <c r="M346" i="5"/>
  <c r="M347" i="5"/>
  <c r="M348" i="5"/>
  <c r="M349" i="5"/>
  <c r="M350" i="5"/>
  <c r="M351" i="5"/>
  <c r="M352" i="5"/>
  <c r="M353" i="5"/>
  <c r="M354" i="5"/>
  <c r="M355" i="5"/>
  <c r="M356" i="5"/>
  <c r="M357" i="5"/>
  <c r="M358" i="5"/>
  <c r="M359" i="5"/>
  <c r="M360" i="5"/>
  <c r="M361" i="5"/>
  <c r="M362" i="5"/>
  <c r="M363" i="5"/>
  <c r="M364" i="5"/>
  <c r="M365" i="5"/>
  <c r="M366" i="5"/>
  <c r="M367" i="5"/>
  <c r="M368" i="5"/>
  <c r="M369" i="5"/>
  <c r="M371" i="5"/>
  <c r="M372" i="5"/>
  <c r="M373" i="5"/>
  <c r="M374" i="5"/>
  <c r="M375" i="5"/>
  <c r="M376" i="5"/>
  <c r="M377" i="5"/>
  <c r="M378" i="5"/>
  <c r="M379" i="5"/>
  <c r="M380" i="5"/>
  <c r="M382" i="5"/>
  <c r="M383" i="5"/>
  <c r="M384" i="5"/>
  <c r="M385" i="5"/>
  <c r="M386" i="5"/>
  <c r="M387" i="5"/>
  <c r="M388" i="5"/>
  <c r="M389" i="5"/>
  <c r="M390" i="5"/>
  <c r="M391" i="5"/>
  <c r="M392" i="5"/>
  <c r="M393" i="5"/>
  <c r="M394" i="5"/>
  <c r="M395" i="5"/>
  <c r="M396" i="5"/>
  <c r="M397" i="5"/>
  <c r="M398" i="5"/>
  <c r="M399" i="5"/>
  <c r="M400" i="5"/>
  <c r="M401" i="5"/>
  <c r="M402" i="5"/>
  <c r="M403" i="5"/>
  <c r="M404" i="5"/>
  <c r="M405" i="5"/>
  <c r="M406" i="5"/>
  <c r="M407" i="5"/>
  <c r="M408" i="5"/>
  <c r="M409" i="5"/>
  <c r="M410" i="5"/>
  <c r="M411" i="5"/>
  <c r="M412" i="5"/>
  <c r="M413" i="5"/>
  <c r="M414" i="5"/>
  <c r="M415" i="5"/>
  <c r="M416" i="5"/>
  <c r="M417" i="5"/>
  <c r="M418" i="5"/>
  <c r="M419" i="5"/>
  <c r="M420" i="5"/>
  <c r="M421" i="5"/>
  <c r="M422" i="5"/>
  <c r="M423" i="5"/>
  <c r="M424" i="5"/>
  <c r="M425" i="5"/>
  <c r="M426" i="5"/>
  <c r="M427" i="5"/>
  <c r="M428" i="5"/>
  <c r="M429" i="5"/>
  <c r="M430" i="5"/>
  <c r="M431" i="5"/>
  <c r="M432" i="5"/>
  <c r="M433" i="5"/>
  <c r="M434" i="5"/>
  <c r="M435" i="5"/>
  <c r="M2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882" i="4"/>
  <c r="M881" i="4"/>
  <c r="M880" i="4"/>
  <c r="M878" i="4"/>
  <c r="M877" i="4"/>
  <c r="M876" i="4"/>
  <c r="M875" i="4"/>
  <c r="M874" i="4"/>
  <c r="M873" i="4"/>
  <c r="M872" i="4"/>
  <c r="M871" i="4"/>
  <c r="M870" i="4"/>
  <c r="M869" i="4"/>
  <c r="M868" i="4"/>
  <c r="M867" i="4"/>
  <c r="M866" i="4"/>
  <c r="M865" i="4"/>
  <c r="M864" i="4"/>
  <c r="M863" i="4"/>
  <c r="M862" i="4"/>
  <c r="M861" i="4"/>
  <c r="M860" i="4"/>
  <c r="M859" i="4"/>
  <c r="M857" i="4"/>
  <c r="M856" i="4"/>
  <c r="M855" i="4"/>
  <c r="M854" i="4"/>
  <c r="M853" i="4"/>
  <c r="M852" i="4"/>
  <c r="M851" i="4"/>
  <c r="M850" i="4"/>
  <c r="M849" i="4"/>
  <c r="M848" i="4"/>
  <c r="M847" i="4"/>
  <c r="M846" i="4"/>
  <c r="M845" i="4"/>
  <c r="M844" i="4"/>
  <c r="M843" i="4"/>
  <c r="M842" i="4"/>
  <c r="M841" i="4"/>
  <c r="M840" i="4"/>
  <c r="M839" i="4"/>
  <c r="M838" i="4"/>
  <c r="M837" i="4"/>
  <c r="M836" i="4"/>
  <c r="M835" i="4"/>
  <c r="M834" i="4"/>
  <c r="M833" i="4"/>
  <c r="M832" i="4"/>
  <c r="M831" i="4"/>
  <c r="M830" i="4"/>
  <c r="M829" i="4"/>
  <c r="M828" i="4"/>
  <c r="M827" i="4"/>
  <c r="M826" i="4"/>
  <c r="M825" i="4"/>
  <c r="M824" i="4"/>
  <c r="M823" i="4"/>
  <c r="M822" i="4"/>
  <c r="M821" i="4"/>
  <c r="M820" i="4"/>
  <c r="M819" i="4"/>
  <c r="M818" i="4"/>
  <c r="M817" i="4"/>
  <c r="M816" i="4"/>
  <c r="M815" i="4"/>
  <c r="M814" i="4"/>
  <c r="M813" i="4"/>
  <c r="M812" i="4"/>
  <c r="M811" i="4"/>
  <c r="M810" i="4"/>
  <c r="M809" i="4"/>
  <c r="M808" i="4"/>
  <c r="M807" i="4"/>
  <c r="M806" i="4"/>
  <c r="M805" i="4"/>
  <c r="M804" i="4"/>
  <c r="M803" i="4"/>
  <c r="M802" i="4"/>
  <c r="M801" i="4"/>
  <c r="M799" i="4"/>
  <c r="M797" i="4"/>
  <c r="M796" i="4"/>
  <c r="M795" i="4"/>
  <c r="M794" i="4"/>
  <c r="M793" i="4"/>
  <c r="M792" i="4"/>
  <c r="M791" i="4"/>
  <c r="M790" i="4"/>
  <c r="M789" i="4"/>
  <c r="M788" i="4"/>
  <c r="M787" i="4"/>
  <c r="M786" i="4"/>
  <c r="M785" i="4"/>
  <c r="M784" i="4"/>
  <c r="M783" i="4"/>
  <c r="M782" i="4"/>
  <c r="M781" i="4"/>
  <c r="M780" i="4"/>
  <c r="M779" i="4"/>
  <c r="M778" i="4"/>
  <c r="M777" i="4"/>
  <c r="M776" i="4"/>
  <c r="M775" i="4"/>
  <c r="M774" i="4"/>
  <c r="M772" i="4"/>
  <c r="M771" i="4"/>
  <c r="M770" i="4"/>
  <c r="M769" i="4"/>
  <c r="M768" i="4"/>
  <c r="M767" i="4"/>
  <c r="M766" i="4"/>
  <c r="M765" i="4"/>
  <c r="M764" i="4"/>
  <c r="M763" i="4"/>
  <c r="M762" i="4"/>
  <c r="M761" i="4"/>
  <c r="M760" i="4"/>
  <c r="M759" i="4"/>
  <c r="M758" i="4"/>
  <c r="M757" i="4"/>
  <c r="M756" i="4"/>
  <c r="M755" i="4"/>
  <c r="M754" i="4"/>
  <c r="M753" i="4"/>
  <c r="M752" i="4"/>
  <c r="M751" i="4"/>
  <c r="M750" i="4"/>
  <c r="M748" i="4"/>
  <c r="M747" i="4"/>
  <c r="M746" i="4"/>
  <c r="M745" i="4"/>
  <c r="M744" i="4"/>
  <c r="M743" i="4"/>
  <c r="M742" i="4"/>
  <c r="M741" i="4"/>
  <c r="M740" i="4"/>
  <c r="M739" i="4"/>
  <c r="M738" i="4"/>
  <c r="M737" i="4"/>
  <c r="M736" i="4"/>
  <c r="M735" i="4"/>
  <c r="M734" i="4"/>
  <c r="M733" i="4"/>
  <c r="M732" i="4"/>
  <c r="M731" i="4"/>
  <c r="M730" i="4"/>
  <c r="M729" i="4"/>
  <c r="M728" i="4"/>
  <c r="M727" i="4"/>
  <c r="M726" i="4"/>
  <c r="M725" i="4"/>
  <c r="M724" i="4"/>
  <c r="M723" i="4"/>
  <c r="M722" i="4"/>
  <c r="M721" i="4"/>
  <c r="M720" i="4"/>
  <c r="M719" i="4"/>
  <c r="M717" i="4"/>
  <c r="M716" i="4"/>
  <c r="M715" i="4"/>
  <c r="M714" i="4"/>
  <c r="M713" i="4"/>
  <c r="M712" i="4"/>
  <c r="M711" i="4"/>
  <c r="M710" i="4"/>
  <c r="M708" i="4"/>
  <c r="M707" i="4"/>
  <c r="M706" i="4"/>
  <c r="M705" i="4"/>
  <c r="M704" i="4"/>
  <c r="M703" i="4"/>
  <c r="M702" i="4"/>
  <c r="M701" i="4"/>
  <c r="M700" i="4"/>
  <c r="M699" i="4"/>
  <c r="M698" i="4"/>
  <c r="M697" i="4"/>
  <c r="M696" i="4"/>
  <c r="M695" i="4"/>
  <c r="M694" i="4"/>
  <c r="M693" i="4"/>
  <c r="M692" i="4"/>
  <c r="M691" i="4"/>
  <c r="M690" i="4"/>
  <c r="M689" i="4"/>
  <c r="M688" i="4"/>
  <c r="M687" i="4"/>
  <c r="M686" i="4"/>
  <c r="M685" i="4"/>
  <c r="M684" i="4"/>
  <c r="M683" i="4"/>
  <c r="M682" i="4"/>
  <c r="M681" i="4"/>
  <c r="M680" i="4"/>
  <c r="M679" i="4"/>
  <c r="M678" i="4"/>
  <c r="M677" i="4"/>
  <c r="M676" i="4"/>
  <c r="M675" i="4"/>
  <c r="M674" i="4"/>
  <c r="M673" i="4"/>
  <c r="M672" i="4"/>
  <c r="M671" i="4"/>
  <c r="M670" i="4"/>
  <c r="M669" i="4"/>
  <c r="M668" i="4"/>
  <c r="M667" i="4"/>
  <c r="M666" i="4"/>
  <c r="M665" i="4"/>
  <c r="M664" i="4"/>
  <c r="M663" i="4"/>
  <c r="M662" i="4"/>
  <c r="M661" i="4"/>
  <c r="M660" i="4"/>
  <c r="M658" i="4"/>
  <c r="M657" i="4"/>
  <c r="M656" i="4"/>
  <c r="M655" i="4"/>
  <c r="M654" i="4"/>
  <c r="M653" i="4"/>
  <c r="M652" i="4"/>
  <c r="M651" i="4"/>
  <c r="M650" i="4"/>
  <c r="M649" i="4"/>
  <c r="M648" i="4"/>
  <c r="M647" i="4"/>
  <c r="M646" i="4"/>
  <c r="M645" i="4"/>
  <c r="M644" i="4"/>
  <c r="M643" i="4"/>
  <c r="M642" i="4"/>
  <c r="M641" i="4"/>
  <c r="M640" i="4"/>
  <c r="M639" i="4"/>
  <c r="M638" i="4"/>
  <c r="M637" i="4"/>
  <c r="M636" i="4"/>
  <c r="M635" i="4"/>
  <c r="M634" i="4"/>
  <c r="M633" i="4"/>
  <c r="M632" i="4"/>
  <c r="M631" i="4"/>
  <c r="M630" i="4"/>
  <c r="M629" i="4"/>
  <c r="M628" i="4"/>
  <c r="M627" i="4"/>
  <c r="M626" i="4"/>
  <c r="M625" i="4"/>
  <c r="M624" i="4"/>
  <c r="M623" i="4"/>
  <c r="M622" i="4"/>
  <c r="M621" i="4"/>
  <c r="M620" i="4"/>
  <c r="M619" i="4"/>
  <c r="M618" i="4"/>
  <c r="M617" i="4"/>
  <c r="M616" i="4"/>
  <c r="M615" i="4"/>
  <c r="M614" i="4"/>
  <c r="M613" i="4"/>
  <c r="M612" i="4"/>
  <c r="M611" i="4"/>
  <c r="M610" i="4"/>
  <c r="M609" i="4"/>
  <c r="M608" i="4"/>
  <c r="M607" i="4"/>
  <c r="M606" i="4"/>
  <c r="M605" i="4"/>
  <c r="M604" i="4"/>
  <c r="M603" i="4"/>
  <c r="M602" i="4"/>
  <c r="M601" i="4"/>
  <c r="M600" i="4"/>
  <c r="M599" i="4"/>
  <c r="M598" i="4"/>
  <c r="M597" i="4"/>
  <c r="M596" i="4"/>
  <c r="M595" i="4"/>
  <c r="M594" i="4"/>
  <c r="M593" i="4"/>
  <c r="M592" i="4"/>
  <c r="M591" i="4"/>
  <c r="M590" i="4"/>
  <c r="M589" i="4"/>
  <c r="M588" i="4"/>
  <c r="M587" i="4"/>
  <c r="M586" i="4"/>
  <c r="M585" i="4"/>
  <c r="M584" i="4"/>
  <c r="M583" i="4"/>
  <c r="M582" i="4"/>
  <c r="M581" i="4"/>
  <c r="M580" i="4"/>
  <c r="M579" i="4"/>
  <c r="M578" i="4"/>
  <c r="M577" i="4"/>
  <c r="M576" i="4"/>
  <c r="M575" i="4"/>
  <c r="M574" i="4"/>
  <c r="M573" i="4"/>
  <c r="M572" i="4"/>
  <c r="M571" i="4"/>
  <c r="M570" i="4"/>
  <c r="M569" i="4"/>
  <c r="M568" i="4"/>
  <c r="M567" i="4"/>
  <c r="M566" i="4"/>
  <c r="M565" i="4"/>
  <c r="M564" i="4"/>
  <c r="M563" i="4"/>
  <c r="M562" i="4"/>
  <c r="M561" i="4"/>
  <c r="M560" i="4"/>
  <c r="M559" i="4"/>
  <c r="M558" i="4"/>
  <c r="M557" i="4"/>
  <c r="M556" i="4"/>
  <c r="M555" i="4"/>
  <c r="M554" i="4"/>
  <c r="M553" i="4"/>
  <c r="M552" i="4"/>
  <c r="M551" i="4"/>
  <c r="M550" i="4"/>
  <c r="M549" i="4"/>
  <c r="M548" i="4"/>
  <c r="M547" i="4"/>
  <c r="M546" i="4"/>
  <c r="M545" i="4"/>
  <c r="M544" i="4"/>
  <c r="M543" i="4"/>
  <c r="M541" i="4"/>
  <c r="M540" i="4"/>
  <c r="M539" i="4"/>
  <c r="M538" i="4"/>
  <c r="M537" i="4"/>
  <c r="M536" i="4"/>
  <c r="M535" i="4"/>
  <c r="M534" i="4"/>
  <c r="M533" i="4"/>
  <c r="M532" i="4"/>
  <c r="M531" i="4"/>
  <c r="M530" i="4"/>
  <c r="M529" i="4"/>
  <c r="M528" i="4"/>
  <c r="M527" i="4"/>
  <c r="M526" i="4"/>
  <c r="M525" i="4"/>
  <c r="M524" i="4"/>
  <c r="M523" i="4"/>
  <c r="M522" i="4"/>
  <c r="M521" i="4"/>
  <c r="M520" i="4"/>
  <c r="M519" i="4"/>
  <c r="M518" i="4"/>
  <c r="M517" i="4"/>
  <c r="M516" i="4"/>
  <c r="M515" i="4"/>
  <c r="M514" i="4"/>
  <c r="M513" i="4"/>
  <c r="M512" i="4"/>
  <c r="M511" i="4"/>
  <c r="M510" i="4"/>
  <c r="M509" i="4"/>
  <c r="M508" i="4"/>
  <c r="M507" i="4"/>
  <c r="M506" i="4"/>
  <c r="M505" i="4"/>
  <c r="M504" i="4"/>
  <c r="M503" i="4"/>
  <c r="M502" i="4"/>
  <c r="M501" i="4"/>
  <c r="M500" i="4"/>
  <c r="M499" i="4"/>
  <c r="M498" i="4"/>
  <c r="M497" i="4"/>
  <c r="M496" i="4"/>
  <c r="M495" i="4"/>
  <c r="M494" i="4"/>
  <c r="M493" i="4"/>
  <c r="M492" i="4"/>
  <c r="M491" i="4"/>
  <c r="M490" i="4"/>
  <c r="M489" i="4"/>
  <c r="M488" i="4"/>
  <c r="M487" i="4"/>
  <c r="M486" i="4"/>
  <c r="M485" i="4"/>
  <c r="M484" i="4"/>
  <c r="M483" i="4"/>
  <c r="M482" i="4"/>
  <c r="M481" i="4"/>
  <c r="M480" i="4"/>
  <c r="M479" i="4"/>
  <c r="M478" i="4"/>
  <c r="M477" i="4"/>
  <c r="M476" i="4"/>
  <c r="M475" i="4"/>
  <c r="M474" i="4"/>
  <c r="M473" i="4"/>
  <c r="M472" i="4"/>
  <c r="M471" i="4"/>
  <c r="M470" i="4"/>
  <c r="M469" i="4"/>
  <c r="M468" i="4"/>
  <c r="M467" i="4"/>
  <c r="M466" i="4"/>
  <c r="M465" i="4"/>
  <c r="M463" i="4"/>
  <c r="M462" i="4"/>
  <c r="M461" i="4"/>
  <c r="M460" i="4"/>
  <c r="M459" i="4"/>
  <c r="M458" i="4"/>
  <c r="M457" i="4"/>
  <c r="M456" i="4"/>
  <c r="M455" i="4"/>
  <c r="M454" i="4"/>
  <c r="M453" i="4"/>
  <c r="M452" i="4"/>
  <c r="M451" i="4"/>
  <c r="M450" i="4"/>
  <c r="M449" i="4"/>
  <c r="M448" i="4"/>
  <c r="M447" i="4"/>
  <c r="M446" i="4"/>
  <c r="M445" i="4"/>
  <c r="M444" i="4"/>
  <c r="M443" i="4"/>
  <c r="M442" i="4"/>
  <c r="M441" i="4"/>
  <c r="M440" i="4"/>
  <c r="M439" i="4"/>
  <c r="M438" i="4"/>
  <c r="M437" i="4"/>
  <c r="M436" i="4"/>
  <c r="M435" i="4"/>
  <c r="M434" i="4"/>
  <c r="M433" i="4"/>
  <c r="M432" i="4"/>
  <c r="M431" i="4"/>
  <c r="M430" i="4"/>
  <c r="M429" i="4"/>
  <c r="M427" i="4"/>
  <c r="M426" i="4"/>
  <c r="M425" i="4"/>
  <c r="M424" i="4"/>
  <c r="M423" i="4"/>
  <c r="M422" i="4"/>
  <c r="M421" i="4"/>
  <c r="M420" i="4"/>
  <c r="M418" i="4"/>
  <c r="M417" i="4"/>
  <c r="M416" i="4"/>
  <c r="M415" i="4"/>
  <c r="M414" i="4"/>
  <c r="M413" i="4"/>
  <c r="M412" i="4"/>
  <c r="M411" i="4"/>
  <c r="M410" i="4"/>
  <c r="M409" i="4"/>
  <c r="M408" i="4"/>
  <c r="M407" i="4"/>
  <c r="M406" i="4"/>
  <c r="M405" i="4"/>
  <c r="M404" i="4"/>
  <c r="M403" i="4"/>
  <c r="M402" i="4"/>
  <c r="M401" i="4"/>
  <c r="M400" i="4"/>
  <c r="M399" i="4"/>
  <c r="M398" i="4"/>
  <c r="M397" i="4"/>
  <c r="M396" i="4"/>
  <c r="M395" i="4"/>
  <c r="M394" i="4"/>
  <c r="M393" i="4"/>
  <c r="M392" i="4"/>
  <c r="M391" i="4"/>
  <c r="M390" i="4"/>
  <c r="M389" i="4"/>
  <c r="M388" i="4"/>
  <c r="M387" i="4"/>
  <c r="M386" i="4"/>
  <c r="M385" i="4"/>
  <c r="M384" i="4"/>
  <c r="M383" i="4"/>
  <c r="M382" i="4"/>
  <c r="M381" i="4"/>
  <c r="M380" i="4"/>
  <c r="M379" i="4"/>
  <c r="M378" i="4"/>
  <c r="M377" i="4"/>
  <c r="M376" i="4"/>
  <c r="M375" i="4"/>
  <c r="M374" i="4"/>
  <c r="M373" i="4"/>
  <c r="M372" i="4"/>
  <c r="M371" i="4"/>
  <c r="M370" i="4"/>
  <c r="M369" i="4"/>
  <c r="M368" i="4"/>
  <c r="M367" i="4"/>
  <c r="M366" i="4"/>
  <c r="M365" i="4"/>
  <c r="M364" i="4"/>
  <c r="M363" i="4"/>
  <c r="M361" i="4"/>
  <c r="M360" i="4"/>
  <c r="M359" i="4"/>
  <c r="M358" i="4"/>
  <c r="M357" i="4"/>
  <c r="M356" i="4"/>
  <c r="M354" i="4"/>
  <c r="M353" i="4"/>
  <c r="M352" i="4"/>
  <c r="M351" i="4"/>
  <c r="M350" i="4"/>
  <c r="M349" i="4"/>
  <c r="M348" i="4"/>
  <c r="M347" i="4"/>
  <c r="M346" i="4"/>
  <c r="M345" i="4"/>
  <c r="M344" i="4"/>
  <c r="M343" i="4"/>
  <c r="M342" i="4"/>
  <c r="M341" i="4"/>
  <c r="M340" i="4"/>
  <c r="M339" i="4"/>
  <c r="M338" i="4"/>
  <c r="M337" i="4"/>
  <c r="M336" i="4"/>
  <c r="M335" i="4"/>
  <c r="M334" i="4"/>
  <c r="M333" i="4"/>
  <c r="M332" i="4"/>
  <c r="M331" i="4"/>
  <c r="M330" i="4"/>
  <c r="M329" i="4"/>
  <c r="M328" i="4"/>
  <c r="M327" i="4"/>
  <c r="M326" i="4"/>
  <c r="M325" i="4"/>
  <c r="M324" i="4"/>
  <c r="M323" i="4"/>
  <c r="M322" i="4"/>
  <c r="M321" i="4"/>
  <c r="M320" i="4"/>
  <c r="M319" i="4"/>
  <c r="M318" i="4"/>
  <c r="M317" i="4"/>
  <c r="M316" i="4"/>
  <c r="M315" i="4"/>
  <c r="M314" i="4"/>
  <c r="M313" i="4"/>
  <c r="M312" i="4"/>
  <c r="M311" i="4"/>
  <c r="M310" i="4"/>
  <c r="M309" i="4"/>
  <c r="M308" i="4"/>
  <c r="M307" i="4"/>
  <c r="M305" i="4"/>
  <c r="M304" i="4"/>
  <c r="M303" i="4"/>
  <c r="M302" i="4"/>
  <c r="M301" i="4"/>
  <c r="M300" i="4"/>
  <c r="M299" i="4"/>
  <c r="M298" i="4"/>
  <c r="M297" i="4"/>
  <c r="M296" i="4"/>
  <c r="M295" i="4"/>
  <c r="M294" i="4"/>
  <c r="M293" i="4"/>
  <c r="M292" i="4"/>
  <c r="M291" i="4"/>
  <c r="M290" i="4"/>
  <c r="M289" i="4"/>
  <c r="M288" i="4"/>
  <c r="M287" i="4"/>
  <c r="M286" i="4"/>
  <c r="M285" i="4"/>
  <c r="M284" i="4"/>
  <c r="M283" i="4"/>
  <c r="M282" i="4"/>
  <c r="M281" i="4"/>
  <c r="M280" i="4"/>
  <c r="M279" i="4"/>
  <c r="M278" i="4"/>
  <c r="M277" i="4"/>
  <c r="M276" i="4"/>
  <c r="M275" i="4"/>
  <c r="M274" i="4"/>
  <c r="M273" i="4"/>
  <c r="M272" i="4"/>
  <c r="M271" i="4"/>
  <c r="M270" i="4"/>
  <c r="M269" i="4"/>
  <c r="M268" i="4"/>
  <c r="M267" i="4"/>
  <c r="M266" i="4"/>
  <c r="M265" i="4"/>
  <c r="M264" i="4"/>
  <c r="M263" i="4"/>
  <c r="M262" i="4"/>
  <c r="M261" i="4"/>
  <c r="M260" i="4"/>
  <c r="M259" i="4"/>
  <c r="M258" i="4"/>
  <c r="M257" i="4"/>
  <c r="M256" i="4"/>
  <c r="M255" i="4"/>
  <c r="M254" i="4"/>
  <c r="M253" i="4"/>
  <c r="M252" i="4"/>
  <c r="M251" i="4"/>
  <c r="M250" i="4"/>
  <c r="M249" i="4"/>
  <c r="M248" i="4"/>
  <c r="M247" i="4"/>
  <c r="M246" i="4"/>
  <c r="M245" i="4"/>
  <c r="M244" i="4"/>
  <c r="M243" i="4"/>
  <c r="M242" i="4"/>
  <c r="M241" i="4"/>
  <c r="M240" i="4"/>
  <c r="M239" i="4"/>
  <c r="M238" i="4"/>
  <c r="M237" i="4"/>
  <c r="M236" i="4"/>
  <c r="M235" i="4"/>
  <c r="M234" i="4"/>
  <c r="M233" i="4"/>
  <c r="M232" i="4"/>
  <c r="M231" i="4"/>
  <c r="M230" i="4"/>
  <c r="M229" i="4"/>
  <c r="M228" i="4"/>
  <c r="M227" i="4"/>
  <c r="M226" i="4"/>
  <c r="M225" i="4"/>
  <c r="M224" i="4"/>
  <c r="M223" i="4"/>
  <c r="M222" i="4"/>
  <c r="M221" i="4"/>
  <c r="M220" i="4"/>
  <c r="M219" i="4"/>
  <c r="M218" i="4"/>
  <c r="M216" i="4"/>
  <c r="M215" i="4"/>
  <c r="M214" i="4"/>
  <c r="M213" i="4"/>
  <c r="M212" i="4"/>
  <c r="M211" i="4"/>
  <c r="M210" i="4"/>
  <c r="M209" i="4"/>
  <c r="M208" i="4"/>
  <c r="M207" i="4"/>
  <c r="M205" i="4"/>
  <c r="M204" i="4"/>
  <c r="M203" i="4"/>
  <c r="M202" i="4"/>
  <c r="M201" i="4"/>
  <c r="M200" i="4"/>
  <c r="M199" i="4"/>
  <c r="M198" i="4"/>
  <c r="M197" i="4"/>
  <c r="M196" i="4"/>
  <c r="M195" i="4"/>
  <c r="M194" i="4"/>
  <c r="M193" i="4"/>
  <c r="M192" i="4"/>
  <c r="M191" i="4"/>
  <c r="M190" i="4"/>
  <c r="M189" i="4"/>
  <c r="M188" i="4"/>
  <c r="M187" i="4"/>
  <c r="M186" i="4"/>
  <c r="M185" i="4"/>
  <c r="M184" i="4"/>
  <c r="M183" i="4"/>
  <c r="M182" i="4"/>
  <c r="M181" i="4"/>
  <c r="M180" i="4"/>
  <c r="M179" i="4"/>
  <c r="M178" i="4"/>
  <c r="M177" i="4"/>
  <c r="M176" i="4"/>
  <c r="M175" i="4"/>
  <c r="M174" i="4"/>
  <c r="M173" i="4"/>
  <c r="M172" i="4"/>
  <c r="M171" i="4"/>
  <c r="M170" i="4"/>
  <c r="M169" i="4"/>
  <c r="M168" i="4"/>
  <c r="M167" i="4"/>
  <c r="M166" i="4"/>
  <c r="M164" i="4"/>
  <c r="M163" i="4"/>
  <c r="M162" i="4"/>
  <c r="M159" i="4"/>
  <c r="M158" i="4"/>
  <c r="M157" i="4"/>
  <c r="M156" i="4"/>
  <c r="M155" i="4"/>
  <c r="M154" i="4"/>
  <c r="M153" i="4"/>
  <c r="M152" i="4"/>
  <c r="M151" i="4"/>
  <c r="M150" i="4"/>
  <c r="M149" i="4"/>
  <c r="M148" i="4"/>
  <c r="M147" i="4"/>
  <c r="M146" i="4"/>
  <c r="M145" i="4"/>
  <c r="M143" i="4"/>
  <c r="M142" i="4"/>
  <c r="M141" i="4"/>
  <c r="M140" i="4"/>
  <c r="M139" i="4"/>
  <c r="M138" i="4"/>
  <c r="M137" i="4"/>
  <c r="M136" i="4"/>
  <c r="M135" i="4"/>
  <c r="M134" i="4"/>
  <c r="M133" i="4"/>
  <c r="M132" i="4"/>
  <c r="M131" i="4"/>
  <c r="M130" i="4"/>
  <c r="M129" i="4"/>
  <c r="M128" i="4"/>
  <c r="M127" i="4"/>
  <c r="M125" i="4"/>
  <c r="M124" i="4"/>
  <c r="M123" i="4"/>
  <c r="M122" i="4"/>
  <c r="M121" i="4"/>
  <c r="M120" i="4"/>
  <c r="M119" i="4"/>
  <c r="M118" i="4"/>
  <c r="M117" i="4"/>
  <c r="M116" i="4"/>
  <c r="M115" i="4"/>
  <c r="M114" i="4"/>
  <c r="M113" i="4"/>
  <c r="M112" i="4"/>
  <c r="M111" i="4"/>
  <c r="M110" i="4"/>
  <c r="M109" i="4"/>
  <c r="M108" i="4"/>
  <c r="M107" i="4"/>
  <c r="M106" i="4"/>
  <c r="M105" i="4"/>
  <c r="M104" i="4"/>
  <c r="M102" i="4"/>
  <c r="M101" i="4"/>
  <c r="M100" i="4"/>
  <c r="M99" i="4"/>
  <c r="M98" i="4"/>
  <c r="M97" i="4"/>
  <c r="M96" i="4"/>
  <c r="M95" i="4"/>
  <c r="M94" i="4"/>
  <c r="M93" i="4"/>
  <c r="M92" i="4"/>
  <c r="M91" i="4"/>
  <c r="M90" i="4"/>
  <c r="M89" i="4"/>
  <c r="M88" i="4"/>
  <c r="M87" i="4"/>
  <c r="M86" i="4"/>
  <c r="M85" i="4"/>
  <c r="M84" i="4"/>
  <c r="M82" i="4"/>
  <c r="M81" i="4"/>
  <c r="M80" i="4"/>
  <c r="M79" i="4"/>
  <c r="M78" i="4"/>
  <c r="M77" i="4"/>
  <c r="M76" i="4"/>
  <c r="M75" i="4"/>
  <c r="M74" i="4"/>
  <c r="M73" i="4"/>
  <c r="M72" i="4"/>
  <c r="M71" i="4"/>
  <c r="M70" i="4"/>
  <c r="M69" i="4"/>
  <c r="M68" i="4"/>
  <c r="M67" i="4"/>
  <c r="M66" i="4"/>
  <c r="M65" i="4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4" i="4"/>
  <c r="M3" i="4"/>
  <c r="M2" i="4"/>
  <c r="M2454" i="1"/>
  <c r="M2452" i="1"/>
  <c r="M2451" i="1"/>
  <c r="M2450" i="1"/>
  <c r="M2448" i="1"/>
  <c r="M2447" i="1"/>
  <c r="M2446" i="1"/>
  <c r="M2445" i="1"/>
  <c r="M2444" i="1"/>
  <c r="M2443" i="1"/>
  <c r="M2442" i="1"/>
  <c r="M2441" i="1"/>
  <c r="M2440" i="1"/>
  <c r="M2439" i="1"/>
  <c r="M2438" i="1"/>
  <c r="M2437" i="1"/>
  <c r="M2436" i="1"/>
  <c r="M2435" i="1"/>
  <c r="M2434" i="1"/>
  <c r="M2433" i="1"/>
  <c r="M2432" i="1"/>
  <c r="M2431" i="1"/>
  <c r="M2430" i="1"/>
  <c r="M2429" i="1"/>
  <c r="M2428" i="1"/>
  <c r="M2427" i="1"/>
  <c r="M2425" i="1"/>
  <c r="M2424" i="1"/>
  <c r="M2423" i="1"/>
  <c r="M2421" i="1"/>
  <c r="M2420" i="1"/>
  <c r="M2419" i="1"/>
  <c r="M2418" i="1"/>
  <c r="M2417" i="1"/>
  <c r="M2414" i="1"/>
  <c r="M2413" i="1"/>
  <c r="M2411" i="1"/>
  <c r="M2410" i="1"/>
  <c r="M2409" i="1"/>
  <c r="M2408" i="1"/>
  <c r="M2407" i="1"/>
  <c r="M2406" i="1"/>
  <c r="M2405" i="1"/>
  <c r="M2404" i="1"/>
  <c r="M2403" i="1"/>
  <c r="M2402" i="1"/>
  <c r="M2400" i="1"/>
  <c r="M2399" i="1"/>
  <c r="M2398" i="1"/>
  <c r="M2397" i="1"/>
  <c r="M2396" i="1"/>
  <c r="M2395" i="1"/>
  <c r="M2394" i="1"/>
  <c r="M2391" i="1"/>
  <c r="M2390" i="1"/>
  <c r="M2389" i="1"/>
  <c r="M2388" i="1"/>
  <c r="M2386" i="1"/>
  <c r="M2385" i="1"/>
  <c r="M2384" i="1"/>
  <c r="M2382" i="1"/>
  <c r="M2381" i="1"/>
  <c r="M2380" i="1"/>
  <c r="M2379" i="1"/>
  <c r="M2378" i="1"/>
  <c r="M2377" i="1"/>
  <c r="M2376" i="1"/>
  <c r="M2375" i="1"/>
  <c r="M2374" i="1"/>
  <c r="M2373" i="1"/>
  <c r="M2372" i="1"/>
  <c r="M2371" i="1"/>
  <c r="M2370" i="1"/>
  <c r="M2369" i="1"/>
  <c r="M2368" i="1"/>
  <c r="M2367" i="1"/>
  <c r="M2366" i="1"/>
  <c r="M2365" i="1"/>
  <c r="M2364" i="1"/>
  <c r="M2363" i="1"/>
  <c r="M2362" i="1"/>
  <c r="M2361" i="1"/>
  <c r="M2360" i="1"/>
  <c r="M2359" i="1"/>
  <c r="M2358" i="1"/>
  <c r="M2357" i="1"/>
  <c r="M2356" i="1"/>
  <c r="M2355" i="1"/>
  <c r="M2354" i="1"/>
  <c r="M2353" i="1"/>
  <c r="M2352" i="1"/>
  <c r="M2351" i="1"/>
  <c r="M2350" i="1"/>
  <c r="M2349" i="1"/>
  <c r="M2348" i="1"/>
  <c r="M2347" i="1"/>
  <c r="M2346" i="1"/>
  <c r="M2345" i="1"/>
  <c r="M2344" i="1"/>
  <c r="M2343" i="1"/>
  <c r="M2342" i="1"/>
  <c r="M2340" i="1"/>
  <c r="M2339" i="1"/>
  <c r="M2338" i="1"/>
  <c r="M2337" i="1"/>
  <c r="M2336" i="1"/>
  <c r="M2335" i="1"/>
  <c r="M2334" i="1"/>
  <c r="M2333" i="1"/>
  <c r="M2331" i="1"/>
  <c r="M2330" i="1"/>
  <c r="M2329" i="1"/>
  <c r="M2328" i="1"/>
  <c r="M2327" i="1"/>
  <c r="M2326" i="1"/>
  <c r="M2325" i="1"/>
  <c r="M2324" i="1"/>
  <c r="M2323" i="1"/>
  <c r="M2322" i="1"/>
  <c r="M2321" i="1"/>
  <c r="M2320" i="1"/>
  <c r="M2319" i="1"/>
  <c r="M2318" i="1"/>
  <c r="M2317" i="1"/>
  <c r="M2316" i="1"/>
  <c r="M2315" i="1"/>
  <c r="M2314" i="1"/>
  <c r="M2313" i="1"/>
  <c r="M2312" i="1"/>
  <c r="M2311" i="1"/>
  <c r="M2310" i="1"/>
  <c r="M2309" i="1"/>
  <c r="M2308" i="1"/>
  <c r="M2307" i="1"/>
  <c r="M2306" i="1"/>
  <c r="M2305" i="1"/>
  <c r="M2304" i="1"/>
  <c r="M2303" i="1"/>
  <c r="M2302" i="1"/>
  <c r="M2301" i="1"/>
  <c r="M2300" i="1"/>
  <c r="M2299" i="1"/>
  <c r="M2298" i="1"/>
  <c r="M2297" i="1"/>
  <c r="M2296" i="1"/>
  <c r="M2294" i="1"/>
  <c r="M2293" i="1"/>
  <c r="M2291" i="1"/>
  <c r="M2290" i="1"/>
  <c r="M2289" i="1"/>
  <c r="M2287" i="1"/>
  <c r="M2286" i="1"/>
  <c r="M2285" i="1"/>
  <c r="M2284" i="1"/>
  <c r="M2283" i="1"/>
  <c r="M2282" i="1"/>
  <c r="M2281" i="1"/>
  <c r="M2280" i="1"/>
  <c r="M2279" i="1"/>
  <c r="M2278" i="1"/>
  <c r="M2277" i="1"/>
  <c r="M2276" i="1"/>
  <c r="M2275" i="1"/>
  <c r="M2274" i="1"/>
  <c r="M2272" i="1"/>
  <c r="M2271" i="1"/>
  <c r="M2270" i="1"/>
  <c r="M2269" i="1"/>
  <c r="M2268" i="1"/>
  <c r="M2267" i="1"/>
  <c r="M2266" i="1"/>
  <c r="M2265" i="1"/>
  <c r="M2264" i="1"/>
  <c r="M2263" i="1"/>
  <c r="M2262" i="1"/>
  <c r="M2261" i="1"/>
  <c r="M2260" i="1"/>
  <c r="M2259" i="1"/>
  <c r="M2258" i="1"/>
  <c r="M2257" i="1"/>
  <c r="M2256" i="1"/>
  <c r="M2255" i="1"/>
  <c r="M2254" i="1"/>
  <c r="M2253" i="1"/>
  <c r="M2251" i="1"/>
  <c r="M2250" i="1"/>
  <c r="M2249" i="1"/>
  <c r="M2248" i="1"/>
  <c r="M2247" i="1"/>
  <c r="M2246" i="1"/>
  <c r="M2245" i="1"/>
  <c r="M2244" i="1"/>
  <c r="M2243" i="1"/>
  <c r="M2242" i="1"/>
  <c r="M2241" i="1"/>
  <c r="M2240" i="1"/>
  <c r="M2239" i="1"/>
  <c r="M2238" i="1"/>
  <c r="M2237" i="1"/>
  <c r="M2236" i="1"/>
  <c r="M2235" i="1"/>
  <c r="M2234" i="1"/>
  <c r="M2233" i="1"/>
  <c r="M2232" i="1"/>
  <c r="M2231" i="1"/>
  <c r="M2230" i="1"/>
  <c r="M2229" i="1"/>
  <c r="M2228" i="1"/>
  <c r="M2227" i="1"/>
  <c r="M2226" i="1"/>
  <c r="M2225" i="1"/>
  <c r="M2224" i="1"/>
  <c r="M2223" i="1"/>
  <c r="M2222" i="1"/>
  <c r="M2221" i="1"/>
  <c r="M2220" i="1"/>
  <c r="M2219" i="1"/>
  <c r="M2218" i="1"/>
  <c r="M2217" i="1"/>
  <c r="M2216" i="1"/>
  <c r="M2215" i="1"/>
  <c r="M2214" i="1"/>
  <c r="M2213" i="1"/>
  <c r="M2212" i="1"/>
  <c r="M2211" i="1"/>
  <c r="M2210" i="1"/>
  <c r="M2209" i="1"/>
  <c r="M2208" i="1"/>
  <c r="M2207" i="1"/>
  <c r="M2206" i="1"/>
  <c r="M2205" i="1"/>
  <c r="M2204" i="1"/>
  <c r="M2203" i="1"/>
  <c r="M2202" i="1"/>
  <c r="M2201" i="1"/>
  <c r="M2200" i="1"/>
  <c r="M2199" i="1"/>
  <c r="M2198" i="1"/>
  <c r="M2197" i="1"/>
  <c r="M2196" i="1"/>
  <c r="M2195" i="1"/>
  <c r="M2193" i="1"/>
  <c r="M2191" i="1"/>
  <c r="M2190" i="1"/>
  <c r="M2189" i="1"/>
  <c r="M2188" i="1"/>
  <c r="M2187" i="1"/>
  <c r="M2186" i="1"/>
  <c r="M2185" i="1"/>
  <c r="M2184" i="1"/>
  <c r="M2183" i="1"/>
  <c r="M2182" i="1"/>
  <c r="M2181" i="1"/>
  <c r="M2180" i="1"/>
  <c r="M2179" i="1"/>
  <c r="M2178" i="1"/>
  <c r="M2177" i="1"/>
  <c r="M2176" i="1"/>
  <c r="M2175" i="1"/>
  <c r="M2174" i="1"/>
  <c r="M2173" i="1"/>
  <c r="M2172" i="1"/>
  <c r="M2171" i="1"/>
  <c r="M2170" i="1"/>
  <c r="M2169" i="1"/>
  <c r="M2168" i="1"/>
  <c r="M2166" i="1"/>
  <c r="M2165" i="1"/>
  <c r="M2164" i="1"/>
  <c r="M2163" i="1"/>
  <c r="M2162" i="1"/>
  <c r="M2161" i="1"/>
  <c r="M2160" i="1"/>
  <c r="M2159" i="1"/>
  <c r="M2158" i="1"/>
  <c r="M2157" i="1"/>
  <c r="M2156" i="1"/>
  <c r="M2155" i="1"/>
  <c r="M2154" i="1"/>
  <c r="M2153" i="1"/>
  <c r="M2152" i="1"/>
  <c r="M2151" i="1"/>
  <c r="M2150" i="1"/>
  <c r="M2149" i="1"/>
  <c r="M2148" i="1"/>
  <c r="M2147" i="1"/>
  <c r="M2146" i="1"/>
  <c r="M2145" i="1"/>
  <c r="M2144" i="1"/>
  <c r="M2142" i="1"/>
  <c r="M2141" i="1"/>
  <c r="M2140" i="1"/>
  <c r="M2139" i="1"/>
  <c r="M2138" i="1"/>
  <c r="M2137" i="1"/>
  <c r="M2136" i="1"/>
  <c r="M2135" i="1"/>
  <c r="M2134" i="1"/>
  <c r="M2133" i="1"/>
  <c r="M2132" i="1"/>
  <c r="M2131" i="1"/>
  <c r="M2130" i="1"/>
  <c r="M2129" i="1"/>
  <c r="M2128" i="1"/>
  <c r="M2127" i="1"/>
  <c r="M2126" i="1"/>
  <c r="M2125" i="1"/>
  <c r="M2124" i="1"/>
  <c r="M2123" i="1"/>
  <c r="M2122" i="1"/>
  <c r="M2121" i="1"/>
  <c r="M2120" i="1"/>
  <c r="M2119" i="1"/>
  <c r="M2118" i="1"/>
  <c r="M2117" i="1"/>
  <c r="M2116" i="1"/>
  <c r="M2115" i="1"/>
  <c r="M2114" i="1"/>
  <c r="M2113" i="1"/>
  <c r="M2111" i="1"/>
  <c r="M2110" i="1"/>
  <c r="M2109" i="1"/>
  <c r="M2108" i="1"/>
  <c r="M2107" i="1"/>
  <c r="M2106" i="1"/>
  <c r="M2105" i="1"/>
  <c r="M2104" i="1"/>
  <c r="M2102" i="1"/>
  <c r="M2101" i="1"/>
  <c r="M2100" i="1"/>
  <c r="M2099" i="1"/>
  <c r="M2098" i="1"/>
  <c r="M2097" i="1"/>
  <c r="M2096" i="1"/>
  <c r="M2095" i="1"/>
  <c r="M2094" i="1"/>
  <c r="M2093" i="1"/>
  <c r="M2092" i="1"/>
  <c r="M2091" i="1"/>
  <c r="M2090" i="1"/>
  <c r="M2089" i="1"/>
  <c r="M2088" i="1"/>
  <c r="M2087" i="1"/>
  <c r="M2086" i="1"/>
  <c r="M2085" i="1"/>
  <c r="M2084" i="1"/>
  <c r="M2083" i="1"/>
  <c r="M2082" i="1"/>
  <c r="M2081" i="1"/>
  <c r="M2080" i="1"/>
  <c r="M2079" i="1"/>
  <c r="M2078" i="1"/>
  <c r="M2077" i="1"/>
  <c r="M2076" i="1"/>
  <c r="M2075" i="1"/>
  <c r="M2074" i="1"/>
  <c r="M2073" i="1"/>
  <c r="M2072" i="1"/>
  <c r="M2071" i="1"/>
  <c r="M2070" i="1"/>
  <c r="M2069" i="1"/>
  <c r="M2068" i="1"/>
  <c r="M2067" i="1"/>
  <c r="M2066" i="1"/>
  <c r="M2065" i="1"/>
  <c r="M2064" i="1"/>
  <c r="M2063" i="1"/>
  <c r="M2062" i="1"/>
  <c r="M2061" i="1"/>
  <c r="M2060" i="1"/>
  <c r="M2059" i="1"/>
  <c r="M2058" i="1"/>
  <c r="M2057" i="1"/>
  <c r="M2056" i="1"/>
  <c r="M2055" i="1"/>
  <c r="M2054" i="1"/>
  <c r="M2052" i="1"/>
  <c r="M2051" i="1"/>
  <c r="M2050" i="1"/>
  <c r="M2049" i="1"/>
  <c r="M2048" i="1"/>
  <c r="M2047" i="1"/>
  <c r="M2046" i="1"/>
  <c r="M2045" i="1"/>
  <c r="M2044" i="1"/>
  <c r="M2043" i="1"/>
  <c r="M2042" i="1"/>
  <c r="M2041" i="1"/>
  <c r="M2040" i="1"/>
  <c r="M2039" i="1"/>
  <c r="M2038" i="1"/>
  <c r="M2037" i="1"/>
  <c r="M2036" i="1"/>
  <c r="M2035" i="1"/>
  <c r="M2034" i="1"/>
  <c r="M2033" i="1"/>
  <c r="M2032" i="1"/>
  <c r="M2031" i="1"/>
  <c r="M2030" i="1"/>
  <c r="M2029" i="1"/>
  <c r="M2028" i="1"/>
  <c r="M2027" i="1"/>
  <c r="M2026" i="1"/>
  <c r="M2025" i="1"/>
  <c r="M2024" i="1"/>
  <c r="M2023" i="1"/>
  <c r="M2022" i="1"/>
  <c r="M2021" i="1"/>
  <c r="M2020" i="1"/>
  <c r="M2019" i="1"/>
  <c r="M2018" i="1"/>
  <c r="M2017" i="1"/>
  <c r="M2016" i="1"/>
  <c r="M2015" i="1"/>
  <c r="M2014" i="1"/>
  <c r="M2013" i="1"/>
  <c r="M2012" i="1"/>
  <c r="M2011" i="1"/>
  <c r="M2010" i="1"/>
  <c r="M2009" i="1"/>
  <c r="M2008" i="1"/>
  <c r="M2007" i="1"/>
  <c r="M2006" i="1"/>
  <c r="M2005" i="1"/>
  <c r="M2004" i="1"/>
  <c r="M2003" i="1"/>
  <c r="M2002" i="1"/>
  <c r="M2001" i="1"/>
  <c r="M2000" i="1"/>
  <c r="M1999" i="1"/>
  <c r="M1998" i="1"/>
  <c r="M1997" i="1"/>
  <c r="M1996" i="1"/>
  <c r="M1995" i="1"/>
  <c r="M1994" i="1"/>
  <c r="M1993" i="1"/>
  <c r="M1992" i="1"/>
  <c r="M1991" i="1"/>
  <c r="M1990" i="1"/>
  <c r="M1989" i="1"/>
  <c r="M1988" i="1"/>
  <c r="M1987" i="1"/>
  <c r="M1986" i="1"/>
  <c r="M1985" i="1"/>
  <c r="M1984" i="1"/>
  <c r="M1983" i="1"/>
  <c r="M1982" i="1"/>
  <c r="M1981" i="1"/>
  <c r="M1980" i="1"/>
  <c r="M1979" i="1"/>
  <c r="M1978" i="1"/>
  <c r="M1977" i="1"/>
  <c r="M1976" i="1"/>
  <c r="M1975" i="1"/>
  <c r="M1974" i="1"/>
  <c r="M1973" i="1"/>
  <c r="M1972" i="1"/>
  <c r="M1971" i="1"/>
  <c r="M1970" i="1"/>
  <c r="M1969" i="1"/>
  <c r="M1968" i="1"/>
  <c r="M1967" i="1"/>
  <c r="M1966" i="1"/>
  <c r="M1965" i="1"/>
  <c r="M1964" i="1"/>
  <c r="M1963" i="1"/>
  <c r="M1962" i="1"/>
  <c r="M1961" i="1"/>
  <c r="M1960" i="1"/>
  <c r="M1959" i="1"/>
  <c r="M1958" i="1"/>
  <c r="M1957" i="1"/>
  <c r="M1956" i="1"/>
  <c r="M1955" i="1"/>
  <c r="M1954" i="1"/>
  <c r="M1953" i="1"/>
  <c r="M1952" i="1"/>
  <c r="M1951" i="1"/>
  <c r="M1950" i="1"/>
  <c r="M1949" i="1"/>
  <c r="M1948" i="1"/>
  <c r="M1947" i="1"/>
  <c r="M1946" i="1"/>
  <c r="M1945" i="1"/>
  <c r="M1944" i="1"/>
  <c r="M1943" i="1"/>
  <c r="M1942" i="1"/>
  <c r="M1941" i="1"/>
  <c r="M1940" i="1"/>
  <c r="M1939" i="1"/>
  <c r="M1938" i="1"/>
  <c r="M1937" i="1"/>
  <c r="M1935" i="1"/>
  <c r="M1934" i="1"/>
  <c r="M1933" i="1"/>
  <c r="M1932" i="1"/>
  <c r="M1931" i="1"/>
  <c r="M1930" i="1"/>
  <c r="M1929" i="1"/>
  <c r="M1928" i="1"/>
  <c r="M1927" i="1"/>
  <c r="M1926" i="1"/>
  <c r="M1925" i="1"/>
  <c r="M1924" i="1"/>
  <c r="M1923" i="1"/>
  <c r="M1922" i="1"/>
  <c r="M1921" i="1"/>
  <c r="M1920" i="1"/>
  <c r="M1919" i="1"/>
  <c r="M1918" i="1"/>
  <c r="M1917" i="1"/>
  <c r="M1916" i="1"/>
  <c r="M1915" i="1"/>
  <c r="M1914" i="1"/>
  <c r="M1913" i="1"/>
  <c r="M1912" i="1"/>
  <c r="M1911" i="1"/>
  <c r="M1910" i="1"/>
  <c r="M1909" i="1"/>
  <c r="M1908" i="1"/>
  <c r="M1907" i="1"/>
  <c r="M1906" i="1"/>
  <c r="M1905" i="1"/>
  <c r="M1904" i="1"/>
  <c r="M1903" i="1"/>
  <c r="M1902" i="1"/>
  <c r="M1901" i="1"/>
  <c r="M1900" i="1"/>
  <c r="M1899" i="1"/>
  <c r="M1898" i="1"/>
  <c r="M1897" i="1"/>
  <c r="M1896" i="1"/>
  <c r="M1895" i="1"/>
  <c r="M1894" i="1"/>
  <c r="M1893" i="1"/>
  <c r="M1892" i="1"/>
  <c r="M1891" i="1"/>
  <c r="M1890" i="1"/>
  <c r="M1889" i="1"/>
  <c r="M1888" i="1"/>
  <c r="M1887" i="1"/>
  <c r="M1886" i="1"/>
  <c r="M1885" i="1"/>
  <c r="M1884" i="1"/>
  <c r="M1883" i="1"/>
  <c r="M1882" i="1"/>
  <c r="M1881" i="1"/>
  <c r="M1880" i="1"/>
  <c r="M1879" i="1"/>
  <c r="M1878" i="1"/>
  <c r="M1877" i="1"/>
  <c r="M1876" i="1"/>
  <c r="M1875" i="1"/>
  <c r="M1874" i="1"/>
  <c r="M1873" i="1"/>
  <c r="M1872" i="1"/>
  <c r="M1871" i="1"/>
  <c r="M1870" i="1"/>
  <c r="M1869" i="1"/>
  <c r="M1868" i="1"/>
  <c r="M1867" i="1"/>
  <c r="M1866" i="1"/>
  <c r="M1865" i="1"/>
  <c r="M1864" i="1"/>
  <c r="M1863" i="1"/>
  <c r="M1862" i="1"/>
  <c r="M1861" i="1"/>
  <c r="M1860" i="1"/>
  <c r="M1859" i="1"/>
  <c r="M1857" i="1"/>
  <c r="M1856" i="1"/>
  <c r="M1855" i="1"/>
  <c r="M1854" i="1"/>
  <c r="M1853" i="1"/>
  <c r="M1852" i="1"/>
  <c r="M1851" i="1"/>
  <c r="M1850" i="1"/>
  <c r="M1849" i="1"/>
  <c r="M1848" i="1"/>
  <c r="M1847" i="1"/>
  <c r="M1846" i="1"/>
  <c r="M1845" i="1"/>
  <c r="M1844" i="1"/>
  <c r="M1843" i="1"/>
  <c r="M1842" i="1"/>
  <c r="M1841" i="1"/>
  <c r="M1840" i="1"/>
  <c r="M1839" i="1"/>
  <c r="M1838" i="1"/>
  <c r="M1837" i="1"/>
  <c r="M1836" i="1"/>
  <c r="M1835" i="1"/>
  <c r="M1834" i="1"/>
  <c r="M1833" i="1"/>
  <c r="M1832" i="1"/>
  <c r="M1831" i="1"/>
  <c r="M1830" i="1"/>
  <c r="M1829" i="1"/>
  <c r="M1828" i="1"/>
  <c r="M1827" i="1"/>
  <c r="M1826" i="1"/>
  <c r="M1825" i="1"/>
  <c r="M1824" i="1"/>
  <c r="M1823" i="1"/>
  <c r="M1821" i="1"/>
  <c r="M1820" i="1"/>
  <c r="M1819" i="1"/>
  <c r="M1818" i="1"/>
  <c r="M1817" i="1"/>
  <c r="M1816" i="1"/>
  <c r="M1815" i="1"/>
  <c r="M1814" i="1"/>
  <c r="M1812" i="1"/>
  <c r="M1811" i="1"/>
  <c r="M1810" i="1"/>
  <c r="M1809" i="1"/>
  <c r="M1808" i="1"/>
  <c r="M1807" i="1"/>
  <c r="M1806" i="1"/>
  <c r="M1805" i="1"/>
  <c r="M1804" i="1"/>
  <c r="M1803" i="1"/>
  <c r="M1802" i="1"/>
  <c r="M1801" i="1"/>
  <c r="M1800" i="1"/>
  <c r="M1799" i="1"/>
  <c r="M1798" i="1"/>
  <c r="M1797" i="1"/>
  <c r="M1796" i="1"/>
  <c r="M1795" i="1"/>
  <c r="M1794" i="1"/>
  <c r="M1793" i="1"/>
  <c r="M1792" i="1"/>
  <c r="M1791" i="1"/>
  <c r="M1790" i="1"/>
  <c r="M1789" i="1"/>
  <c r="M1788" i="1"/>
  <c r="M1787" i="1"/>
  <c r="M1786" i="1"/>
  <c r="M1785" i="1"/>
  <c r="M1784" i="1"/>
  <c r="M1783" i="1"/>
  <c r="M1782" i="1"/>
  <c r="M1781" i="1"/>
  <c r="M1780" i="1"/>
  <c r="M1779" i="1"/>
  <c r="M1778" i="1"/>
  <c r="M1777" i="1"/>
  <c r="M1776" i="1"/>
  <c r="M1775" i="1"/>
  <c r="M1774" i="1"/>
  <c r="M1773" i="1"/>
  <c r="M1772" i="1"/>
  <c r="M1771" i="1"/>
  <c r="M1770" i="1"/>
  <c r="M1769" i="1"/>
  <c r="M1768" i="1"/>
  <c r="M1767" i="1"/>
  <c r="M1766" i="1"/>
  <c r="M1765" i="1"/>
  <c r="M1764" i="1"/>
  <c r="M1763" i="1"/>
  <c r="M1762" i="1"/>
  <c r="M1761" i="1"/>
  <c r="M1760" i="1"/>
  <c r="M1759" i="1"/>
  <c r="M1758" i="1"/>
  <c r="M1757" i="1"/>
  <c r="M1755" i="1"/>
  <c r="M1754" i="1"/>
  <c r="M1753" i="1"/>
  <c r="M1752" i="1"/>
  <c r="M1751" i="1"/>
  <c r="M1750" i="1"/>
  <c r="M1748" i="1"/>
  <c r="M1747" i="1"/>
  <c r="M1746" i="1"/>
  <c r="M1745" i="1"/>
  <c r="M1744" i="1"/>
  <c r="M1743" i="1"/>
  <c r="M1742" i="1"/>
  <c r="M1741" i="1"/>
  <c r="M1740" i="1"/>
  <c r="M1739" i="1"/>
  <c r="M1738" i="1"/>
  <c r="M1737" i="1"/>
  <c r="M1736" i="1"/>
  <c r="M1735" i="1"/>
  <c r="M1734" i="1"/>
  <c r="M1733" i="1"/>
  <c r="M1732" i="1"/>
  <c r="M1731" i="1"/>
  <c r="M1730" i="1"/>
  <c r="M1729" i="1"/>
  <c r="M1728" i="1"/>
  <c r="M1727" i="1"/>
  <c r="M1726" i="1"/>
  <c r="M1725" i="1"/>
  <c r="M1724" i="1"/>
  <c r="M1723" i="1"/>
  <c r="M1722" i="1"/>
  <c r="M1721" i="1"/>
  <c r="M1720" i="1"/>
  <c r="M1719" i="1"/>
  <c r="M1718" i="1"/>
  <c r="M1717" i="1"/>
  <c r="M1716" i="1"/>
  <c r="M1715" i="1"/>
  <c r="M1714" i="1"/>
  <c r="M1713" i="1"/>
  <c r="M1712" i="1"/>
  <c r="M1711" i="1"/>
  <c r="M1710" i="1"/>
  <c r="M1709" i="1"/>
  <c r="M1708" i="1"/>
  <c r="M1707" i="1"/>
  <c r="M1706" i="1"/>
  <c r="M1705" i="1"/>
  <c r="M1704" i="1"/>
  <c r="M1703" i="1"/>
  <c r="M1702" i="1"/>
  <c r="M1701" i="1"/>
  <c r="M1699" i="1"/>
  <c r="M1698" i="1"/>
  <c r="M1697" i="1"/>
  <c r="M1696" i="1"/>
  <c r="M1695" i="1"/>
  <c r="M1694" i="1"/>
  <c r="M1693" i="1"/>
  <c r="M1692" i="1"/>
  <c r="M1691" i="1"/>
  <c r="M1690" i="1"/>
  <c r="M1689" i="1"/>
  <c r="M1688" i="1"/>
  <c r="M1687" i="1"/>
  <c r="M1686" i="1"/>
  <c r="M1685" i="1"/>
  <c r="M1684" i="1"/>
  <c r="M1683" i="1"/>
  <c r="M1682" i="1"/>
  <c r="M1681" i="1"/>
  <c r="M1680" i="1"/>
  <c r="M1679" i="1"/>
  <c r="M1678" i="1"/>
  <c r="M1677" i="1"/>
  <c r="M1676" i="1"/>
  <c r="M1675" i="1"/>
  <c r="M1674" i="1"/>
  <c r="M1673" i="1"/>
  <c r="M1672" i="1"/>
  <c r="M1671" i="1"/>
  <c r="M1670" i="1"/>
  <c r="M1669" i="1"/>
  <c r="M1668" i="1"/>
  <c r="M1667" i="1"/>
  <c r="M1666" i="1"/>
  <c r="M1665" i="1"/>
  <c r="M1664" i="1"/>
  <c r="M1663" i="1"/>
  <c r="M1662" i="1"/>
  <c r="M1661" i="1"/>
  <c r="M1660" i="1"/>
  <c r="M1659" i="1"/>
  <c r="M1658" i="1"/>
  <c r="M1657" i="1"/>
  <c r="M1656" i="1"/>
  <c r="M1655" i="1"/>
  <c r="M1654" i="1"/>
  <c r="M1653" i="1"/>
  <c r="M1652" i="1"/>
  <c r="M1651" i="1"/>
  <c r="M1650" i="1"/>
  <c r="M1649" i="1"/>
  <c r="M1648" i="1"/>
  <c r="M1647" i="1"/>
  <c r="M1646" i="1"/>
  <c r="M1645" i="1"/>
  <c r="M1644" i="1"/>
  <c r="M1643" i="1"/>
  <c r="M1642" i="1"/>
  <c r="M1641" i="1"/>
  <c r="M1640" i="1"/>
  <c r="M1639" i="1"/>
  <c r="M1638" i="1"/>
  <c r="M1637" i="1"/>
  <c r="M1636" i="1"/>
  <c r="M1635" i="1"/>
  <c r="M1634" i="1"/>
  <c r="M1633" i="1"/>
  <c r="M1632" i="1"/>
  <c r="M1631" i="1"/>
  <c r="M1630" i="1"/>
  <c r="M1629" i="1"/>
  <c r="M1628" i="1"/>
  <c r="M1627" i="1"/>
  <c r="M1626" i="1"/>
  <c r="M1625" i="1"/>
  <c r="M1624" i="1"/>
  <c r="M1623" i="1"/>
  <c r="M1622" i="1"/>
  <c r="M1621" i="1"/>
  <c r="M1620" i="1"/>
  <c r="M1619" i="1"/>
  <c r="M1618" i="1"/>
  <c r="M1617" i="1"/>
  <c r="M1616" i="1"/>
  <c r="M1615" i="1"/>
  <c r="M1614" i="1"/>
  <c r="M1613" i="1"/>
  <c r="M1612" i="1"/>
  <c r="M1610" i="1"/>
  <c r="M1609" i="1"/>
  <c r="M1608" i="1"/>
  <c r="M1607" i="1"/>
  <c r="M1606" i="1"/>
  <c r="M1605" i="1"/>
  <c r="M1604" i="1"/>
  <c r="M1603" i="1"/>
  <c r="M1602" i="1"/>
  <c r="M1601" i="1"/>
  <c r="M1599" i="1"/>
  <c r="M1598" i="1"/>
  <c r="M1597" i="1"/>
  <c r="M1596" i="1"/>
  <c r="M1595" i="1"/>
  <c r="M1594" i="1"/>
  <c r="M1593" i="1"/>
  <c r="M1592" i="1"/>
  <c r="M1591" i="1"/>
  <c r="M1590" i="1"/>
  <c r="M1589" i="1"/>
  <c r="M1588" i="1"/>
  <c r="M1587" i="1"/>
  <c r="M1586" i="1"/>
  <c r="M1585" i="1"/>
  <c r="M1584" i="1"/>
  <c r="M1583" i="1"/>
  <c r="M1582" i="1"/>
  <c r="M1581" i="1"/>
  <c r="M1580" i="1"/>
  <c r="M1579" i="1"/>
  <c r="M1578" i="1"/>
  <c r="M1577" i="1"/>
  <c r="M1576" i="1"/>
  <c r="M1575" i="1"/>
  <c r="M1574" i="1"/>
  <c r="M1573" i="1"/>
  <c r="M1572" i="1"/>
  <c r="M1571" i="1"/>
  <c r="M1570" i="1"/>
  <c r="M1569" i="1"/>
  <c r="M1568" i="1"/>
  <c r="M1567" i="1"/>
  <c r="M1566" i="1"/>
  <c r="M1565" i="1"/>
  <c r="M1564" i="1"/>
  <c r="M1563" i="1"/>
  <c r="M1562" i="1"/>
  <c r="M1561" i="1"/>
  <c r="M1560" i="1"/>
  <c r="M1558" i="1"/>
  <c r="M1557" i="1"/>
  <c r="M1556" i="1"/>
  <c r="M1553" i="1"/>
  <c r="M1552" i="1"/>
  <c r="M1551" i="1"/>
  <c r="M1550" i="1"/>
  <c r="M1549" i="1"/>
  <c r="M1548" i="1"/>
  <c r="M1547" i="1"/>
  <c r="M1546" i="1"/>
  <c r="M1545" i="1"/>
  <c r="M1544" i="1"/>
  <c r="M1543" i="1"/>
  <c r="M1542" i="1"/>
  <c r="M1541" i="1"/>
  <c r="M1540" i="1"/>
  <c r="M1539" i="1"/>
  <c r="M1537" i="1"/>
  <c r="M1536" i="1"/>
  <c r="M1535" i="1"/>
  <c r="M1534" i="1"/>
  <c r="M1533" i="1"/>
  <c r="M1532" i="1"/>
  <c r="M1531" i="1"/>
  <c r="M1530" i="1"/>
  <c r="M1529" i="1"/>
  <c r="M1528" i="1"/>
  <c r="M1527" i="1"/>
  <c r="M1526" i="1"/>
  <c r="M1525" i="1"/>
  <c r="M1524" i="1"/>
  <c r="M1523" i="1"/>
  <c r="M1522" i="1"/>
  <c r="M1521" i="1"/>
  <c r="M1519" i="1"/>
  <c r="M1518" i="1"/>
  <c r="M1517" i="1"/>
  <c r="M1516" i="1"/>
  <c r="M1515" i="1"/>
  <c r="M1514" i="1"/>
  <c r="M1513" i="1"/>
  <c r="M1512" i="1"/>
  <c r="M1511" i="1"/>
  <c r="M1510" i="1"/>
  <c r="M1509" i="1"/>
  <c r="M1508" i="1"/>
  <c r="M1507" i="1"/>
  <c r="M1506" i="1"/>
  <c r="M1505" i="1"/>
  <c r="M1504" i="1"/>
  <c r="M1503" i="1"/>
  <c r="M1502" i="1"/>
  <c r="M1501" i="1"/>
  <c r="M1500" i="1"/>
  <c r="M1499" i="1"/>
  <c r="M1498" i="1"/>
  <c r="M1496" i="1"/>
  <c r="M1495" i="1"/>
  <c r="M1494" i="1"/>
  <c r="M1493" i="1"/>
  <c r="M1492" i="1"/>
  <c r="M1491" i="1"/>
  <c r="M1490" i="1"/>
  <c r="M1489" i="1"/>
  <c r="M1488" i="1"/>
  <c r="M1487" i="1"/>
  <c r="M1486" i="1"/>
  <c r="M1485" i="1"/>
  <c r="M1484" i="1"/>
  <c r="M1483" i="1"/>
  <c r="M1482" i="1"/>
  <c r="M1481" i="1"/>
  <c r="M1480" i="1"/>
  <c r="M1479" i="1"/>
  <c r="M1478" i="1"/>
  <c r="M1476" i="1"/>
  <c r="M1475" i="1"/>
  <c r="M1474" i="1"/>
  <c r="M1473" i="1"/>
  <c r="M1472" i="1"/>
  <c r="M1471" i="1"/>
  <c r="M1470" i="1"/>
  <c r="M1469" i="1"/>
  <c r="M1468" i="1"/>
  <c r="M1467" i="1"/>
  <c r="M1466" i="1"/>
  <c r="M1465" i="1"/>
  <c r="M1464" i="1"/>
  <c r="M1463" i="1"/>
  <c r="M1462" i="1"/>
  <c r="M1461" i="1"/>
  <c r="M1460" i="1"/>
  <c r="M1459" i="1"/>
  <c r="M1458" i="1"/>
  <c r="M1457" i="1"/>
  <c r="M1456" i="1"/>
  <c r="M1455" i="1"/>
  <c r="M1454" i="1"/>
  <c r="M1453" i="1"/>
  <c r="M1452" i="1"/>
  <c r="M1451" i="1"/>
  <c r="M1450" i="1"/>
  <c r="M1449" i="1"/>
  <c r="M1448" i="1"/>
  <c r="M1447" i="1"/>
  <c r="M1446" i="1"/>
  <c r="M1445" i="1"/>
  <c r="M1444" i="1"/>
  <c r="M1443" i="1"/>
  <c r="M1442" i="1"/>
  <c r="M1441" i="1"/>
  <c r="M1440" i="1"/>
  <c r="M1439" i="1"/>
  <c r="M1438" i="1"/>
  <c r="M1437" i="1"/>
  <c r="M1436" i="1"/>
  <c r="M1435" i="1"/>
  <c r="M1434" i="1"/>
  <c r="M1433" i="1"/>
  <c r="M1432" i="1"/>
  <c r="M1431" i="1"/>
  <c r="M1430" i="1"/>
  <c r="M1429" i="1"/>
  <c r="M1428" i="1"/>
  <c r="M1427" i="1"/>
  <c r="M1426" i="1"/>
  <c r="M1425" i="1"/>
  <c r="M1424" i="1"/>
  <c r="M1423" i="1"/>
  <c r="M1422" i="1"/>
  <c r="M1421" i="1"/>
  <c r="M1420" i="1"/>
  <c r="M1419" i="1"/>
  <c r="M1418" i="1"/>
  <c r="M1417" i="1"/>
  <c r="M1416" i="1"/>
  <c r="M1415" i="1"/>
  <c r="M1414" i="1"/>
  <c r="M1413" i="1"/>
  <c r="M1412" i="1"/>
  <c r="M1411" i="1"/>
  <c r="M1410" i="1"/>
  <c r="M1409" i="1"/>
  <c r="M1408" i="1"/>
  <c r="M1407" i="1"/>
  <c r="M1406" i="1"/>
  <c r="M1405" i="1"/>
  <c r="M1404" i="1"/>
  <c r="M1403" i="1"/>
  <c r="M1402" i="1"/>
  <c r="M1401" i="1"/>
  <c r="M1400" i="1"/>
  <c r="M1398" i="1"/>
  <c r="M1397" i="1"/>
  <c r="M1396" i="1"/>
  <c r="M1395" i="1"/>
  <c r="M1394" i="1"/>
  <c r="M1393" i="1"/>
  <c r="M1392" i="1"/>
  <c r="M1391" i="1"/>
  <c r="M1390" i="1"/>
  <c r="M1389" i="1"/>
  <c r="M1388" i="1"/>
  <c r="M1387" i="1"/>
  <c r="M1386" i="1"/>
  <c r="M1385" i="1"/>
  <c r="M1384" i="1"/>
  <c r="M1383" i="1"/>
  <c r="M1382" i="1"/>
  <c r="M1381" i="1"/>
  <c r="M1380" i="1"/>
  <c r="M1379" i="1"/>
  <c r="M1378" i="1"/>
  <c r="M1377" i="1"/>
  <c r="M1376" i="1"/>
  <c r="M1375" i="1"/>
  <c r="M1374" i="1"/>
  <c r="M1373" i="1"/>
  <c r="M1371" i="1"/>
  <c r="M1370" i="1"/>
  <c r="M1369" i="1"/>
  <c r="M1368" i="1"/>
  <c r="M1367" i="1"/>
  <c r="M1366" i="1"/>
  <c r="M1365" i="1"/>
  <c r="M1364" i="1"/>
  <c r="M1363" i="1"/>
  <c r="M1362" i="1"/>
  <c r="M1361" i="1"/>
  <c r="M1360" i="1"/>
  <c r="M1359" i="1"/>
  <c r="M1358" i="1"/>
  <c r="M1357" i="1"/>
  <c r="M1356" i="1"/>
  <c r="M1355" i="1"/>
  <c r="M1354" i="1"/>
  <c r="M1353" i="1"/>
  <c r="M1352" i="1"/>
  <c r="M1351" i="1"/>
  <c r="M1350" i="1"/>
  <c r="M1349" i="1"/>
  <c r="M1348" i="1"/>
  <c r="M1347" i="1"/>
  <c r="M1346" i="1"/>
  <c r="M1345" i="1"/>
  <c r="M1344" i="1"/>
  <c r="M1343" i="1"/>
  <c r="M1342" i="1"/>
  <c r="M1341" i="1"/>
  <c r="M1337" i="1"/>
  <c r="M1336" i="1"/>
  <c r="M1335" i="1"/>
  <c r="M1333" i="1"/>
  <c r="M1332" i="1"/>
  <c r="M1331" i="1"/>
  <c r="M1330" i="1"/>
  <c r="M1329" i="1"/>
  <c r="M1328" i="1"/>
  <c r="M1327" i="1"/>
  <c r="M1326" i="1"/>
  <c r="M1325" i="1"/>
  <c r="M1324" i="1"/>
  <c r="M1323" i="1"/>
  <c r="M1322" i="1"/>
  <c r="M1321" i="1"/>
  <c r="M1320" i="1"/>
  <c r="M1319" i="1"/>
  <c r="M1318" i="1"/>
  <c r="M1317" i="1"/>
  <c r="M1316" i="1"/>
  <c r="M1315" i="1"/>
  <c r="M1314" i="1"/>
  <c r="M1313" i="1"/>
  <c r="M1312" i="1"/>
  <c r="M1311" i="1"/>
  <c r="M1310" i="1"/>
  <c r="M1309" i="1"/>
  <c r="M1308" i="1"/>
  <c r="M1307" i="1"/>
  <c r="M1306" i="1"/>
  <c r="M1305" i="1"/>
  <c r="M1304" i="1"/>
  <c r="M1303" i="1"/>
  <c r="M1302" i="1"/>
  <c r="M1301" i="1"/>
  <c r="M1300" i="1"/>
  <c r="M1299" i="1"/>
  <c r="M1298" i="1"/>
  <c r="M1297" i="1"/>
  <c r="M1296" i="1"/>
  <c r="M1295" i="1"/>
  <c r="M1294" i="1"/>
  <c r="M1293" i="1"/>
  <c r="M1292" i="1"/>
  <c r="M1291" i="1"/>
  <c r="M1290" i="1"/>
  <c r="M1289" i="1"/>
  <c r="M1288" i="1"/>
  <c r="M1287" i="1"/>
  <c r="M1286" i="1"/>
  <c r="M1285" i="1"/>
  <c r="M1284" i="1"/>
  <c r="M1283" i="1"/>
  <c r="M1282" i="1"/>
  <c r="M1281" i="1"/>
  <c r="M1280" i="1"/>
  <c r="M1279" i="1"/>
  <c r="M1278" i="1"/>
  <c r="M1277" i="1"/>
  <c r="M1276" i="1"/>
  <c r="M1275" i="1"/>
  <c r="M1274" i="1"/>
  <c r="M1272" i="1"/>
  <c r="M1271" i="1"/>
  <c r="M1270" i="1"/>
  <c r="M1269" i="1"/>
  <c r="M1268" i="1"/>
  <c r="M1267" i="1"/>
  <c r="M1266" i="1"/>
  <c r="M1265" i="1"/>
  <c r="M1264" i="1"/>
  <c r="M1263" i="1"/>
  <c r="M1262" i="1"/>
  <c r="M1261" i="1"/>
  <c r="M1260" i="1"/>
  <c r="M1259" i="1"/>
  <c r="M1258" i="1"/>
  <c r="M1257" i="1"/>
  <c r="M1256" i="1"/>
  <c r="M1255" i="1"/>
  <c r="M1254" i="1"/>
  <c r="M1253" i="1"/>
  <c r="M1251" i="1"/>
  <c r="M1250" i="1"/>
  <c r="M1249" i="1"/>
  <c r="M1248" i="1"/>
  <c r="M1247" i="1"/>
  <c r="M1246" i="1"/>
  <c r="M1245" i="1"/>
  <c r="M1244" i="1"/>
  <c r="M1243" i="1"/>
  <c r="M1242" i="1"/>
  <c r="M1241" i="1"/>
  <c r="M1240" i="1"/>
  <c r="M1239" i="1"/>
  <c r="M1238" i="1"/>
  <c r="M1237" i="1"/>
  <c r="M1236" i="1"/>
  <c r="M1235" i="1"/>
  <c r="M1234" i="1"/>
  <c r="M1233" i="1"/>
  <c r="M1232" i="1"/>
  <c r="M1231" i="1"/>
  <c r="M1230" i="1"/>
  <c r="M1229" i="1"/>
  <c r="M1228" i="1"/>
  <c r="M1227" i="1"/>
  <c r="M1226" i="1"/>
  <c r="M1225" i="1"/>
  <c r="M1224" i="1"/>
  <c r="M1222" i="1"/>
  <c r="M1221" i="1"/>
  <c r="M1220" i="1"/>
  <c r="M1219" i="1"/>
  <c r="M1218" i="1"/>
  <c r="M1217" i="1"/>
  <c r="M1216" i="1"/>
  <c r="M1215" i="1"/>
  <c r="M1214" i="1"/>
  <c r="M1213" i="1"/>
  <c r="M1212" i="1"/>
  <c r="M1211" i="1"/>
  <c r="M1210" i="1"/>
  <c r="M1209" i="1"/>
  <c r="M1208" i="1"/>
  <c r="M1207" i="1"/>
  <c r="M1206" i="1"/>
  <c r="M1205" i="1"/>
  <c r="M1204" i="1"/>
  <c r="M1203" i="1"/>
  <c r="M1202" i="1"/>
  <c r="M1201" i="1"/>
  <c r="M1200" i="1"/>
  <c r="M1199" i="1"/>
  <c r="M1198" i="1"/>
  <c r="M1197" i="1"/>
  <c r="M1196" i="1"/>
  <c r="M1195" i="1"/>
  <c r="M1194" i="1"/>
  <c r="M1193" i="1"/>
  <c r="M1192" i="1"/>
  <c r="M1191" i="1"/>
  <c r="M1190" i="1"/>
  <c r="M1189" i="1"/>
  <c r="M1188" i="1"/>
  <c r="M1187" i="1"/>
  <c r="M1186" i="1"/>
  <c r="M1185" i="1"/>
  <c r="M1184" i="1"/>
  <c r="M1183" i="1"/>
  <c r="M1182" i="1"/>
  <c r="M1181" i="1"/>
  <c r="M1180" i="1"/>
  <c r="M1179" i="1"/>
  <c r="M1178" i="1"/>
  <c r="M1177" i="1"/>
  <c r="M1176" i="1"/>
  <c r="M1175" i="1"/>
  <c r="M1174" i="1"/>
  <c r="M1173" i="1"/>
  <c r="M1172" i="1"/>
  <c r="M1171" i="1"/>
  <c r="M1170" i="1"/>
  <c r="M1169" i="1"/>
  <c r="M1168" i="1"/>
  <c r="M1167" i="1"/>
  <c r="M1166" i="1"/>
  <c r="M1165" i="1"/>
  <c r="M1164" i="1"/>
  <c r="M1163" i="1"/>
  <c r="M1162" i="1"/>
  <c r="M1161" i="1"/>
  <c r="M1160" i="1"/>
  <c r="M1159" i="1"/>
  <c r="M1158" i="1"/>
  <c r="M1157" i="1"/>
  <c r="M1156" i="1"/>
  <c r="M1155" i="1"/>
  <c r="M1154" i="1"/>
  <c r="M1153" i="1"/>
  <c r="M1152" i="1"/>
  <c r="M1151" i="1"/>
  <c r="M1150" i="1"/>
  <c r="M1149" i="1"/>
  <c r="M1148" i="1"/>
  <c r="M1147" i="1"/>
  <c r="M1146" i="1"/>
  <c r="M1145" i="1"/>
  <c r="M1144" i="1"/>
  <c r="M1143" i="1"/>
  <c r="M1142" i="1"/>
  <c r="M1141" i="1"/>
  <c r="M1140" i="1"/>
  <c r="M1139" i="1"/>
  <c r="M1138" i="1"/>
  <c r="M1137" i="1"/>
  <c r="M1136" i="1"/>
  <c r="M1134" i="1"/>
  <c r="M1133" i="1"/>
  <c r="M1132" i="1"/>
  <c r="M1131" i="1"/>
  <c r="M1130" i="1"/>
  <c r="M1129" i="1"/>
  <c r="M1128" i="1"/>
  <c r="M1127" i="1"/>
  <c r="M1126" i="1"/>
  <c r="M1125" i="1"/>
  <c r="M1124" i="1"/>
  <c r="M1123" i="1"/>
  <c r="M1122" i="1"/>
  <c r="M1121" i="1"/>
  <c r="M1120" i="1"/>
  <c r="M1119" i="1"/>
  <c r="M1118" i="1"/>
  <c r="M1116" i="1"/>
  <c r="M1115" i="1"/>
  <c r="M1114" i="1"/>
  <c r="M1113" i="1"/>
  <c r="M1112" i="1"/>
  <c r="M1111" i="1"/>
  <c r="M1110" i="1"/>
  <c r="M1109" i="1"/>
  <c r="M1108" i="1"/>
  <c r="M1107" i="1"/>
  <c r="M1106" i="1"/>
  <c r="M1105" i="1"/>
  <c r="M1104" i="1"/>
  <c r="M1103" i="1"/>
  <c r="M1102" i="1"/>
  <c r="M1101" i="1"/>
  <c r="M1100" i="1"/>
  <c r="M1099" i="1"/>
  <c r="M1098" i="1"/>
  <c r="M1097" i="1"/>
  <c r="M1096" i="1"/>
  <c r="M1095" i="1"/>
  <c r="M1094" i="1"/>
  <c r="M1093" i="1"/>
  <c r="M1092" i="1"/>
  <c r="M1091" i="1"/>
  <c r="M1090" i="1"/>
  <c r="M1089" i="1"/>
  <c r="M1088" i="1"/>
  <c r="M1087" i="1"/>
  <c r="M1086" i="1"/>
  <c r="M1085" i="1"/>
  <c r="M1084" i="1"/>
  <c r="M1083" i="1"/>
  <c r="M1082" i="1"/>
  <c r="M1081" i="1"/>
  <c r="M1080" i="1"/>
  <c r="M1079" i="1"/>
  <c r="M1078" i="1"/>
  <c r="M1077" i="1"/>
  <c r="M1076" i="1"/>
  <c r="M1074" i="1"/>
  <c r="M1073" i="1"/>
  <c r="M1072" i="1"/>
  <c r="M1071" i="1"/>
  <c r="M1070" i="1"/>
  <c r="M1069" i="1"/>
  <c r="M1068" i="1"/>
  <c r="M1067" i="1"/>
  <c r="M1066" i="1"/>
  <c r="M1065" i="1"/>
  <c r="M1064" i="1"/>
  <c r="M1063" i="1"/>
  <c r="M1062" i="1"/>
  <c r="M1061" i="1"/>
  <c r="M1060" i="1"/>
  <c r="M1059" i="1"/>
  <c r="M1058" i="1"/>
  <c r="M1057" i="1"/>
  <c r="M1056" i="1"/>
  <c r="M1055" i="1"/>
  <c r="M1054" i="1"/>
  <c r="M1053" i="1"/>
  <c r="M1052" i="1"/>
  <c r="M1051" i="1"/>
  <c r="M1050" i="1"/>
  <c r="M1049" i="1"/>
  <c r="M1048" i="1"/>
  <c r="M1047" i="1"/>
  <c r="M1046" i="1"/>
  <c r="M1045" i="1"/>
  <c r="M1044" i="1"/>
  <c r="M1043" i="1"/>
  <c r="M1042" i="1"/>
  <c r="M1041" i="1"/>
  <c r="M1040" i="1"/>
  <c r="M1039" i="1"/>
  <c r="M1038" i="1"/>
  <c r="M1037" i="1"/>
  <c r="M1036" i="1"/>
  <c r="M1035" i="1"/>
  <c r="M1034" i="1"/>
  <c r="M1033" i="1"/>
  <c r="M1032" i="1"/>
  <c r="M1031" i="1"/>
  <c r="M1030" i="1"/>
  <c r="M1029" i="1"/>
  <c r="M1028" i="1"/>
  <c r="M1027" i="1"/>
  <c r="M1026" i="1"/>
  <c r="M1025" i="1"/>
  <c r="M1024" i="1"/>
  <c r="M1023" i="1"/>
  <c r="M1022" i="1"/>
  <c r="M1021" i="1"/>
  <c r="M1020" i="1"/>
  <c r="M1019" i="1"/>
  <c r="M1018" i="1"/>
  <c r="M1017" i="1"/>
  <c r="M1016" i="1"/>
  <c r="M1015" i="1"/>
  <c r="M1014" i="1"/>
  <c r="M1013" i="1"/>
  <c r="M1012" i="1"/>
  <c r="M1011" i="1"/>
  <c r="M1010" i="1"/>
  <c r="M1009" i="1"/>
  <c r="M1008" i="1"/>
  <c r="M1007" i="1"/>
  <c r="M1005" i="1"/>
  <c r="M1004" i="1"/>
  <c r="M1003" i="1"/>
  <c r="M1002" i="1"/>
  <c r="M1001" i="1"/>
  <c r="M1000" i="1"/>
  <c r="M999" i="1"/>
  <c r="M998" i="1"/>
  <c r="M997" i="1"/>
  <c r="M996" i="1"/>
  <c r="M995" i="1"/>
  <c r="M994" i="1"/>
  <c r="M993" i="1"/>
  <c r="M992" i="1"/>
  <c r="M990" i="1"/>
  <c r="M989" i="1"/>
  <c r="M988" i="1"/>
  <c r="M987" i="1"/>
  <c r="M986" i="1"/>
  <c r="M985" i="1"/>
  <c r="M983" i="1"/>
  <c r="M982" i="1"/>
  <c r="M981" i="1"/>
  <c r="M980" i="1"/>
  <c r="M979" i="1"/>
  <c r="M978" i="1"/>
  <c r="M977" i="1"/>
  <c r="M976" i="1"/>
  <c r="M975" i="1"/>
  <c r="M974" i="1"/>
  <c r="M973" i="1"/>
  <c r="M972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8" i="1"/>
  <c r="M957" i="1"/>
  <c r="M956" i="1"/>
  <c r="M955" i="1"/>
  <c r="M954" i="1"/>
  <c r="M953" i="1"/>
  <c r="M952" i="1"/>
  <c r="M951" i="1"/>
  <c r="M950" i="1"/>
  <c r="M949" i="1"/>
  <c r="M948" i="1"/>
  <c r="M947" i="1"/>
  <c r="M946" i="1"/>
  <c r="M945" i="1"/>
  <c r="M944" i="1"/>
  <c r="M943" i="1"/>
  <c r="M942" i="1"/>
  <c r="M941" i="1"/>
  <c r="M940" i="1"/>
  <c r="M939" i="1"/>
  <c r="M938" i="1"/>
  <c r="M937" i="1"/>
  <c r="M936" i="1"/>
  <c r="M935" i="1"/>
  <c r="M934" i="1"/>
  <c r="M933" i="1"/>
  <c r="M932" i="1"/>
  <c r="M931" i="1"/>
  <c r="M930" i="1"/>
  <c r="M929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2" i="1"/>
  <c r="M841" i="1"/>
  <c r="M840" i="1"/>
  <c r="M839" i="1"/>
  <c r="M838" i="1"/>
  <c r="M837" i="1"/>
  <c r="M836" i="1"/>
  <c r="M835" i="1"/>
  <c r="M834" i="1"/>
  <c r="M833" i="1"/>
  <c r="M832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59" i="1"/>
  <c r="M658" i="1"/>
  <c r="M657" i="1"/>
  <c r="M656" i="1"/>
  <c r="M655" i="1"/>
  <c r="M654" i="1"/>
  <c r="M653" i="1"/>
  <c r="M652" i="1"/>
  <c r="M651" i="1"/>
  <c r="M650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5" i="1"/>
  <c r="M584" i="1"/>
  <c r="M583" i="1"/>
  <c r="M582" i="1"/>
  <c r="M581" i="1"/>
  <c r="M580" i="1"/>
  <c r="M579" i="1"/>
  <c r="M578" i="1"/>
  <c r="M577" i="1"/>
  <c r="M576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39" i="1"/>
  <c r="M437" i="1"/>
  <c r="M435" i="1"/>
  <c r="M434" i="1"/>
  <c r="M433" i="1"/>
  <c r="M432" i="1"/>
  <c r="M431" i="1"/>
  <c r="M430" i="1"/>
  <c r="M429" i="1"/>
  <c r="M428" i="1"/>
  <c r="M427" i="1"/>
  <c r="M426" i="1"/>
  <c r="M425" i="1"/>
  <c r="M423" i="1"/>
  <c r="M422" i="1"/>
  <c r="M421" i="1"/>
  <c r="M420" i="1"/>
  <c r="M419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49" i="1"/>
  <c r="M248" i="1"/>
  <c r="M247" i="1"/>
  <c r="M246" i="1"/>
  <c r="M245" i="1"/>
  <c r="M244" i="1"/>
  <c r="M243" i="1"/>
  <c r="M242" i="1"/>
  <c r="M241" i="1"/>
  <c r="M239" i="1"/>
  <c r="M237" i="1"/>
  <c r="M236" i="1"/>
  <c r="M235" i="1"/>
  <c r="M234" i="1"/>
  <c r="M233" i="1"/>
  <c r="M232" i="1"/>
  <c r="M231" i="1"/>
  <c r="M230" i="1"/>
  <c r="M228" i="1"/>
  <c r="M227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</calcChain>
</file>

<file path=xl/sharedStrings.xml><?xml version="1.0" encoding="utf-8"?>
<sst xmlns="http://schemas.openxmlformats.org/spreadsheetml/2006/main" count="34524" uniqueCount="10133">
  <si>
    <t>Sale ID</t>
  </si>
  <si>
    <t>Township</t>
  </si>
  <si>
    <t>State Parcel Number</t>
  </si>
  <si>
    <t>Local Parcel Number</t>
  </si>
  <si>
    <t>Neighborhood Code</t>
  </si>
  <si>
    <t>Property Class</t>
  </si>
  <si>
    <t>Property Address</t>
  </si>
  <si>
    <t>Valid Sale</t>
  </si>
  <si>
    <t>Sale Date</t>
  </si>
  <si>
    <t>Adj Sale Price</t>
  </si>
  <si>
    <t>WIP Land AV</t>
  </si>
  <si>
    <t>WIP Impr AV</t>
  </si>
  <si>
    <t>Total  WIP AV</t>
  </si>
  <si>
    <t>CENTRE TOWNSHIP</t>
  </si>
  <si>
    <t>71-08-27-154-009.000-001</t>
  </si>
  <si>
    <t>001-1127-3852</t>
  </si>
  <si>
    <t>7101006-001</t>
  </si>
  <si>
    <t>59369 APRICOT CT</t>
  </si>
  <si>
    <t>Y</t>
  </si>
  <si>
    <t>71-08-27-428-009.000-001</t>
  </si>
  <si>
    <t>001-1109-3500</t>
  </si>
  <si>
    <t>7101007-001</t>
  </si>
  <si>
    <t>21069 BANEBERRY TRAIL</t>
  </si>
  <si>
    <t>71-08-27-451-007.000-001</t>
  </si>
  <si>
    <t>001-1015-032421</t>
  </si>
  <si>
    <t>21471  JACKSON RD</t>
  </si>
  <si>
    <t>71-08-27-428-011.000-001</t>
  </si>
  <si>
    <t>001-1109-3502</t>
  </si>
  <si>
    <t>21027  BANEBERRY TR</t>
  </si>
  <si>
    <t>71-08-27-477-003.000-001</t>
  </si>
  <si>
    <t>001-1124-3810</t>
  </si>
  <si>
    <t>59886  RED FOX CT</t>
  </si>
  <si>
    <t>71-08-34-476-001.000-001</t>
  </si>
  <si>
    <t>001-1106-3443</t>
  </si>
  <si>
    <t>7101008-001</t>
  </si>
  <si>
    <t>21150  CLOVER HILL CT</t>
  </si>
  <si>
    <t>71-08-34-377-016.000-001</t>
  </si>
  <si>
    <t>001-1097-3304</t>
  </si>
  <si>
    <t>60980  COACHMAN DR</t>
  </si>
  <si>
    <t>71-08-34-376-016.000-001</t>
  </si>
  <si>
    <t>001-1101-3372</t>
  </si>
  <si>
    <t>21655  CARRIAGE DR</t>
  </si>
  <si>
    <t>71-08-34-377-029.000-001</t>
  </si>
  <si>
    <t>001-1016-033004</t>
  </si>
  <si>
    <t>21539  KERN RD</t>
  </si>
  <si>
    <t>71-08-35-302-004.000-001</t>
  </si>
  <si>
    <t>001-1120-3725</t>
  </si>
  <si>
    <t>7101010-001</t>
  </si>
  <si>
    <t>60583  GENTLE RUN</t>
  </si>
  <si>
    <t>71-08-35-302-013.000-001</t>
  </si>
  <si>
    <t>001-1120-3726</t>
  </si>
  <si>
    <t>60613  GENTLE RUN CT</t>
  </si>
  <si>
    <t>71-08-35-326-002.000-001</t>
  </si>
  <si>
    <t>001-1120-3732</t>
  </si>
  <si>
    <t>60580  GENTLE RUN CT</t>
  </si>
  <si>
    <t>71-08-35-351-004.000-001</t>
  </si>
  <si>
    <t>001-1110-3521</t>
  </si>
  <si>
    <t>60811  WHISPERING HILL DR</t>
  </si>
  <si>
    <t>71-08-35-301-005.000-001</t>
  </si>
  <si>
    <t>001-1118-3694</t>
  </si>
  <si>
    <t>20949  SOFT WIND CT</t>
  </si>
  <si>
    <t>71-08-35-326-007.000-001</t>
  </si>
  <si>
    <t>001-1017-035010</t>
  </si>
  <si>
    <t>7101011-001</t>
  </si>
  <si>
    <t>60523  NOBLE RIDGE DR</t>
  </si>
  <si>
    <t>71-08-35-326-008.000-001</t>
  </si>
  <si>
    <t>001-1017-035009</t>
  </si>
  <si>
    <t>60529 NOBLE RIDGE  CT</t>
  </si>
  <si>
    <t>71-08-36-378-007.000-001</t>
  </si>
  <si>
    <t>001-1058-1676</t>
  </si>
  <si>
    <t>7101013-001</t>
  </si>
  <si>
    <t>19636  DETROIT ST</t>
  </si>
  <si>
    <t>71-08-36-354-010.000-001</t>
  </si>
  <si>
    <t>001-1063-1920</t>
  </si>
  <si>
    <t>19884  DETROIT</t>
  </si>
  <si>
    <t>71-08-36-331-007.000-001</t>
  </si>
  <si>
    <t>001-1038-0952</t>
  </si>
  <si>
    <t>19561  DICE ST</t>
  </si>
  <si>
    <t>71-08-36-153-018.000-001</t>
  </si>
  <si>
    <t>001-1060-1731</t>
  </si>
  <si>
    <t>60351  ST JOSEPH ST</t>
  </si>
  <si>
    <t>71-08-36-329-006.000-001</t>
  </si>
  <si>
    <t>001-1040-1017</t>
  </si>
  <si>
    <t>19644  PULLING ST</t>
  </si>
  <si>
    <t>71-08-36-352-009.000-001</t>
  </si>
  <si>
    <t>001-1062-1827</t>
  </si>
  <si>
    <t>19786  GILMER ST</t>
  </si>
  <si>
    <t>71-08-36-179-013.000-001</t>
  </si>
  <si>
    <t>001-1071-2302</t>
  </si>
  <si>
    <t>19595   JOHNSON RD</t>
  </si>
  <si>
    <t>71-08-36-353-017.000-001</t>
  </si>
  <si>
    <t>001-1063-1887</t>
  </si>
  <si>
    <t>19901  DETROIT STREET</t>
  </si>
  <si>
    <t>71-08-36-456-002.000-001</t>
  </si>
  <si>
    <t>001-1073-2434</t>
  </si>
  <si>
    <t>60846  S CARL ST</t>
  </si>
  <si>
    <t>71-08-36-379-012.000-001</t>
  </si>
  <si>
    <t>001-1066-2055</t>
  </si>
  <si>
    <t>19635  KERN RD</t>
  </si>
  <si>
    <t>71-08-36-355-021.000-001</t>
  </si>
  <si>
    <t>001-1065-2012</t>
  </si>
  <si>
    <t>19921  KERN RD</t>
  </si>
  <si>
    <t>71-08-36-128-007.000-001</t>
  </si>
  <si>
    <t>001-1071-2329</t>
  </si>
  <si>
    <t>60075  FELLOWS ST</t>
  </si>
  <si>
    <t>71-08-36-181-001.000-001</t>
  </si>
  <si>
    <t>001-1035-0851</t>
  </si>
  <si>
    <t>19568  HILDEBRAND</t>
  </si>
  <si>
    <t>71-08-35-276-016.000-001</t>
  </si>
  <si>
    <t>001-1017-034701</t>
  </si>
  <si>
    <t>7101014-001</t>
  </si>
  <si>
    <t>60285  S MAIN ST</t>
  </si>
  <si>
    <t>71-08-35-201-016.000-001</t>
  </si>
  <si>
    <t>001-1029-0671</t>
  </si>
  <si>
    <t>60001  SCOTT STREET</t>
  </si>
  <si>
    <t>71-08-35-427-007.000-001</t>
  </si>
  <si>
    <t>001-1044-1164</t>
  </si>
  <si>
    <t>20130  DICE ST</t>
  </si>
  <si>
    <t>71-08-35-226-006.000-001</t>
  </si>
  <si>
    <t>001-1029-0675</t>
  </si>
  <si>
    <t>20204  W JACKSON RD</t>
  </si>
  <si>
    <t>71-13-11-126-002.000-001</t>
  </si>
  <si>
    <t>001-1005-008306</t>
  </si>
  <si>
    <t>7101017-001</t>
  </si>
  <si>
    <t>20730  ROOSEVELT RD</t>
  </si>
  <si>
    <t>71-08-27-300-006.000-001</t>
  </si>
  <si>
    <t>001-1015-032014</t>
  </si>
  <si>
    <t>59701  LEE RD</t>
  </si>
  <si>
    <t>71-08-27-300-032.000-001</t>
  </si>
  <si>
    <t>001-1015-032303</t>
  </si>
  <si>
    <t>59935  LOCUST RD</t>
  </si>
  <si>
    <t>71-08-26-101-005.000-001</t>
  </si>
  <si>
    <t>001-1014-029103</t>
  </si>
  <si>
    <t>59133  KERIA TR</t>
  </si>
  <si>
    <t>71-08-27-200-010.000-001</t>
  </si>
  <si>
    <t>001-1015-031601</t>
  </si>
  <si>
    <t>59450  LOCUST RD</t>
  </si>
  <si>
    <t>71-13-10-451-002.000-001</t>
  </si>
  <si>
    <t>001-1004-008102</t>
  </si>
  <si>
    <t>7101018-001</t>
  </si>
  <si>
    <t>62960  LOCUST RD</t>
  </si>
  <si>
    <t>71-13-15-300-006.000-001</t>
  </si>
  <si>
    <t>001-1009-018107</t>
  </si>
  <si>
    <t>21785 NEW RD</t>
  </si>
  <si>
    <t>71-13-01-451-006.000-001</t>
  </si>
  <si>
    <t>001-1001-001731</t>
  </si>
  <si>
    <t>7101019-001</t>
  </si>
  <si>
    <t>61705 GREENTREE DR</t>
  </si>
  <si>
    <t>71-13-14-476-001.000-001</t>
  </si>
  <si>
    <t>001-1008-015202</t>
  </si>
  <si>
    <t>20045 NEW RD</t>
  </si>
  <si>
    <t>71-13-14-476-004.000-001</t>
  </si>
  <si>
    <t>001-1008-016104</t>
  </si>
  <si>
    <t>20099  NEW RD</t>
  </si>
  <si>
    <t>71-13-03-100-004.000-001</t>
  </si>
  <si>
    <t>001-1003-004802</t>
  </si>
  <si>
    <t>7101020-001</t>
  </si>
  <si>
    <t>21884  KERN RD</t>
  </si>
  <si>
    <t>71-13-01-127-011.000-001</t>
  </si>
  <si>
    <t>001-1069-2195</t>
  </si>
  <si>
    <t>7101027-001</t>
  </si>
  <si>
    <t>19509  SOUTHLAND</t>
  </si>
  <si>
    <t>71-13-01-128-015.000-001</t>
  </si>
  <si>
    <t>001-1069-2197</t>
  </si>
  <si>
    <t>19520  SOUTHLAND AVE</t>
  </si>
  <si>
    <t>71-13-01-128-019.000-001</t>
  </si>
  <si>
    <t>001-1081-2698</t>
  </si>
  <si>
    <t>7101028-001</t>
  </si>
  <si>
    <t>19635  ROLLING ACRES DR</t>
  </si>
  <si>
    <t>71-13-01-106-004.000-001</t>
  </si>
  <si>
    <t>001-1093-3204</t>
  </si>
  <si>
    <t>61195  SHIRLEY AVE</t>
  </si>
  <si>
    <t>71-13-01-129-019.000-001</t>
  </si>
  <si>
    <t>001-1096-3288</t>
  </si>
  <si>
    <t>19575  OLD RIDGE RD</t>
  </si>
  <si>
    <t>71-13-01-106-005.000-001</t>
  </si>
  <si>
    <t>001-1093-3203</t>
  </si>
  <si>
    <t>61211  SHIRLEY AVE</t>
  </si>
  <si>
    <t>71-13-01-129-008.000-001</t>
  </si>
  <si>
    <t>001-1081-2708</t>
  </si>
  <si>
    <t>19584  ROLLING ACRES DR</t>
  </si>
  <si>
    <t>71-13-01-104-018.000-001</t>
  </si>
  <si>
    <t>001-1081-2694</t>
  </si>
  <si>
    <t>19685  ROLLING ACRES DR</t>
  </si>
  <si>
    <t>71-13-01-128-025.000-001</t>
  </si>
  <si>
    <t>001-1081-2704</t>
  </si>
  <si>
    <t>19575  ROLLING ACRES DR</t>
  </si>
  <si>
    <t>71-14-06-306-013.000-001</t>
  </si>
  <si>
    <t>001-1130-3921</t>
  </si>
  <si>
    <t>7101030-001</t>
  </si>
  <si>
    <t>61679  BROMPTON RD</t>
  </si>
  <si>
    <t>71-13-01-280-007.000-001</t>
  </si>
  <si>
    <t>001-1082-2756</t>
  </si>
  <si>
    <t>7101031-001</t>
  </si>
  <si>
    <t>19120  STRAWBERRY HILL DR</t>
  </si>
  <si>
    <t>71-13-01-426-019.000-001</t>
  </si>
  <si>
    <t>001-1082-2737</t>
  </si>
  <si>
    <t>61625  BRIGHTWOOD LN</t>
  </si>
  <si>
    <t>71-13-01-255-008.000-001</t>
  </si>
  <si>
    <t>001-1086-2949</t>
  </si>
  <si>
    <t>19310  STRAWBERRY HILL RD</t>
  </si>
  <si>
    <t>71-13-01-427-001.000-001</t>
  </si>
  <si>
    <t>001-1082-2723</t>
  </si>
  <si>
    <t>19180  MONTROSE DR</t>
  </si>
  <si>
    <t>71-13-01-430-009.000-001</t>
  </si>
  <si>
    <t>001-1077-2557</t>
  </si>
  <si>
    <t>19060  SUNDALE RD</t>
  </si>
  <si>
    <t>71-13-01-252-005.000-001</t>
  </si>
  <si>
    <t>001-1095-3276</t>
  </si>
  <si>
    <t>19370  ORCHARD HEIGHTS DR</t>
  </si>
  <si>
    <t>71-13-01-255-005.000-001</t>
  </si>
  <si>
    <t>001-1102-3384</t>
  </si>
  <si>
    <t>19388  STRAWBERRY HILL RD</t>
  </si>
  <si>
    <t>71-13-11-378-002.000-001</t>
  </si>
  <si>
    <t>001-1068-2146</t>
  </si>
  <si>
    <t>7101036-001</t>
  </si>
  <si>
    <t>20730  LOUISE LN</t>
  </si>
  <si>
    <t>71-13-11-352-024.000-001</t>
  </si>
  <si>
    <t>001-1084-2852</t>
  </si>
  <si>
    <t>20755  LOUISE LN</t>
  </si>
  <si>
    <t>71-13-11-351-004.000-001</t>
  </si>
  <si>
    <t>001-1084-282201</t>
  </si>
  <si>
    <t>20911  ROYCROFT DR</t>
  </si>
  <si>
    <t>71-13-11-377-018.000-001</t>
  </si>
  <si>
    <t>001-1067-2084</t>
  </si>
  <si>
    <t>20707  LOUISE LN</t>
  </si>
  <si>
    <t>71-13-11-377-017.000-001</t>
  </si>
  <si>
    <t>001-1067-2086</t>
  </si>
  <si>
    <t>71-13-11-353-013.000-001</t>
  </si>
  <si>
    <t>001-1084-2892</t>
  </si>
  <si>
    <t>20760  LOUISE LN</t>
  </si>
  <si>
    <t>71-08-36-152-004.000-002</t>
  </si>
  <si>
    <t>023-1017-034038</t>
  </si>
  <si>
    <t>7102016-002</t>
  </si>
  <si>
    <t>5618  S MAIN ST</t>
  </si>
  <si>
    <t>71-09-30-252-005.000-002</t>
  </si>
  <si>
    <t>023-1008-0525</t>
  </si>
  <si>
    <t>7102018-002</t>
  </si>
  <si>
    <t>4134  CORAL DR</t>
  </si>
  <si>
    <t>71-09-30-252-010.000-002</t>
  </si>
  <si>
    <t>023-1008-0530</t>
  </si>
  <si>
    <t>4230  CORAL DR</t>
  </si>
  <si>
    <t>71-09-30-180-011.000-002</t>
  </si>
  <si>
    <t>023-1010-0600</t>
  </si>
  <si>
    <t>1457  OAKDALE DR</t>
  </si>
  <si>
    <t>71-09-30-153-005.000-002</t>
  </si>
  <si>
    <t>023-1003-0267</t>
  </si>
  <si>
    <t>1160  LAKEWOOD DR</t>
  </si>
  <si>
    <t>71-09-30-252-004.000-002</t>
  </si>
  <si>
    <t>023-1008-0524</t>
  </si>
  <si>
    <t>4128  CORAL DR</t>
  </si>
  <si>
    <t>71-09-30-131-001.000-002</t>
  </si>
  <si>
    <t>023-1005-0396</t>
  </si>
  <si>
    <t>4002  YORK RD</t>
  </si>
  <si>
    <t>71-09-30-130-008.000-002</t>
  </si>
  <si>
    <t>023-1002-0164</t>
  </si>
  <si>
    <t>4018  WOODVALE DR</t>
  </si>
  <si>
    <t>71-09-30-104-008.000-002</t>
  </si>
  <si>
    <t>023-1003-0206</t>
  </si>
  <si>
    <t>1212  BYRON DR</t>
  </si>
  <si>
    <t>71-09-30-130-001.000-002</t>
  </si>
  <si>
    <t>023-1002-0160</t>
  </si>
  <si>
    <t>4006  WOODVALE DR</t>
  </si>
  <si>
    <t>71-09-30-152-001.000-002</t>
  </si>
  <si>
    <t>023-1003-0231</t>
  </si>
  <si>
    <t>4202  NORTON DR</t>
  </si>
  <si>
    <t>71-09-30-177-002.000-002</t>
  </si>
  <si>
    <t>023-1002-0184</t>
  </si>
  <si>
    <t>1310  ALPINE DR</t>
  </si>
  <si>
    <t>71-09-30-152-031.000-002</t>
  </si>
  <si>
    <t>023-1003-0248</t>
  </si>
  <si>
    <t>1251  LAKEWOOD DR</t>
  </si>
  <si>
    <t>71-09-30-104-002.000-002</t>
  </si>
  <si>
    <t>023-1003-0200</t>
  </si>
  <si>
    <t>1136  BYRON</t>
  </si>
  <si>
    <t>71-09-30-104-019.000-002</t>
  </si>
  <si>
    <t>023-1003-0228</t>
  </si>
  <si>
    <t>1147  DENNIS DR</t>
  </si>
  <si>
    <t>71-09-30-101-011.000-002</t>
  </si>
  <si>
    <t>023-1002-0187</t>
  </si>
  <si>
    <t>4010  MIAMI ST</t>
  </si>
  <si>
    <t>71-09-30-153-012.000-002</t>
  </si>
  <si>
    <t>023-1003-0274</t>
  </si>
  <si>
    <t>1232  LAKEWOOD DR</t>
  </si>
  <si>
    <t>71-09-30-104-003.000-002</t>
  </si>
  <si>
    <t>023-1003-0201</t>
  </si>
  <si>
    <t>1140  BYRON DR</t>
  </si>
  <si>
    <t>71-09-30-177-018.000-002</t>
  </si>
  <si>
    <t>023-1008-0566</t>
  </si>
  <si>
    <t>4235  YORK RD</t>
  </si>
  <si>
    <t>71-09-30-202-019.000-002</t>
  </si>
  <si>
    <t>023-1005-0467</t>
  </si>
  <si>
    <t>4009  CORAL DR</t>
  </si>
  <si>
    <t>71-09-30-131-027.000-002</t>
  </si>
  <si>
    <t>023-1005-0418</t>
  </si>
  <si>
    <t>4039  WINTHROP DR</t>
  </si>
  <si>
    <t>71-09-30-131-034.000-002</t>
  </si>
  <si>
    <t>023-1008-0558</t>
  </si>
  <si>
    <t>4127  WINTHROP DR</t>
  </si>
  <si>
    <t>71-09-30-101-004.000-002</t>
  </si>
  <si>
    <t>023-1002-0194</t>
  </si>
  <si>
    <t>3818  MIAMI RD</t>
  </si>
  <si>
    <t>71-09-30-153-022.000-002</t>
  </si>
  <si>
    <t>023-1003-0291</t>
  </si>
  <si>
    <t>1165  ALPINE DR</t>
  </si>
  <si>
    <t>71-09-30-177-013.000-002</t>
  </si>
  <si>
    <t>023-1004-0338</t>
  </si>
  <si>
    <t>1339  CATHERWOOD DR</t>
  </si>
  <si>
    <t>71-09-30-183-003.000-002</t>
  </si>
  <si>
    <t>023-1010-0630</t>
  </si>
  <si>
    <t>1447  IRELAND RD</t>
  </si>
  <si>
    <t>71-09-30-101-030.000-002</t>
  </si>
  <si>
    <t>023-1012-0731</t>
  </si>
  <si>
    <t>1254  ECHO DR</t>
  </si>
  <si>
    <t>71-09-30-177-012.000-002</t>
  </si>
  <si>
    <t>023-1004-0337</t>
  </si>
  <si>
    <t>1333  CATHERWOOD DR</t>
  </si>
  <si>
    <t>71-09-30-251-002.000-002</t>
  </si>
  <si>
    <t>023-1008-0576</t>
  </si>
  <si>
    <t>1454  CATHERWOOD DR</t>
  </si>
  <si>
    <t>71-09-30-130-006.000-002</t>
  </si>
  <si>
    <t>023-1005-0389</t>
  </si>
  <si>
    <t>4005  YORK RD</t>
  </si>
  <si>
    <t>71-08-25-226-006.000-002</t>
  </si>
  <si>
    <t>023-1001-0003</t>
  </si>
  <si>
    <t>7102020-002</t>
  </si>
  <si>
    <t>827  CHIPPEWA AVE</t>
  </si>
  <si>
    <t>71-08-25-228-030.000-002</t>
  </si>
  <si>
    <t>023-1001-0029</t>
  </si>
  <si>
    <t>3815  MIAMI</t>
  </si>
  <si>
    <t>71-08-25-228-005.000-002</t>
  </si>
  <si>
    <t>023-1001-0017</t>
  </si>
  <si>
    <t>818  AMHURST</t>
  </si>
  <si>
    <t>71-09-30-379-017.000-002</t>
  </si>
  <si>
    <t>023-1016-0921</t>
  </si>
  <si>
    <t>7102021-002</t>
  </si>
  <si>
    <t>1516  DUNBARTON CT</t>
  </si>
  <si>
    <t>71-09-30-330-001.000-002</t>
  </si>
  <si>
    <t>023-1011-0709</t>
  </si>
  <si>
    <t>1502  ORKNEY DR</t>
  </si>
  <si>
    <t>71-09-30-405-012.000-002</t>
  </si>
  <si>
    <t>023-1015-0854</t>
  </si>
  <si>
    <t>1716  S MAC GREGOR ROAD</t>
  </si>
  <si>
    <t>71-09-30-405-006.000-002</t>
  </si>
  <si>
    <t>023-1014-0791</t>
  </si>
  <si>
    <t>4615  W MACGREGOR RD</t>
  </si>
  <si>
    <t>71-09-30-402-003.000-002</t>
  </si>
  <si>
    <t>023-1014-0764</t>
  </si>
  <si>
    <t>4539  CRAWFORD COURT</t>
  </si>
  <si>
    <t>71-09-30-453-016.000-002</t>
  </si>
  <si>
    <t>023-1016-1018</t>
  </si>
  <si>
    <t>4847  HUNTLEY CT</t>
  </si>
  <si>
    <t>71-09-30-454-010.000-002</t>
  </si>
  <si>
    <t>023-1016-1036</t>
  </si>
  <si>
    <t>4854  HUNTLEY CT</t>
  </si>
  <si>
    <t>71-09-30-377-012.000-002</t>
  </si>
  <si>
    <t>023-1016-0894</t>
  </si>
  <si>
    <t>5001  SELKIRK DR</t>
  </si>
  <si>
    <t>71-09-30-457-019.000-002</t>
  </si>
  <si>
    <t>023-1021-1219</t>
  </si>
  <si>
    <t>5011  BLACKFORD DR E</t>
  </si>
  <si>
    <t>71-09-30-401-008.000-002</t>
  </si>
  <si>
    <t>023-1014-0804</t>
  </si>
  <si>
    <t>1635  ORKNEY DR</t>
  </si>
  <si>
    <t>71-09-30-457-002.000-002</t>
  </si>
  <si>
    <t>023-1021-1212</t>
  </si>
  <si>
    <t>5010 W BLACKFORD DR</t>
  </si>
  <si>
    <t>71-09-30-404-027.000-002</t>
  </si>
  <si>
    <t>023-1015-0840</t>
  </si>
  <si>
    <t>4530  MACDOUGALL COURT</t>
  </si>
  <si>
    <t>71-09-30-483-008.000-002</t>
  </si>
  <si>
    <t>023-1042-2284</t>
  </si>
  <si>
    <t>2037  THORNHILL DRIVE</t>
  </si>
  <si>
    <t>71-09-30-458-007.000-002</t>
  </si>
  <si>
    <t>023-1021-1201</t>
  </si>
  <si>
    <t>1802  RENFREW</t>
  </si>
  <si>
    <t>71-09-30-330-002.000-002</t>
  </si>
  <si>
    <t>023-1011-0708</t>
  </si>
  <si>
    <t>4540  YORK RD</t>
  </si>
  <si>
    <t>71-09-30-378-002.000-002</t>
  </si>
  <si>
    <t>023-1016-0941</t>
  </si>
  <si>
    <t>1514  PERTHWAY</t>
  </si>
  <si>
    <t>71-09-30-457-021.000-002</t>
  </si>
  <si>
    <t>023-1021-1223</t>
  </si>
  <si>
    <t>1845  RENFREW DR</t>
  </si>
  <si>
    <t>71-09-30-404-014.000-002</t>
  </si>
  <si>
    <t>023-1015-0846</t>
  </si>
  <si>
    <t>1809  MACGREGOR</t>
  </si>
  <si>
    <t>71-09-30-481-009.000-002</t>
  </si>
  <si>
    <t>023-1027-1539</t>
  </si>
  <si>
    <t>5022  KIRKSHIRE DRIVE</t>
  </si>
  <si>
    <t>71-09-30-227-019.000-002</t>
  </si>
  <si>
    <t>023-1040-2200</t>
  </si>
  <si>
    <t>7102022-002</t>
  </si>
  <si>
    <t>1958  DENSLOW DR</t>
  </si>
  <si>
    <t>71-09-30-255-009.000-002</t>
  </si>
  <si>
    <t>023-1049-3135</t>
  </si>
  <si>
    <t>1708  GALWAY DR</t>
  </si>
  <si>
    <t>71-09-30-201-004.000-002</t>
  </si>
  <si>
    <t>023-1007-0508</t>
  </si>
  <si>
    <t>3906  SPRINGBROOK DR</t>
  </si>
  <si>
    <t>71-09-31-101-008.000-002</t>
  </si>
  <si>
    <t>023-1020-116504</t>
  </si>
  <si>
    <t>7102023-002</t>
  </si>
  <si>
    <t>1322  JACKSON RD</t>
  </si>
  <si>
    <t>71-09-31-102-015.000-002</t>
  </si>
  <si>
    <t>023-1038-2101</t>
  </si>
  <si>
    <t>7102024-002</t>
  </si>
  <si>
    <t>5223  N MONTICELLO CT</t>
  </si>
  <si>
    <t>71-09-31-103-020.000-002</t>
  </si>
  <si>
    <t>023-1038-2126</t>
  </si>
  <si>
    <t>5317  S MONTICELLO CT</t>
  </si>
  <si>
    <t>71-08-36-276-014.000-002</t>
  </si>
  <si>
    <t>023-1063-3497</t>
  </si>
  <si>
    <t>1014  WHEATLY COURT</t>
  </si>
  <si>
    <t>71-09-31-102-011.000-002</t>
  </si>
  <si>
    <t>023-1020-1151</t>
  </si>
  <si>
    <t>1301  FAIRFAX DR</t>
  </si>
  <si>
    <t>71-09-31-103-017.000-002</t>
  </si>
  <si>
    <t>023-1038-2129</t>
  </si>
  <si>
    <t>1310  FAIRFAX DR</t>
  </si>
  <si>
    <t>71-08-36-276-002.000-002</t>
  </si>
  <si>
    <t>023-1063-3531</t>
  </si>
  <si>
    <t>902  WHEATLY DR</t>
  </si>
  <si>
    <t>71-08-36-251-018.000-002</t>
  </si>
  <si>
    <t>023-1037-209542</t>
  </si>
  <si>
    <t>706  MEADOW STREAM DR</t>
  </si>
  <si>
    <t>71-09-31-127-011.000-002</t>
  </si>
  <si>
    <t>023-1062-3459</t>
  </si>
  <si>
    <t>5235  FAIRFAX CT</t>
  </si>
  <si>
    <t>71-08-36-202-020.000-002</t>
  </si>
  <si>
    <t>023-1063-3614</t>
  </si>
  <si>
    <t>5301  PARK SOUTH BLVD</t>
  </si>
  <si>
    <t>71-08-36-202-002.000-002</t>
  </si>
  <si>
    <t>023-1122-3747</t>
  </si>
  <si>
    <t>605 EAST WALDEN CT</t>
  </si>
  <si>
    <t>71-09-31-128-001.000-002</t>
  </si>
  <si>
    <t>023-1038-2113</t>
  </si>
  <si>
    <t>1404  FAIRFAX DR</t>
  </si>
  <si>
    <t>71-08-36-251-009.000-002</t>
  </si>
  <si>
    <t>023-1037-209503</t>
  </si>
  <si>
    <t>5405  MEADOW STREAM CT</t>
  </si>
  <si>
    <t>71-09-31-254-007.000-002</t>
  </si>
  <si>
    <t>023-1024-129816</t>
  </si>
  <si>
    <t>7102028-002</t>
  </si>
  <si>
    <t>1813  ELIZABETHAN CT</t>
  </si>
  <si>
    <t>71-09-31-252-008.000-002</t>
  </si>
  <si>
    <t>023-1024-1312</t>
  </si>
  <si>
    <t>5636  CAPE COD LN</t>
  </si>
  <si>
    <t>71-09-31-253-011.000-002</t>
  </si>
  <si>
    <t>023-1033-1699</t>
  </si>
  <si>
    <t>5540  COLONIAL LANE</t>
  </si>
  <si>
    <t>71-09-31-202-012.000-002</t>
  </si>
  <si>
    <t>023-1024-129823</t>
  </si>
  <si>
    <t>1819 PROVINCIAL CT</t>
  </si>
  <si>
    <t>71-09-31-251-021.000-002</t>
  </si>
  <si>
    <t>023-1024-1308</t>
  </si>
  <si>
    <t>5623  CAPE COD LN</t>
  </si>
  <si>
    <t>71-09-31-152-018.000-002</t>
  </si>
  <si>
    <t>023-1036-1889</t>
  </si>
  <si>
    <t>7102030-002</t>
  </si>
  <si>
    <t>5515  ABSHIRE DR</t>
  </si>
  <si>
    <t>71-09-31-303-024.000-002</t>
  </si>
  <si>
    <t>023-1036-1877</t>
  </si>
  <si>
    <t>1222  BERKSHIRE DR</t>
  </si>
  <si>
    <t>71-09-31-329-015.000-002</t>
  </si>
  <si>
    <t>023-1041-2270</t>
  </si>
  <si>
    <t>5710  DANBURY DR</t>
  </si>
  <si>
    <t>71-09-31-151-010.000-002</t>
  </si>
  <si>
    <t>023-1036-1857</t>
  </si>
  <si>
    <t>1126  CAMBRIDGE DR</t>
  </si>
  <si>
    <t>71-09-31-177-009.000-002</t>
  </si>
  <si>
    <t>023-1022-1263</t>
  </si>
  <si>
    <t>1501  MUSGRAVE CT</t>
  </si>
  <si>
    <t>71-09-31-177-044.000-002</t>
  </si>
  <si>
    <t>023-1026-1500</t>
  </si>
  <si>
    <t>5511  YORK RD</t>
  </si>
  <si>
    <t>71-09-31-251-005.000-002</t>
  </si>
  <si>
    <t>023-1023-1291</t>
  </si>
  <si>
    <t>5504  YORK RD</t>
  </si>
  <si>
    <t>71-09-31-179-002.000-002</t>
  </si>
  <si>
    <t>023-1036-1944</t>
  </si>
  <si>
    <t>1402  HUFFMAN DR</t>
  </si>
  <si>
    <t>71-09-31-151-002.000-002</t>
  </si>
  <si>
    <t>023-1036-1842</t>
  </si>
  <si>
    <t>5418  MIAMI RD</t>
  </si>
  <si>
    <t>71-09-31-431-012.000-002</t>
  </si>
  <si>
    <t>023-1051-328212</t>
  </si>
  <si>
    <t>7102035-002</t>
  </si>
  <si>
    <t>1934  HAMPSTEAD CT</t>
  </si>
  <si>
    <t>71-09-31-406-006.000-002</t>
  </si>
  <si>
    <t>023-1051-327108</t>
  </si>
  <si>
    <t>1818  STONEHEDGE LANE</t>
  </si>
  <si>
    <t>71-09-31-431-011.000-002</t>
  </si>
  <si>
    <t>023-1051-328211</t>
  </si>
  <si>
    <t>1936  HAMPSTEAD CT</t>
  </si>
  <si>
    <t>71-09-31-404-016.000-002</t>
  </si>
  <si>
    <t>023-1051-327714</t>
  </si>
  <si>
    <t>1815  E FARNSWORTH DR</t>
  </si>
  <si>
    <t>71-09-31-440-001.000-002</t>
  </si>
  <si>
    <t>023-1051-326601</t>
  </si>
  <si>
    <t>1951  SOMERSWORTH DR</t>
  </si>
  <si>
    <t>71-09-31-479-009.000-002</t>
  </si>
  <si>
    <t>023-1051-323709</t>
  </si>
  <si>
    <t>2036  CORNWALL CT</t>
  </si>
  <si>
    <t>71-09-31-404-017.000-002</t>
  </si>
  <si>
    <t>023-1051-327717</t>
  </si>
  <si>
    <t>5722  BAYSWATER PL</t>
  </si>
  <si>
    <t>71-09-31-431-003.000-002</t>
  </si>
  <si>
    <t>023-1051-328203</t>
  </si>
  <si>
    <t>1918  FARNSWORTH DR</t>
  </si>
  <si>
    <t>71-09-31-432-018.000-002</t>
  </si>
  <si>
    <t>023-1052-328822</t>
  </si>
  <si>
    <t>5821  DURHAM CT</t>
  </si>
  <si>
    <t>71-09-31-435-019.000-002</t>
  </si>
  <si>
    <t>023-1055-334419</t>
  </si>
  <si>
    <t>5926  BARCUS WAY</t>
  </si>
  <si>
    <t>71-09-31-435-014.000-002</t>
  </si>
  <si>
    <t>023-1055-334414</t>
  </si>
  <si>
    <t>5936  BARCUS WAY</t>
  </si>
  <si>
    <t>71-09-31-430-018.000-002</t>
  </si>
  <si>
    <t>023-1051-328116</t>
  </si>
  <si>
    <t>1864  ST MICHAELS CT</t>
  </si>
  <si>
    <t>71-09-31-440-004.000-002</t>
  </si>
  <si>
    <t>023-1052-329002</t>
  </si>
  <si>
    <t>2013  TARTAN CT</t>
  </si>
  <si>
    <t>71-09-31-381-004.000-002</t>
  </si>
  <si>
    <t>023-1028-1549</t>
  </si>
  <si>
    <t>7102036-002</t>
  </si>
  <si>
    <t>6232  REGENT CT</t>
  </si>
  <si>
    <t>71-09-31-306-010.000-002</t>
  </si>
  <si>
    <t>023-1037-2049</t>
  </si>
  <si>
    <t>1321  NORWICH CT</t>
  </si>
  <si>
    <t>71-09-31-303-011.000-002</t>
  </si>
  <si>
    <t>023-1036-3649</t>
  </si>
  <si>
    <t>1213  APPLE RIDGE CT</t>
  </si>
  <si>
    <t>71-09-31-401-003.000-002</t>
  </si>
  <si>
    <t>023-1045-3044</t>
  </si>
  <si>
    <t>5727  YORK ROAD</t>
  </si>
  <si>
    <t>71-09-31-378-022.000-002</t>
  </si>
  <si>
    <t>023-1050-3188</t>
  </si>
  <si>
    <t>1470  HAMPSHIRE DR</t>
  </si>
  <si>
    <t>71-09-31-330-002.000-002</t>
  </si>
  <si>
    <t>023-1037-2052</t>
  </si>
  <si>
    <t>6015  GOTHAM DR</t>
  </si>
  <si>
    <t>71-09-31-381-001.000-002</t>
  </si>
  <si>
    <t>023-1028-1552</t>
  </si>
  <si>
    <t>1424  RIDING MALL</t>
  </si>
  <si>
    <t>71-09-31-403-013.000-002</t>
  </si>
  <si>
    <t>023-1051-3243</t>
  </si>
  <si>
    <t>5816  BRIDGETON LN</t>
  </si>
  <si>
    <t>71-09-31-476-007.000-002</t>
  </si>
  <si>
    <t>023-1061-3436</t>
  </si>
  <si>
    <t>6110  LANSDOWN CT</t>
  </si>
  <si>
    <t>71-09-31-379-009.000-002</t>
  </si>
  <si>
    <t>023-1050-3197</t>
  </si>
  <si>
    <t>1493  HAMPSHIRE DR</t>
  </si>
  <si>
    <t>71-09-31-477-003.000-002</t>
  </si>
  <si>
    <t>023-1054-3323</t>
  </si>
  <si>
    <t>6030  OLD ENGLISH CT</t>
  </si>
  <si>
    <t>71-09-31-476-015.000-002</t>
  </si>
  <si>
    <t>023-1054-3329</t>
  </si>
  <si>
    <t>6119  OLD ENGLISH CT</t>
  </si>
  <si>
    <t>71-09-31-455-002.000-002</t>
  </si>
  <si>
    <t>023-1061-3451</t>
  </si>
  <si>
    <t>6134  DARBY CT</t>
  </si>
  <si>
    <t>71-09-31-305-017.000-002</t>
  </si>
  <si>
    <t>023-1037-2059</t>
  </si>
  <si>
    <t>1301  HAMPSHIRE DR</t>
  </si>
  <si>
    <t>71-14-06-176-005.000-002</t>
  </si>
  <si>
    <t>023-1010-018704</t>
  </si>
  <si>
    <t>7102040-002</t>
  </si>
  <si>
    <t>6629 FORREST COVE</t>
  </si>
  <si>
    <t>71-14-06-128-011.000-002</t>
  </si>
  <si>
    <t>023-1058-3404</t>
  </si>
  <si>
    <t>1526 W MEADOW TRL</t>
  </si>
  <si>
    <t>71-14-06-126-018.000-002</t>
  </si>
  <si>
    <t>023-1058-340401</t>
  </si>
  <si>
    <t>V/L MEADOW TRL</t>
  </si>
  <si>
    <t>71-14-06-126-013.000-002</t>
  </si>
  <si>
    <t>023-1058-3400</t>
  </si>
  <si>
    <t>1505  STONE TRAIL</t>
  </si>
  <si>
    <t>71-14-06-101-006.000-002</t>
  </si>
  <si>
    <t>023-1037-207368</t>
  </si>
  <si>
    <t>6339 OAK CT</t>
  </si>
  <si>
    <t>71-08-25-426-022.000-002</t>
  </si>
  <si>
    <t>023-1035-1833</t>
  </si>
  <si>
    <t>7102044-002</t>
  </si>
  <si>
    <t>901  E WIDENER LN</t>
  </si>
  <si>
    <t>71-08-25-401-003.000-002</t>
  </si>
  <si>
    <t>023-1035-1792</t>
  </si>
  <si>
    <t>636  E IRELAND RD</t>
  </si>
  <si>
    <t>71-08-36-404-001.000-002</t>
  </si>
  <si>
    <t>023-1018-038170</t>
  </si>
  <si>
    <t>7102048-002</t>
  </si>
  <si>
    <t>5766 BOXWOOD DR</t>
  </si>
  <si>
    <t>71-08-36-279-011.000-002</t>
  </si>
  <si>
    <t>023-1018-038318</t>
  </si>
  <si>
    <t>942 TEALWOOD</t>
  </si>
  <si>
    <t>71-08-36-411-007.000-002</t>
  </si>
  <si>
    <t>023-1018-038224</t>
  </si>
  <si>
    <t>727 DICE CT</t>
  </si>
  <si>
    <t>71-08-36-279-009.000-002</t>
  </si>
  <si>
    <t>023-1018-038320</t>
  </si>
  <si>
    <t>926 TEALWOOD</t>
  </si>
  <si>
    <t>71-08-36-233-001.000-002</t>
  </si>
  <si>
    <t>023-1063-3511</t>
  </si>
  <si>
    <t>7102056-002</t>
  </si>
  <si>
    <t>1051  ANDREWS CT</t>
  </si>
  <si>
    <t>71-08-36-204-007.000-002</t>
  </si>
  <si>
    <t>023-1121-376544</t>
  </si>
  <si>
    <t>805 SOUTH COPPERFIELD DR</t>
  </si>
  <si>
    <t>71-08-36-234-001.000-002</t>
  </si>
  <si>
    <t>023-1063-3520</t>
  </si>
  <si>
    <t>5178  FINCH DRIVE</t>
  </si>
  <si>
    <t>71-08-36-230-004.000-002</t>
  </si>
  <si>
    <t>023-1063-3593</t>
  </si>
  <si>
    <t>1006  FREDRICKSBURG CT</t>
  </si>
  <si>
    <t>71-08-36-227-008.000-002</t>
  </si>
  <si>
    <t>023-1121-376551</t>
  </si>
  <si>
    <t>5136 COPPER POINTE DR</t>
  </si>
  <si>
    <t>71-08-36-228-011.000-002</t>
  </si>
  <si>
    <t>023-1121-376527</t>
  </si>
  <si>
    <t>720 SOUTH COPPERFIELD DR</t>
  </si>
  <si>
    <t>71-14-06-102-015.000-002</t>
  </si>
  <si>
    <t>023-1037-207332</t>
  </si>
  <si>
    <t>6303  MAPLE CT</t>
  </si>
  <si>
    <t>71-13-02-251-192.000-002</t>
  </si>
  <si>
    <t>023-1002-002220</t>
  </si>
  <si>
    <t>7102062-002</t>
  </si>
  <si>
    <t>6444 REDENBACHER CT</t>
  </si>
  <si>
    <t>71-13-02-251-057.000-002</t>
  </si>
  <si>
    <t>023-1002-002416</t>
  </si>
  <si>
    <t>6754 LUTZ DR</t>
  </si>
  <si>
    <t>71-13-02-151-081.000-002</t>
  </si>
  <si>
    <t>023-1002-002281</t>
  </si>
  <si>
    <t>6518 REDENBACHER CT</t>
  </si>
  <si>
    <t>71-13-02-126-003.000-002</t>
  </si>
  <si>
    <t>023-1002-002297</t>
  </si>
  <si>
    <t>1006 CARY CT</t>
  </si>
  <si>
    <t>71-13-02-126-057.000-002</t>
  </si>
  <si>
    <t>023-1002-002348</t>
  </si>
  <si>
    <t>6447 MORTON CT</t>
  </si>
  <si>
    <t>71-13-02-251-307.000-002</t>
  </si>
  <si>
    <t>023-1002-002481</t>
  </si>
  <si>
    <t>7102063-002</t>
  </si>
  <si>
    <t>1302 KEADY CT</t>
  </si>
  <si>
    <t>71-13-02-251-324.000-002</t>
  </si>
  <si>
    <t>023-1002-002498</t>
  </si>
  <si>
    <t>6810 TYLER DR</t>
  </si>
  <si>
    <t>71-13-02-251-063.000-002</t>
  </si>
  <si>
    <t>023-1002-002422</t>
  </si>
  <si>
    <t>6811 LUTZ DR</t>
  </si>
  <si>
    <t>71-13-02-151-015.000-002</t>
  </si>
  <si>
    <t>023-1002-002215</t>
  </si>
  <si>
    <t>6606 ERIE FALLS DR</t>
  </si>
  <si>
    <t>71-13-02-251-058.000-002</t>
  </si>
  <si>
    <t>023-1002-002417</t>
  </si>
  <si>
    <t>6804 LUTZ DR</t>
  </si>
  <si>
    <t>71-08-26-451-017.000-002</t>
  </si>
  <si>
    <t>023-1014-030316</t>
  </si>
  <si>
    <t>7102067-002</t>
  </si>
  <si>
    <t>5006 SPRING RAIN DR</t>
  </si>
  <si>
    <t>CLAY TOWNSHIP</t>
  </si>
  <si>
    <t>71-04-31-402-048.000-003</t>
  </si>
  <si>
    <t>002-1106-536024</t>
  </si>
  <si>
    <t>7103007-003</t>
  </si>
  <si>
    <t>18415 TULLA CT UNIT 6 BLDG Q-4</t>
  </si>
  <si>
    <t>71-04-31-402-050.000-003</t>
  </si>
  <si>
    <t>002-1106-536026</t>
  </si>
  <si>
    <t>54625 BURDETTE- UNT 2 BLDG Q5</t>
  </si>
  <si>
    <t>71-04-31-402-057.000-003</t>
  </si>
  <si>
    <t>002-1106-536033</t>
  </si>
  <si>
    <t>54635 BURDETTE</t>
  </si>
  <si>
    <t>71-04-31-402-083.000-003</t>
  </si>
  <si>
    <t>002-1106-536059</t>
  </si>
  <si>
    <t>54606 TWYCKENH-UNIT 5 BLDG Q10</t>
  </si>
  <si>
    <t>71-04-31-402-073.000-003</t>
  </si>
  <si>
    <t>002-1106-536049</t>
  </si>
  <si>
    <t>54592 TWYCKENH-UNIT 1 BLDG Q9</t>
  </si>
  <si>
    <t>71-04-31-402-079.000-003</t>
  </si>
  <si>
    <t>002-1106-536055</t>
  </si>
  <si>
    <t>54604 TWYCKENH-UNIT 1 BLDG Q10</t>
  </si>
  <si>
    <t>71-04-18-200-134.000-003</t>
  </si>
  <si>
    <t>002-1014-0316</t>
  </si>
  <si>
    <t>7103033-003</t>
  </si>
  <si>
    <t>18399 DONEGAL DR</t>
  </si>
  <si>
    <t>71-04-18-200-094.000-003</t>
  </si>
  <si>
    <t>002-1014-027375</t>
  </si>
  <si>
    <t>51073 CHATHAM RIDGE DR</t>
  </si>
  <si>
    <t>71-04-18-200-067.000-003</t>
  </si>
  <si>
    <t>002-1014-027348</t>
  </si>
  <si>
    <t>18041 ABINGTON CT</t>
  </si>
  <si>
    <t>71-04-18-200-097.000-003</t>
  </si>
  <si>
    <t>002-1014-027378</t>
  </si>
  <si>
    <t>18235 BALDWIN DR</t>
  </si>
  <si>
    <t>71-04-18-200-149.000-003</t>
  </si>
  <si>
    <t>002-1014-027404</t>
  </si>
  <si>
    <t>18540 FONTANA DR</t>
  </si>
  <si>
    <t>71-04-18-200-024.000-003</t>
  </si>
  <si>
    <t>002-1014-027305</t>
  </si>
  <si>
    <t>18100 ABINGTON CT</t>
  </si>
  <si>
    <t>71-04-18-200-099.000-003</t>
  </si>
  <si>
    <t>002-1014-027380</t>
  </si>
  <si>
    <t>18195 BALDWIN DR</t>
  </si>
  <si>
    <t>71-03-14-428-013.000-003</t>
  </si>
  <si>
    <t>002-1059-2525</t>
  </si>
  <si>
    <t>7103034-003</t>
  </si>
  <si>
    <t>20075  JANE ST</t>
  </si>
  <si>
    <t>71-03-14-426-049.000-003</t>
  </si>
  <si>
    <t>002-1057-2400</t>
  </si>
  <si>
    <t>20138  SMALLWOOD ST</t>
  </si>
  <si>
    <t>71-03-13-204-004.000-003</t>
  </si>
  <si>
    <t>002-1148-6716</t>
  </si>
  <si>
    <t>51013  HOLLYHOCK RD</t>
  </si>
  <si>
    <t>71-03-14-429-014.000-003</t>
  </si>
  <si>
    <t>002-1059-2505</t>
  </si>
  <si>
    <t>20125  OAKDALE ST</t>
  </si>
  <si>
    <t>71-03-13-151-017.000-003</t>
  </si>
  <si>
    <t>002-1003-002721</t>
  </si>
  <si>
    <t>51520  KENILWORTH RD</t>
  </si>
  <si>
    <t>71-03-13-253-029.000-003</t>
  </si>
  <si>
    <t>002-1097-4692</t>
  </si>
  <si>
    <t>51315  HELMEN RD</t>
  </si>
  <si>
    <t>71-03-13-253-030.000-003</t>
  </si>
  <si>
    <t>002-1097-4704</t>
  </si>
  <si>
    <t>7103095-003</t>
  </si>
  <si>
    <t>51315 HELMEN AVE.</t>
  </si>
  <si>
    <t>71-03-14-426-023.000-003</t>
  </si>
  <si>
    <t>002-1059-2488</t>
  </si>
  <si>
    <t>20164  JANE ST</t>
  </si>
  <si>
    <t>71-03-12-304-002.000-003</t>
  </si>
  <si>
    <t>002-1035-1081</t>
  </si>
  <si>
    <t>50734  KENILWORTH RD</t>
  </si>
  <si>
    <t>71-03-12-304-003.000-003</t>
  </si>
  <si>
    <t>002-1035-1080</t>
  </si>
  <si>
    <t>71-03-12-307-005.000-003</t>
  </si>
  <si>
    <t>002-1082-3787</t>
  </si>
  <si>
    <t>50654  MICHIGAN ST</t>
  </si>
  <si>
    <t>71-03-13-305-001.000-003</t>
  </si>
  <si>
    <t>002-1071-3184</t>
  </si>
  <si>
    <t>19932  AUTEN RD</t>
  </si>
  <si>
    <t>71-03-14-477-012.000-003</t>
  </si>
  <si>
    <t>002-1058-2437</t>
  </si>
  <si>
    <t>20036  SMALLWOOD ST</t>
  </si>
  <si>
    <t>71-03-13-253-026.000-003</t>
  </si>
  <si>
    <t>002-1098-4815</t>
  </si>
  <si>
    <t>51263 HELMEN AVE</t>
  </si>
  <si>
    <t>71-03-12-302-003.000-003</t>
  </si>
  <si>
    <t>002-1036-1153</t>
  </si>
  <si>
    <t>50632  KENILWORTH RD</t>
  </si>
  <si>
    <t>71-03-14-452-014.000-003</t>
  </si>
  <si>
    <t>002-1004-008406</t>
  </si>
  <si>
    <t>20365  BRICK ROAD</t>
  </si>
  <si>
    <t>71-03-12-451-018.000-003</t>
  </si>
  <si>
    <t>002-1033-0978</t>
  </si>
  <si>
    <t>19511  GREENACRE ST</t>
  </si>
  <si>
    <t>71-03-12-451-029.000-003</t>
  </si>
  <si>
    <t>002-1033-098402</t>
  </si>
  <si>
    <t>19331  GREENACRE ST</t>
  </si>
  <si>
    <t>71-03-12-451-030.000-003</t>
  </si>
  <si>
    <t>002-1033-098401</t>
  </si>
  <si>
    <t>V/L-ON GREENACRE ST</t>
  </si>
  <si>
    <t>71-03-12-356-005.000-003</t>
  </si>
  <si>
    <t>002-1039-1325</t>
  </si>
  <si>
    <t>50850  MICHIGAN ST</t>
  </si>
  <si>
    <t>71-03-12-356-006.000-003</t>
  </si>
  <si>
    <t>002-1039-1327</t>
  </si>
  <si>
    <t>V/L-ON MICHIGAN ST</t>
  </si>
  <si>
    <t>71-03-24-253-010.000-003</t>
  </si>
  <si>
    <t>002-1048-1766</t>
  </si>
  <si>
    <t>7103035-003</t>
  </si>
  <si>
    <t>52300 HELMEN AVE</t>
  </si>
  <si>
    <t>71-03-24-476-016.000-003</t>
  </si>
  <si>
    <t>002-1069-3037</t>
  </si>
  <si>
    <t>52857  MARKS ST</t>
  </si>
  <si>
    <t>71-03-12-405-023.000-003</t>
  </si>
  <si>
    <t>002-1161-7615</t>
  </si>
  <si>
    <t>7103037-003</t>
  </si>
  <si>
    <t>50641  HOLLYHOCK RD</t>
  </si>
  <si>
    <t>71-03-12-328-015.000-003</t>
  </si>
  <si>
    <t>002-1161-7752</t>
  </si>
  <si>
    <t>50550  BRISTOL AV</t>
  </si>
  <si>
    <t>71-03-12-404-010.000-003</t>
  </si>
  <si>
    <t>002-1161-7626</t>
  </si>
  <si>
    <t>50722  MAYFAIR DR</t>
  </si>
  <si>
    <t>71-03-12-276-022.000-003</t>
  </si>
  <si>
    <t>002-1002-001622</t>
  </si>
  <si>
    <t>19023  LAYDEN ST</t>
  </si>
  <si>
    <t>71-03-12-401-005.000-003</t>
  </si>
  <si>
    <t>002-1161-7770</t>
  </si>
  <si>
    <t>19275  WEDGEWOOD DR</t>
  </si>
  <si>
    <t>71-03-12-402-018.000-003</t>
  </si>
  <si>
    <t>002-1161-7722</t>
  </si>
  <si>
    <t>19285  DRESDEN DR</t>
  </si>
  <si>
    <t>71-03-12-332-016.000-003</t>
  </si>
  <si>
    <t>002-1161-7587</t>
  </si>
  <si>
    <t>19490  STAFFORDSHIRE DR</t>
  </si>
  <si>
    <t>71-03-12-331-011.000-003</t>
  </si>
  <si>
    <t>002-1161-7668</t>
  </si>
  <si>
    <t>50760  BRISTOL AV</t>
  </si>
  <si>
    <t>71-03-12-404-019.000-003</t>
  </si>
  <si>
    <t>002-1161-7648</t>
  </si>
  <si>
    <t>19320  HAVILAND DR</t>
  </si>
  <si>
    <t>71-04-08-478-001.000-003</t>
  </si>
  <si>
    <t>002-2036-1105</t>
  </si>
  <si>
    <t>7103038-003</t>
  </si>
  <si>
    <t>17110  WHEATRIDGE CT</t>
  </si>
  <si>
    <t>71-04-08-453-002.000-003</t>
  </si>
  <si>
    <t>002-2033-1038</t>
  </si>
  <si>
    <t>17390  PENCROSS DR</t>
  </si>
  <si>
    <t>71-04-08-330-037.000-003</t>
  </si>
  <si>
    <t>002-2034-1046</t>
  </si>
  <si>
    <t>50711  WOODBURY WY</t>
  </si>
  <si>
    <t>71-04-08-426-002.000-003</t>
  </si>
  <si>
    <t>002-2010-021103</t>
  </si>
  <si>
    <t>17211  BARRYKNOLL WAY</t>
  </si>
  <si>
    <t>71-04-08-401-001.000-003</t>
  </si>
  <si>
    <t>002-2031-0909</t>
  </si>
  <si>
    <t>17497  GREEN OAKS CT</t>
  </si>
  <si>
    <t>71-04-08-330-026.000-003</t>
  </si>
  <si>
    <t>002-2032-0965</t>
  </si>
  <si>
    <t>17505  BENDING OAKS CT</t>
  </si>
  <si>
    <t>71-04-08-454-004.000-003</t>
  </si>
  <si>
    <t>002-2036-1096</t>
  </si>
  <si>
    <t>17244  PENCROSS DR</t>
  </si>
  <si>
    <t>71-04-08-427-005.000-003</t>
  </si>
  <si>
    <t>002-2036-1077</t>
  </si>
  <si>
    <t>50630  TARRINGTON WAY</t>
  </si>
  <si>
    <t>71-04-08-402-001.000-003</t>
  </si>
  <si>
    <t>002-2031-0899</t>
  </si>
  <si>
    <t>17488  GREEN OAKS CT</t>
  </si>
  <si>
    <t>71-04-09-402-001.000-003</t>
  </si>
  <si>
    <t>002-2247-9916</t>
  </si>
  <si>
    <t>7103039-003</t>
  </si>
  <si>
    <t>16506  BARRYKNOLL WAY</t>
  </si>
  <si>
    <t>71-04-09-476-007.000-003</t>
  </si>
  <si>
    <t>002-2224-9354</t>
  </si>
  <si>
    <t>50801  HEATHER HILL LN</t>
  </si>
  <si>
    <t>71-04-09-451-008.000-003</t>
  </si>
  <si>
    <t>002-2216-9180</t>
  </si>
  <si>
    <t>16339  BAYWOOD LANE</t>
  </si>
  <si>
    <t>71-04-09-404-001.000-003</t>
  </si>
  <si>
    <t>002-2237-9681</t>
  </si>
  <si>
    <t>16444  FOXCROSS DR</t>
  </si>
  <si>
    <t>71-04-09-328-007.000-003</t>
  </si>
  <si>
    <t>002-2233-9571</t>
  </si>
  <si>
    <t>16515  FOXCROSS DR</t>
  </si>
  <si>
    <t>71-04-09-351-015.000-003</t>
  </si>
  <si>
    <t>002-2226-9406</t>
  </si>
  <si>
    <t>50877  GREENWAY DR</t>
  </si>
  <si>
    <t>71-04-09-402-007.000-003</t>
  </si>
  <si>
    <t>002-2247-9922</t>
  </si>
  <si>
    <t>16388  BARRYKNOLL WAY</t>
  </si>
  <si>
    <t>71-04-09-427-002.000-003</t>
  </si>
  <si>
    <t>002-2250-9975</t>
  </si>
  <si>
    <t>16200  MARLOWE WAY</t>
  </si>
  <si>
    <t>71-04-09-351-012.000-003</t>
  </si>
  <si>
    <t>002-2226-9409</t>
  </si>
  <si>
    <t>16734  HAMPTON DR</t>
  </si>
  <si>
    <t>71-04-09-476-006.000-003</t>
  </si>
  <si>
    <t>002-2224-9353</t>
  </si>
  <si>
    <t>16205  BAYWOOD LN</t>
  </si>
  <si>
    <t>71-04-09-301-002.000-003</t>
  </si>
  <si>
    <t>002-2230-9498</t>
  </si>
  <si>
    <t>50581  LINCROFT AVE</t>
  </si>
  <si>
    <t>71-04-08-428-002.000-003</t>
  </si>
  <si>
    <t>002-2248-9937</t>
  </si>
  <si>
    <t>50580  RIDGEMOOR WAY</t>
  </si>
  <si>
    <t>71-04-16-226-010.000-003</t>
  </si>
  <si>
    <t>002-2037-1180</t>
  </si>
  <si>
    <t>7103040-003</t>
  </si>
  <si>
    <t>16121  COVINGTON PARKWAY</t>
  </si>
  <si>
    <t>71-04-16-255-007.000-003</t>
  </si>
  <si>
    <t>002-2012-023325</t>
  </si>
  <si>
    <t>51291  WINDSOR MANOR CT</t>
  </si>
  <si>
    <t>71-04-16-260-017.000-003</t>
  </si>
  <si>
    <t>002-2012-023342</t>
  </si>
  <si>
    <t>16411  HARRINGTON DR</t>
  </si>
  <si>
    <t>71-04-16-255-006.000-003</t>
  </si>
  <si>
    <t>002-2012-023326</t>
  </si>
  <si>
    <t>51271  WINDSOR MANOR CT</t>
  </si>
  <si>
    <t>71-04-16-263-002.000-003</t>
  </si>
  <si>
    <t>002-2012-023355</t>
  </si>
  <si>
    <t>16289  CAMBRIDGE CT</t>
  </si>
  <si>
    <t>71-04-16-226-007.000-003</t>
  </si>
  <si>
    <t>002-2037-1177</t>
  </si>
  <si>
    <t>16185  CANDLEWYCKE CT</t>
  </si>
  <si>
    <t>71-04-16-207-004.000-003</t>
  </si>
  <si>
    <t>002-2037-1195</t>
  </si>
  <si>
    <t>16360  OAK HILL BLVD</t>
  </si>
  <si>
    <t>71-04-16-201-007.000-003</t>
  </si>
  <si>
    <t>002-2037-1208</t>
  </si>
  <si>
    <t>51095  HUNTINGTON LN</t>
  </si>
  <si>
    <t>71-04-16-427-004.000-003</t>
  </si>
  <si>
    <t>002-2012-023468</t>
  </si>
  <si>
    <t>7103041-003</t>
  </si>
  <si>
    <t>16189  WATERSIDE DR</t>
  </si>
  <si>
    <t>71-04-16-277-003.000-003</t>
  </si>
  <si>
    <t>002-2012-023477</t>
  </si>
  <si>
    <t>16098  WELLINGTON PKWY CT</t>
  </si>
  <si>
    <t>71-04-16-277-004.000-003</t>
  </si>
  <si>
    <t>002-2012-023474</t>
  </si>
  <si>
    <t>51460  HIGHLAND SHORES</t>
  </si>
  <si>
    <t>71-04-16-409-015.000-003</t>
  </si>
  <si>
    <t>002-2012-024466</t>
  </si>
  <si>
    <t>7103043-003</t>
  </si>
  <si>
    <t>16407  WATERTON SQUARE CR</t>
  </si>
  <si>
    <t>71-04-16-407-020.000-003</t>
  </si>
  <si>
    <t>002-2012-024420</t>
  </si>
  <si>
    <t>51701  LANT LN</t>
  </si>
  <si>
    <t>71-04-16-407-021.000-003</t>
  </si>
  <si>
    <t>002-2012-024415</t>
  </si>
  <si>
    <t>51720  GRAPE RD</t>
  </si>
  <si>
    <t>71-04-16-329-017.000-003</t>
  </si>
  <si>
    <t>002-2012-023801</t>
  </si>
  <si>
    <t>51819  GRAPE RD</t>
  </si>
  <si>
    <t>71-04-17-451-008.000-003</t>
  </si>
  <si>
    <t>002-2236-9626</t>
  </si>
  <si>
    <t>7103044-003</t>
  </si>
  <si>
    <t>17393  WOODHURST RD</t>
  </si>
  <si>
    <t>71-04-17-376-012.000-003</t>
  </si>
  <si>
    <t>002-2236-9664</t>
  </si>
  <si>
    <t>51777  VILLAGER PKWY</t>
  </si>
  <si>
    <t>71-04-20-255-007.000-003</t>
  </si>
  <si>
    <t>002-2236-9706</t>
  </si>
  <si>
    <t>52421  WINDOVER LN</t>
  </si>
  <si>
    <t>71-04-20-205-001.000-003</t>
  </si>
  <si>
    <t>002-2213-9125</t>
  </si>
  <si>
    <t>17325  POST TAVERN RD</t>
  </si>
  <si>
    <t>71-04-20-206-001.000-003</t>
  </si>
  <si>
    <t>002-2213-9133</t>
  </si>
  <si>
    <t>52044  POST TAVERN RD</t>
  </si>
  <si>
    <t>71-04-20-204-002.000-003</t>
  </si>
  <si>
    <t>002-2232-9522</t>
  </si>
  <si>
    <t>52044  FARMINGTON SQUARE RD</t>
  </si>
  <si>
    <t>71-04-17-454-001.000-003</t>
  </si>
  <si>
    <t>002-2213-9122</t>
  </si>
  <si>
    <t>17334 FARMINGTON SQ RD</t>
  </si>
  <si>
    <t>71-04-20-201-018.000-003</t>
  </si>
  <si>
    <t>002-2232-9531</t>
  </si>
  <si>
    <t>52185  FARMINGTON SQUARE RD</t>
  </si>
  <si>
    <t>71-04-20-206-011.000-003</t>
  </si>
  <si>
    <t>002-2234-9594</t>
  </si>
  <si>
    <t>52160  FIELDSTONE LN</t>
  </si>
  <si>
    <t>71-04-17-380-003.000-003</t>
  </si>
  <si>
    <t>002-2013-026307</t>
  </si>
  <si>
    <t>51948  CARRIAGE HILLS DR</t>
  </si>
  <si>
    <t>71-04-20-257-001.000-003</t>
  </si>
  <si>
    <t>002-2236-9704</t>
  </si>
  <si>
    <t>52452  WINDOVER LN</t>
  </si>
  <si>
    <t>71-04-20-201-017.000-003</t>
  </si>
  <si>
    <t>002-2232-9532</t>
  </si>
  <si>
    <t>52167  FARMINGTON SQUARE RD</t>
  </si>
  <si>
    <t>71-04-17-329-014.000-003</t>
  </si>
  <si>
    <t>002-2013-026330</t>
  </si>
  <si>
    <t>17676  BRECKENRIDGE CT</t>
  </si>
  <si>
    <t>71-04-20-257-005.000-003</t>
  </si>
  <si>
    <t>002-2013-9726</t>
  </si>
  <si>
    <t>52492  WINDOVER LN</t>
  </si>
  <si>
    <t>71-04-17-328-001.000-003</t>
  </si>
  <si>
    <t>002-2013-026263</t>
  </si>
  <si>
    <t>51623  WATERFORD LN</t>
  </si>
  <si>
    <t>71-04-20-252-019.000-003</t>
  </si>
  <si>
    <t>002-2236-9689</t>
  </si>
  <si>
    <t>17333  SILVERWOOD LOOP</t>
  </si>
  <si>
    <t>71-04-08-302-007.000-003</t>
  </si>
  <si>
    <t>002-2239-9781</t>
  </si>
  <si>
    <t>7103047-003</t>
  </si>
  <si>
    <t>50622  MALLOW CT</t>
  </si>
  <si>
    <t>71-04-17-101-014.000-003</t>
  </si>
  <si>
    <t>002-2219-9235</t>
  </si>
  <si>
    <t>17911  WILLIAMSBURG DR</t>
  </si>
  <si>
    <t>71-04-08-376-008.000-003</t>
  </si>
  <si>
    <t>002-2221-9303</t>
  </si>
  <si>
    <t>50903  GALAXY DR</t>
  </si>
  <si>
    <t>71-04-17-101-009.000-003</t>
  </si>
  <si>
    <t>002-2062-2661</t>
  </si>
  <si>
    <t>51081  HIGH MEADOW DR</t>
  </si>
  <si>
    <t>71-04-08-304-007.000-003</t>
  </si>
  <si>
    <t>002-2240-9794</t>
  </si>
  <si>
    <t>17945  SUNDROP CT</t>
  </si>
  <si>
    <t>71-04-08-304-005.000-003</t>
  </si>
  <si>
    <t>002-2240-9792</t>
  </si>
  <si>
    <t>17975  SUNDROP CT</t>
  </si>
  <si>
    <t>71-04-08-376-004.000-003</t>
  </si>
  <si>
    <t>002-2238-9724</t>
  </si>
  <si>
    <t>50811  GALAXY DR</t>
  </si>
  <si>
    <t>71-04-08-330-016.000-003</t>
  </si>
  <si>
    <t>002-2222-9321</t>
  </si>
  <si>
    <t>50746  MERCURY DR</t>
  </si>
  <si>
    <t>71-04-17-128-002.000-003</t>
  </si>
  <si>
    <t>002-2013-0274</t>
  </si>
  <si>
    <t>7103048-003</t>
  </si>
  <si>
    <t>51211  ERIN GLEN DR</t>
  </si>
  <si>
    <t>71-04-17-403-008.000-003</t>
  </si>
  <si>
    <t>002-2013-026361</t>
  </si>
  <si>
    <t>17341  SUMMER LAKE CT</t>
  </si>
  <si>
    <t>71-04-17-405-003.000-003</t>
  </si>
  <si>
    <t>002-2013-026409</t>
  </si>
  <si>
    <t>17416 SUMMER RIDGE</t>
  </si>
  <si>
    <t>71-04-17-176-006.000-003</t>
  </si>
  <si>
    <t>002-2013-025125</t>
  </si>
  <si>
    <t>17683  ST PATRICKS CT</t>
  </si>
  <si>
    <t>71-04-17-455-005.000-003</t>
  </si>
  <si>
    <t>002-2013-026423</t>
  </si>
  <si>
    <t>51724 SUMMER WOOD CT</t>
  </si>
  <si>
    <t>71-04-17-176-004.000-003</t>
  </si>
  <si>
    <t>002-2013-025129</t>
  </si>
  <si>
    <t>17535  DUBLIN DR</t>
  </si>
  <si>
    <t>71-03-13-401-027.000-003</t>
  </si>
  <si>
    <t>002-1003-005744</t>
  </si>
  <si>
    <t>7103049-003</t>
  </si>
  <si>
    <t>51596 AUDUBON</t>
  </si>
  <si>
    <t>71-03-13-401-051.000-003</t>
  </si>
  <si>
    <t>002-1003-005755</t>
  </si>
  <si>
    <t>19430 OAKDALE AVE</t>
  </si>
  <si>
    <t>71-03-13-401-025.000-003</t>
  </si>
  <si>
    <t>002-1003-005742</t>
  </si>
  <si>
    <t>51530 AUDUBON WOODS DR</t>
  </si>
  <si>
    <t>71-03-12-429-006.000-003</t>
  </si>
  <si>
    <t>002-1002-0022</t>
  </si>
  <si>
    <t>50730  NOTRE DAME AV</t>
  </si>
  <si>
    <t>71-04-07-402-001.000-003</t>
  </si>
  <si>
    <t>002-1009-020305</t>
  </si>
  <si>
    <t>50691 CARRINGTON PLACE CT</t>
  </si>
  <si>
    <t>71-03-13-401-058.000-003</t>
  </si>
  <si>
    <t>002-1003-005762</t>
  </si>
  <si>
    <t>51620 PRESCOTT AVE</t>
  </si>
  <si>
    <t>71-04-07-402-007.000-003</t>
  </si>
  <si>
    <t>002-1009-020311</t>
  </si>
  <si>
    <t>50690 CARRINGTON PL</t>
  </si>
  <si>
    <t>71-04-07-402-008.000-003</t>
  </si>
  <si>
    <t>002-1009-020310</t>
  </si>
  <si>
    <t>50710 CARRINGTON PL</t>
  </si>
  <si>
    <t>71-04-19-226-121.000-003</t>
  </si>
  <si>
    <t>002-1015-030550</t>
  </si>
  <si>
    <t>7103050-003</t>
  </si>
  <si>
    <t>52063 CLOVERLEAF DR W</t>
  </si>
  <si>
    <t>71-04-19-226-090.000-003</t>
  </si>
  <si>
    <t>002-1015-030527</t>
  </si>
  <si>
    <t>52036  CLOVERLEAF DR E</t>
  </si>
  <si>
    <t>71-04-18-376-018.000-003</t>
  </si>
  <si>
    <t>002-1014-029492</t>
  </si>
  <si>
    <t>18556  GARWOOD CT</t>
  </si>
  <si>
    <t>71-04-18-452-003.000-003</t>
  </si>
  <si>
    <t>002-1014-029474</t>
  </si>
  <si>
    <t>51788  WEMBLY DR</t>
  </si>
  <si>
    <t>71-04-20-101-005.000-003</t>
  </si>
  <si>
    <t>002-2016-031905</t>
  </si>
  <si>
    <t>17961  SABLE RIDGE DR</t>
  </si>
  <si>
    <t>71-04-17-352-009.000-003</t>
  </si>
  <si>
    <t>002-2013-026127</t>
  </si>
  <si>
    <t>17892  ASHMONT PLACE</t>
  </si>
  <si>
    <t>71-04-19-226-088.000-003</t>
  </si>
  <si>
    <t>002-1015-030525</t>
  </si>
  <si>
    <t>18071  CLOVERLEAF DR N</t>
  </si>
  <si>
    <t>71-04-19-226-128.000-003</t>
  </si>
  <si>
    <t>002-1015-030557</t>
  </si>
  <si>
    <t>18147 CLOVERLEAF DRIVE SOUTH</t>
  </si>
  <si>
    <t>71-04-18-479-004.000-003</t>
  </si>
  <si>
    <t>002-1014-029358</t>
  </si>
  <si>
    <t>51900  COURTLAND EAST</t>
  </si>
  <si>
    <t>71-04-18-478-029.000-003</t>
  </si>
  <si>
    <t>002-1014-029362</t>
  </si>
  <si>
    <t>51881  COURTLAND EAST</t>
  </si>
  <si>
    <t>71-04-18-455-008.000-003</t>
  </si>
  <si>
    <t>002-1014-029369</t>
  </si>
  <si>
    <t>18314  BALSTON CIRCLE</t>
  </si>
  <si>
    <t>71-04-18-479-010.000-003</t>
  </si>
  <si>
    <t>002-1014-029420</t>
  </si>
  <si>
    <t>18082  COURTLAND DR S</t>
  </si>
  <si>
    <t>71-04-18-477-021.000-003</t>
  </si>
  <si>
    <t>002-1014-029315</t>
  </si>
  <si>
    <t>18124  BURTON DR</t>
  </si>
  <si>
    <t>71-04-20-102-015.000-003</t>
  </si>
  <si>
    <t>002-2016-031949</t>
  </si>
  <si>
    <t>17895  AMBERWOOD LN</t>
  </si>
  <si>
    <t>71-04-21-101-001.000-003</t>
  </si>
  <si>
    <t>002-2017-034101</t>
  </si>
  <si>
    <t>7103051-003</t>
  </si>
  <si>
    <t>52034  HICKORY ROAD</t>
  </si>
  <si>
    <t>71-04-21-328-004.000-003</t>
  </si>
  <si>
    <t>002-2030-0872</t>
  </si>
  <si>
    <t>52641  QUINCY ST</t>
  </si>
  <si>
    <t>71-04-21-151-014.000-003</t>
  </si>
  <si>
    <t>002-2017-034367</t>
  </si>
  <si>
    <t>52495 AVANELLE ST</t>
  </si>
  <si>
    <t>71-04-21-301-004.000-003</t>
  </si>
  <si>
    <t>002-2185-8725</t>
  </si>
  <si>
    <t>16738  VALLEY FORGE LN</t>
  </si>
  <si>
    <t>71-04-21-126-012.000-003</t>
  </si>
  <si>
    <t>002-2017-034315</t>
  </si>
  <si>
    <t>16643  GERALD ST</t>
  </si>
  <si>
    <t>71-04-21-129-005.000-003</t>
  </si>
  <si>
    <t>002-2183-8641</t>
  </si>
  <si>
    <t>16510  BRANDON LN</t>
  </si>
  <si>
    <t>71-04-21-276-002.000-003</t>
  </si>
  <si>
    <t>002-2017-035033</t>
  </si>
  <si>
    <t>7103052-003</t>
  </si>
  <si>
    <t>16232 OLD BAYOU/52197 PLANTAT</t>
  </si>
  <si>
    <t>71-04-21-276-028.000-003</t>
  </si>
  <si>
    <t>002-2017-035664</t>
  </si>
  <si>
    <t>16178 Cobblestone Square Dr</t>
  </si>
  <si>
    <t>71-04-21-276-022.000-003</t>
  </si>
  <si>
    <t>002-2017-035658</t>
  </si>
  <si>
    <t>52228 PLANTATION DR</t>
  </si>
  <si>
    <t>71-04-21-201-024.000-003</t>
  </si>
  <si>
    <t>002-2017-035015</t>
  </si>
  <si>
    <t>52085  PLANTATION DR</t>
  </si>
  <si>
    <t>71-04-21-201-020.000-003</t>
  </si>
  <si>
    <t>002-2017-035011</t>
  </si>
  <si>
    <t>52007 PLANTATION DR</t>
  </si>
  <si>
    <t>71-04-21-201-032.000-003</t>
  </si>
  <si>
    <t>002-2017-035027</t>
  </si>
  <si>
    <t>16329  OLD BAYOU RD</t>
  </si>
  <si>
    <t>71-04-21-476-006.000-003</t>
  </si>
  <si>
    <t>002-2021-0449</t>
  </si>
  <si>
    <t>7103055-003</t>
  </si>
  <si>
    <t>52854  FARMINGDALE DR</t>
  </si>
  <si>
    <t>71-04-21-201-036.000-003</t>
  </si>
  <si>
    <t>002-2017-035106</t>
  </si>
  <si>
    <t>16420 GREYSTONE DR</t>
  </si>
  <si>
    <t>71-04-21-258-003.000-003</t>
  </si>
  <si>
    <t>002-2017-035504</t>
  </si>
  <si>
    <t>52388  SILVERLEAF CT</t>
  </si>
  <si>
    <t>71-04-20-126-029.000-003</t>
  </si>
  <si>
    <t>002-2016-032306</t>
  </si>
  <si>
    <t>7103056-003</t>
  </si>
  <si>
    <t>52043  FALL CREEK DR</t>
  </si>
  <si>
    <t>71-04-20-181-004.000-003</t>
  </si>
  <si>
    <t>002-2016-032237</t>
  </si>
  <si>
    <t>17501 FARMINGTON SQ RD</t>
  </si>
  <si>
    <t>71-04-21-351-005.000-003</t>
  </si>
  <si>
    <t>002-2017-035904</t>
  </si>
  <si>
    <t>16913  HIDDEN VALLEY DR</t>
  </si>
  <si>
    <t>71-04-20-430-003.000-003</t>
  </si>
  <si>
    <t>002-2016-033716</t>
  </si>
  <si>
    <t>52560  WILLOW BEND DR</t>
  </si>
  <si>
    <t>71-04-20-451-003.000-003</t>
  </si>
  <si>
    <t>002-2176-8458</t>
  </si>
  <si>
    <t>7103058-003</t>
  </si>
  <si>
    <t>52676  SEARER DR</t>
  </si>
  <si>
    <t>71-04-20-476-007.000-003</t>
  </si>
  <si>
    <t>002-2162-7839</t>
  </si>
  <si>
    <t>52896  HIGHLAND DR</t>
  </si>
  <si>
    <t>71-04-20-404-009.000-003</t>
  </si>
  <si>
    <t>002-2016-033606</t>
  </si>
  <si>
    <t>52740  ARBOR DR</t>
  </si>
  <si>
    <t>71-04-20-454-014.000-003</t>
  </si>
  <si>
    <t>002-2162-7796</t>
  </si>
  <si>
    <t>17455  CLEVELAND RD</t>
  </si>
  <si>
    <t>71-04-20-329-022.000-003</t>
  </si>
  <si>
    <t>002-2162-7897</t>
  </si>
  <si>
    <t>52846  SWANSON DR</t>
  </si>
  <si>
    <t>71-04-20-454-003.000-003</t>
  </si>
  <si>
    <t>002-2162-7810</t>
  </si>
  <si>
    <t>17476  PARKER AV</t>
  </si>
  <si>
    <t>71-04-20-328-020.000-003</t>
  </si>
  <si>
    <t>002-2016-033616</t>
  </si>
  <si>
    <t>52611  SWANSON DR</t>
  </si>
  <si>
    <t>71-04-20-351-010.000-003</t>
  </si>
  <si>
    <t>002-2016-033306</t>
  </si>
  <si>
    <t>17819  CLEVELAND RD</t>
  </si>
  <si>
    <t>71-04-20-454-012.000-003</t>
  </si>
  <si>
    <t>002-2162-7798</t>
  </si>
  <si>
    <t>17495  CLEVELAND ROAD</t>
  </si>
  <si>
    <t>71-04-20-404-023.000-003</t>
  </si>
  <si>
    <t>002-2162-7855</t>
  </si>
  <si>
    <t>52813 HIGHLAND DR</t>
  </si>
  <si>
    <t>71-04-20-327-012.000-003</t>
  </si>
  <si>
    <t>002-2177-8510</t>
  </si>
  <si>
    <t>52718 BRANDEL AV</t>
  </si>
  <si>
    <t>71-04-19-201-042.000-003</t>
  </si>
  <si>
    <t>002-1247-9988</t>
  </si>
  <si>
    <t>7103060-003</t>
  </si>
  <si>
    <t>18300  FARM LN</t>
  </si>
  <si>
    <t>71-04-19-201-052.000-003</t>
  </si>
  <si>
    <t>002-1015-030805</t>
  </si>
  <si>
    <t>18417  CROWNHILL DR</t>
  </si>
  <si>
    <t>71-04-20-301-005.000-003</t>
  </si>
  <si>
    <t>002-2016-033005</t>
  </si>
  <si>
    <t>17925  BAY WINDS DR</t>
  </si>
  <si>
    <t>71-04-19-226-014.000-003</t>
  </si>
  <si>
    <t>002-1247-9929</t>
  </si>
  <si>
    <t>52094  CONTOUR PL</t>
  </si>
  <si>
    <t>71-04-19-201-034.000-003</t>
  </si>
  <si>
    <t>002-1247-9980</t>
  </si>
  <si>
    <t>52074  GRANGE DR</t>
  </si>
  <si>
    <t>71-04-19-201-026.000-003</t>
  </si>
  <si>
    <t>002-1247-9964</t>
  </si>
  <si>
    <t>52080  FURROW DR</t>
  </si>
  <si>
    <t>71-04-19-203-002.000-003</t>
  </si>
  <si>
    <t>002-1223-9351</t>
  </si>
  <si>
    <t>52132  BROOKVIEW CT</t>
  </si>
  <si>
    <t>71-04-19-226-039.000-003</t>
  </si>
  <si>
    <t>002-1247-9917</t>
  </si>
  <si>
    <t>18231  CROWNHILL DR</t>
  </si>
  <si>
    <t>71-04-19-226-052.000-003</t>
  </si>
  <si>
    <t>002-1246-9904</t>
  </si>
  <si>
    <t>18175  WINDMILL CT</t>
  </si>
  <si>
    <t>71-04-20-104-018.000-003</t>
  </si>
  <si>
    <t>002-2195-8823</t>
  </si>
  <si>
    <t>52045  WOODRIDGE DR</t>
  </si>
  <si>
    <t>71-04-20-304-010.000-003</t>
  </si>
  <si>
    <t>002-2016-033109</t>
  </si>
  <si>
    <t>52652  WESTGATE DR</t>
  </si>
  <si>
    <t>71-04-20-303-002.000-003</t>
  </si>
  <si>
    <t>002-2016-033018</t>
  </si>
  <si>
    <t>52565  BAY VIEW DR</t>
  </si>
  <si>
    <t>71-04-19-178-006.000-003</t>
  </si>
  <si>
    <t>002-1015-030684</t>
  </si>
  <si>
    <t>52201  WEMBLEY DR</t>
  </si>
  <si>
    <t>71-04-19-203-007.000-003</t>
  </si>
  <si>
    <t>002-1225-9388</t>
  </si>
  <si>
    <t>18383  ABBOT CT</t>
  </si>
  <si>
    <t>71-04-19-201-031.000-003</t>
  </si>
  <si>
    <t>002-1015-030804</t>
  </si>
  <si>
    <t>18426  WOODED WAY</t>
  </si>
  <si>
    <t>71-04-20-105-016.000-003</t>
  </si>
  <si>
    <t>002-2203-8901</t>
  </si>
  <si>
    <t>52131  CARRIAGE HILLS DRIVE</t>
  </si>
  <si>
    <t>71-04-20-105-002.000-003</t>
  </si>
  <si>
    <t>002-2203-8888</t>
  </si>
  <si>
    <t>52070  WOODRIDGE DR</t>
  </si>
  <si>
    <t>71-04-20-156-003.000-003</t>
  </si>
  <si>
    <t>002-2220-9285</t>
  </si>
  <si>
    <t>17928  DORSET DR</t>
  </si>
  <si>
    <t>71-04-20-176-017.000-003</t>
  </si>
  <si>
    <t>002-2194-8808</t>
  </si>
  <si>
    <t>17621  IRONSTONE DR</t>
  </si>
  <si>
    <t>71-04-20-104-021.000-003</t>
  </si>
  <si>
    <t>002-2195-8820</t>
  </si>
  <si>
    <t>52105  WOODRIDGE DR</t>
  </si>
  <si>
    <t>71-04-20-303-027.000-003</t>
  </si>
  <si>
    <t>002-2016-033114</t>
  </si>
  <si>
    <t>52681  WESTGATE DR</t>
  </si>
  <si>
    <t>71-04-19-228-006.000-003</t>
  </si>
  <si>
    <t>002-1225-9396</t>
  </si>
  <si>
    <t>52244  PICKWICK LN</t>
  </si>
  <si>
    <t>71-04-20-105-010.000-003</t>
  </si>
  <si>
    <t>002-2180-8605</t>
  </si>
  <si>
    <t>17771  E TALLY HO DR</t>
  </si>
  <si>
    <t>71-04-20-155-006.000-003</t>
  </si>
  <si>
    <t>002-2191-8782</t>
  </si>
  <si>
    <t>17844  DARDEN RD</t>
  </si>
  <si>
    <t>71-04-20-155-025.000-003</t>
  </si>
  <si>
    <t>002-2220-9263</t>
  </si>
  <si>
    <t>52410 COURIER CT</t>
  </si>
  <si>
    <t>71-04-20-179-002.000-003</t>
  </si>
  <si>
    <t>002-2193-8795</t>
  </si>
  <si>
    <t>17711  DARDEN R</t>
  </si>
  <si>
    <t>71-04-16-177-003.000-003</t>
  </si>
  <si>
    <t>002-2012-0230</t>
  </si>
  <si>
    <t>7103061-003</t>
  </si>
  <si>
    <t>51271  NORTHILL CT</t>
  </si>
  <si>
    <t>71-04-16-329-011.000-003</t>
  </si>
  <si>
    <t>002-2012-023805</t>
  </si>
  <si>
    <t>51676  BRITTANY CT</t>
  </si>
  <si>
    <t>71-04-16-176-008.000-003</t>
  </si>
  <si>
    <t>002-2012-023020</t>
  </si>
  <si>
    <t>51339  GRAND OAKS CT</t>
  </si>
  <si>
    <t>71-04-16-179-008.000-003</t>
  </si>
  <si>
    <t>002-2012-023040</t>
  </si>
  <si>
    <t>51494 AUTUMN RIDGE DR</t>
  </si>
  <si>
    <t>71-04-16-302-016.000-003</t>
  </si>
  <si>
    <t>002-2012-023831</t>
  </si>
  <si>
    <t>51699  ASHTON CT</t>
  </si>
  <si>
    <t>71-04-16-178-011.000-003</t>
  </si>
  <si>
    <t>002-2012-023051</t>
  </si>
  <si>
    <t>51469  AUTUMN RIDGE DR</t>
  </si>
  <si>
    <t>71-04-19-452-007.000-003</t>
  </si>
  <si>
    <t>002-1015-031203</t>
  </si>
  <si>
    <t>7103062-003</t>
  </si>
  <si>
    <t>52961  WINTERBERRY DR</t>
  </si>
  <si>
    <t>71-04-19-405-010.000-003</t>
  </si>
  <si>
    <t>002-1163-7879</t>
  </si>
  <si>
    <t>18192  CHIPSTEAD DR</t>
  </si>
  <si>
    <t>71-04-19-403-011.000-003</t>
  </si>
  <si>
    <t>002-1163-7909</t>
  </si>
  <si>
    <t>18140  AMBERLY LN</t>
  </si>
  <si>
    <t>71-04-19-454-006.000-003</t>
  </si>
  <si>
    <t>002-1244-9860</t>
  </si>
  <si>
    <t>18328  CYPRESS DR</t>
  </si>
  <si>
    <t>71-04-19-378-005.000-003</t>
  </si>
  <si>
    <t>002-1173-8334</t>
  </si>
  <si>
    <t>52790  HOLLY CT</t>
  </si>
  <si>
    <t>71-04-19-254-008.000-003</t>
  </si>
  <si>
    <t>002-1172-8204</t>
  </si>
  <si>
    <t>18304  CLAIRMONT DR</t>
  </si>
  <si>
    <t>71-04-19-253-018.000-003</t>
  </si>
  <si>
    <t>002-1172-8227</t>
  </si>
  <si>
    <t>18301  CLAIRMONT DR</t>
  </si>
  <si>
    <t>71-04-19-454-004.000-003</t>
  </si>
  <si>
    <t>002-1244-9864</t>
  </si>
  <si>
    <t>18370  CYPRESS CR</t>
  </si>
  <si>
    <t>71-04-19-376-018.000-003</t>
  </si>
  <si>
    <t>002-1173-8310</t>
  </si>
  <si>
    <t>52805  W CYPRESS CR</t>
  </si>
  <si>
    <t>71-04-19-253-009.000-003</t>
  </si>
  <si>
    <t>002-1172-8263</t>
  </si>
  <si>
    <t>18270  CHAUCER LN</t>
  </si>
  <si>
    <t>71-04-19-253-011.000-003</t>
  </si>
  <si>
    <t>002-1172-8228</t>
  </si>
  <si>
    <t>52557  HEATHERFIELD DR</t>
  </si>
  <si>
    <t>71-04-19-453-006.000-003</t>
  </si>
  <si>
    <t>002-1206-8935</t>
  </si>
  <si>
    <t>18360  GREENLEAF DR</t>
  </si>
  <si>
    <t>71-04-19-453-013.000-003</t>
  </si>
  <si>
    <t>002-1015-031701</t>
  </si>
  <si>
    <t>18307  CYPRESS CR</t>
  </si>
  <si>
    <t>71-04-19-404-001.000-003</t>
  </si>
  <si>
    <t>002-1163-7922</t>
  </si>
  <si>
    <t>52684  BAMFORD DR</t>
  </si>
  <si>
    <t>71-04-18-301-003.000-003</t>
  </si>
  <si>
    <t>002-1157-7406</t>
  </si>
  <si>
    <t>7103063-003</t>
  </si>
  <si>
    <t>18884  AUTEN RD</t>
  </si>
  <si>
    <t>71-04-18-301-002.000-003</t>
  </si>
  <si>
    <t>002-1149-6764</t>
  </si>
  <si>
    <t>7103111-003</t>
  </si>
  <si>
    <t>V/L ADJ TO 18884 AUTEN RD</t>
  </si>
  <si>
    <t>71-04-18-301-001.000-003</t>
  </si>
  <si>
    <t>002-1149-6763</t>
  </si>
  <si>
    <t>71-03-13-428-035.000-003</t>
  </si>
  <si>
    <t>002-1143-6570</t>
  </si>
  <si>
    <t>19175  MARION AVE</t>
  </si>
  <si>
    <t>71-03-24-228-008.000-003</t>
  </si>
  <si>
    <t>002-1003-006121</t>
  </si>
  <si>
    <t>19026  NEWPORT POINTE CT</t>
  </si>
  <si>
    <t>71-03-24-226-005.000-003</t>
  </si>
  <si>
    <t>002-1121-5987</t>
  </si>
  <si>
    <t>52100  HOLLYHOCK RD</t>
  </si>
  <si>
    <t>71-03-24-226-014.000-003</t>
  </si>
  <si>
    <t>002-1006-0120</t>
  </si>
  <si>
    <t>19251  BURKE STREET</t>
  </si>
  <si>
    <t>71-04-18-302-004.000-003</t>
  </si>
  <si>
    <t>002-1143-6602</t>
  </si>
  <si>
    <t>51720  JUNIPER RD</t>
  </si>
  <si>
    <t>71-04-18-302-005.000-003</t>
  </si>
  <si>
    <t>002-1143-6601</t>
  </si>
  <si>
    <t>V/L ADJ TO 51720 JUNIPER RD</t>
  </si>
  <si>
    <t>71-03-24-404-007.000-003</t>
  </si>
  <si>
    <t>002-1079-3683</t>
  </si>
  <si>
    <t>7103064-003</t>
  </si>
  <si>
    <t>52669  FORESTBROOK AV</t>
  </si>
  <si>
    <t>71-03-24-252-027.000-003</t>
  </si>
  <si>
    <t>002-1047-174801</t>
  </si>
  <si>
    <t>52291 HELMEN AVE</t>
  </si>
  <si>
    <t>71-03-24-205-003.000-003</t>
  </si>
  <si>
    <t>002-1051-1987</t>
  </si>
  <si>
    <t>52126  LILY RD</t>
  </si>
  <si>
    <t>71-03-24-402-014.000-003</t>
  </si>
  <si>
    <t>002-1079-3656</t>
  </si>
  <si>
    <t>52545  FORESTBROOK AV</t>
  </si>
  <si>
    <t>71-03-24-258-017.000-003</t>
  </si>
  <si>
    <t>002-1050-1972</t>
  </si>
  <si>
    <t>52401  HOLLYHOCK RD</t>
  </si>
  <si>
    <t>71-03-24-251-005.000-003</t>
  </si>
  <si>
    <t>002-1047-1722</t>
  </si>
  <si>
    <t>19450  BURKE ST</t>
  </si>
  <si>
    <t>71-03-24-454-009.000-003</t>
  </si>
  <si>
    <t>002-1078-3621</t>
  </si>
  <si>
    <t>52909  FORESTBROOK AV</t>
  </si>
  <si>
    <t>71-03-24-208-013.000-003</t>
  </si>
  <si>
    <t>002-1052-2107</t>
  </si>
  <si>
    <t>52151  HOLLYHOCK RD</t>
  </si>
  <si>
    <t>71-03-24-131-007.000-003</t>
  </si>
  <si>
    <t>002-1046-167501</t>
  </si>
  <si>
    <t>7103065-003</t>
  </si>
  <si>
    <t>52111  MYRTLE AV</t>
  </si>
  <si>
    <t>71-03-13-328-011.000-003</t>
  </si>
  <si>
    <t>002-1092-4405</t>
  </si>
  <si>
    <t>19539  EATON AV</t>
  </si>
  <si>
    <t>71-03-13-405-008.000-003</t>
  </si>
  <si>
    <t>002-1096-4632</t>
  </si>
  <si>
    <t>51633  HOLLYHOCK RD</t>
  </si>
  <si>
    <t>71-03-13-405-009.000-003</t>
  </si>
  <si>
    <t>002-1096-4636</t>
  </si>
  <si>
    <t>71-03-24-327-002.000-003</t>
  </si>
  <si>
    <t>002-1100-4936</t>
  </si>
  <si>
    <t>19612  DARDEN RD</t>
  </si>
  <si>
    <t>71-03-24-327-003.000-003</t>
  </si>
  <si>
    <t>002-1100-4937</t>
  </si>
  <si>
    <t>7103113-003</t>
  </si>
  <si>
    <t>V/L ADJ TO 19612 DARDEN RD</t>
  </si>
  <si>
    <t>71-03-13-404-003.000-003</t>
  </si>
  <si>
    <t>002-1096-4637</t>
  </si>
  <si>
    <t>51656 HELMEN AVE</t>
  </si>
  <si>
    <t>71-03-13-404-004.000-003</t>
  </si>
  <si>
    <t>002-1096-4645</t>
  </si>
  <si>
    <t>71-03-13-328-018.000-003</t>
  </si>
  <si>
    <t>002-1092-4403</t>
  </si>
  <si>
    <t>19525  EATON AV</t>
  </si>
  <si>
    <t>71-03-24-133-010.000-003</t>
  </si>
  <si>
    <t>002-1139-6388</t>
  </si>
  <si>
    <t>52145  LILY RD</t>
  </si>
  <si>
    <t>71-03-13-377-012.000-003</t>
  </si>
  <si>
    <t>002-1107-5456</t>
  </si>
  <si>
    <t>19549  COWLES AV</t>
  </si>
  <si>
    <t>71-03-24-329-014.000-003</t>
  </si>
  <si>
    <t>002-1094-4509</t>
  </si>
  <si>
    <t>19549  PAXSON DR</t>
  </si>
  <si>
    <t>71-03-24-330-003.000-003</t>
  </si>
  <si>
    <t>002-1094-4516</t>
  </si>
  <si>
    <t>19657  PAXSON DR</t>
  </si>
  <si>
    <t>71-03-24-178-017.000-003</t>
  </si>
  <si>
    <t>002-1141-6476</t>
  </si>
  <si>
    <t>52285  CENTRAL AV</t>
  </si>
  <si>
    <t>71-03-24-126-002.000-003</t>
  </si>
  <si>
    <t>002-1104-5243</t>
  </si>
  <si>
    <t>19700  BRICK RD</t>
  </si>
  <si>
    <t>71-03-24-182-010.000-003</t>
  </si>
  <si>
    <t>002-1152-7000</t>
  </si>
  <si>
    <t>19652  DUBOIS AV</t>
  </si>
  <si>
    <t>71-03-24-131-001.000-003</t>
  </si>
  <si>
    <t>002-1046-1671</t>
  </si>
  <si>
    <t>52100  DONALD ST</t>
  </si>
  <si>
    <t>71-03-24-179-004.000-003</t>
  </si>
  <si>
    <t>002-1139-6381</t>
  </si>
  <si>
    <t>52254  CENTRAL AV</t>
  </si>
  <si>
    <t>71-03-24-326-021.000-003</t>
  </si>
  <si>
    <t>002-1100-4916</t>
  </si>
  <si>
    <t>52605  MYRTLE AVE</t>
  </si>
  <si>
    <t>71-03-24-176-008.000-003</t>
  </si>
  <si>
    <t>002-1105-5317</t>
  </si>
  <si>
    <t>52286  US 31 N</t>
  </si>
  <si>
    <t>71-03-13-377-008.000-003</t>
  </si>
  <si>
    <t>002-1107-5444</t>
  </si>
  <si>
    <t>19510  OAKDALE AV</t>
  </si>
  <si>
    <t>71-03-13-451-018.000-003</t>
  </si>
  <si>
    <t>002-1003-005718</t>
  </si>
  <si>
    <t>19397  BRICK RD</t>
  </si>
  <si>
    <t>71-03-13-377-003.000-003</t>
  </si>
  <si>
    <t>002-1107-5439</t>
  </si>
  <si>
    <t>19572  OAKDALE AV</t>
  </si>
  <si>
    <t>71-03-24-180-018.000-003</t>
  </si>
  <si>
    <t>002-1152-6973</t>
  </si>
  <si>
    <t>19689  DUBOIS AV</t>
  </si>
  <si>
    <t>71-03-23-278-015.000-003</t>
  </si>
  <si>
    <t>002-1005-009703</t>
  </si>
  <si>
    <t>7103066-003</t>
  </si>
  <si>
    <t>52303  KENILWORTH RD</t>
  </si>
  <si>
    <t>71-03-24-151-010.000-003</t>
  </si>
  <si>
    <t>002-1093-448103</t>
  </si>
  <si>
    <t>52442  KENILWORTH RD</t>
  </si>
  <si>
    <t>71-03-24-151-013.000-003</t>
  </si>
  <si>
    <t>002-1093-4483</t>
  </si>
  <si>
    <t>19977  DARDEN RD</t>
  </si>
  <si>
    <t>71-03-23-253-007.000-003</t>
  </si>
  <si>
    <t>002-1005-009217</t>
  </si>
  <si>
    <t>52335  SCOTT ST</t>
  </si>
  <si>
    <t>71-03-24-302-003.000-003</t>
  </si>
  <si>
    <t>002-1147-6701</t>
  </si>
  <si>
    <t>52574  JACKIE LN</t>
  </si>
  <si>
    <t>71-03-23-276-016.000-003</t>
  </si>
  <si>
    <t>002-1091-4316</t>
  </si>
  <si>
    <t>52350  SCOTT ST</t>
  </si>
  <si>
    <t>71-03-23-252-015.000-003</t>
  </si>
  <si>
    <t>002-1127-6331</t>
  </si>
  <si>
    <t>20399  DARDEN RD</t>
  </si>
  <si>
    <t>71-03-23-252-016.000-003</t>
  </si>
  <si>
    <t>002-1127-6332</t>
  </si>
  <si>
    <t>7103114-003</t>
  </si>
  <si>
    <t>20399  W DARDEN RD</t>
  </si>
  <si>
    <t>71-03-23-201-026.000-003</t>
  </si>
  <si>
    <t>002-1005-008905</t>
  </si>
  <si>
    <t>52480  LAUREL RD</t>
  </si>
  <si>
    <t>71-03-23-277-022.000-003</t>
  </si>
  <si>
    <t>002-1124-6149</t>
  </si>
  <si>
    <t>52315  OAKLAND AV</t>
  </si>
  <si>
    <t>71-03-23-201-022.000-003</t>
  </si>
  <si>
    <t>002-1005-008917</t>
  </si>
  <si>
    <t>52350  LAUREL RD</t>
  </si>
  <si>
    <t>71-03-23-252-006.000-003</t>
  </si>
  <si>
    <t>002-1127-6314</t>
  </si>
  <si>
    <t>52394  HARVEST DR</t>
  </si>
  <si>
    <t>71-03-23-203-007.000-003</t>
  </si>
  <si>
    <t>002-1053-215102</t>
  </si>
  <si>
    <t>20300  RICHARD ST</t>
  </si>
  <si>
    <t>71-03-23-278-028.000-003</t>
  </si>
  <si>
    <t>002-1124-6142</t>
  </si>
  <si>
    <t>52250  OAKLAND AV</t>
  </si>
  <si>
    <t>71-03-23-226-004.000-003</t>
  </si>
  <si>
    <t>002-1159-7493</t>
  </si>
  <si>
    <t>20169  RICHARD ST</t>
  </si>
  <si>
    <t>71-03-23-427-002.000-003</t>
  </si>
  <si>
    <t>002-1025-061302</t>
  </si>
  <si>
    <t>7103068-003</t>
  </si>
  <si>
    <t>52650  BROOKTRAILS DR</t>
  </si>
  <si>
    <t>71-03-23-401-005.000-003</t>
  </si>
  <si>
    <t>002-1025-060010</t>
  </si>
  <si>
    <t>52605  BROOKTRAILS DR</t>
  </si>
  <si>
    <t>71-03-23-426-001.000-003</t>
  </si>
  <si>
    <t>002-1025-060001</t>
  </si>
  <si>
    <t>52502  BROOKTRAILS DR</t>
  </si>
  <si>
    <t>71-03-23-427-016.000-003</t>
  </si>
  <si>
    <t>002-1025-061335</t>
  </si>
  <si>
    <t>52687  BROOKDALE DR</t>
  </si>
  <si>
    <t>71-03-23-427-010.000-003</t>
  </si>
  <si>
    <t>002-1025-061310</t>
  </si>
  <si>
    <t>52770  BROOKTRAILS DR</t>
  </si>
  <si>
    <t>71-03-23-428-012.000-003</t>
  </si>
  <si>
    <t>002-1025-061320</t>
  </si>
  <si>
    <t>52852  BROOKDALE DR</t>
  </si>
  <si>
    <t>71-03-14-378-018.000-003</t>
  </si>
  <si>
    <t>002-1187-8758</t>
  </si>
  <si>
    <t>7103070-003</t>
  </si>
  <si>
    <t>51895  OLD MILL RD</t>
  </si>
  <si>
    <t>71-03-14-378-016.000-003</t>
  </si>
  <si>
    <t>002-1187-8760</t>
  </si>
  <si>
    <t>51861  OLD MILL RD</t>
  </si>
  <si>
    <t>71-03-14-379-012.000-003</t>
  </si>
  <si>
    <t>002-1211-9093</t>
  </si>
  <si>
    <t>51843  TROWBRIDGE LN</t>
  </si>
  <si>
    <t>71-03-14-377-019.000-003</t>
  </si>
  <si>
    <t>002-1207-894801</t>
  </si>
  <si>
    <t>51965  WHITESTABLE LN</t>
  </si>
  <si>
    <t>71-03-14-405-042.000-003</t>
  </si>
  <si>
    <t>002-1004-008051</t>
  </si>
  <si>
    <t>20304 KIEFER WAY</t>
  </si>
  <si>
    <t>71-03-14-326-012.000-003</t>
  </si>
  <si>
    <t>002-1241-9809</t>
  </si>
  <si>
    <t>51624  OLD MILL RD</t>
  </si>
  <si>
    <t>71-03-14-378-003.000-003</t>
  </si>
  <si>
    <t>002-1187-8748</t>
  </si>
  <si>
    <t>51812  WHITESTABLE LN</t>
  </si>
  <si>
    <t>71-03-14-379-016.000-003</t>
  </si>
  <si>
    <t>002-1211-9089</t>
  </si>
  <si>
    <t>20606  TROWBRIDGE LN</t>
  </si>
  <si>
    <t>71-03-14-405-044.000-003</t>
  </si>
  <si>
    <t>002-1004-008053</t>
  </si>
  <si>
    <t>51779 HANNIGAN DR</t>
  </si>
  <si>
    <t>71-03-14-329-005.000-003</t>
  </si>
  <si>
    <t>002-1236-9669</t>
  </si>
  <si>
    <t>51600  ASBURY CT</t>
  </si>
  <si>
    <t>71-03-14-380-016.000-003</t>
  </si>
  <si>
    <t>002-1236-9671</t>
  </si>
  <si>
    <t>51633  E GATEHOUSE DR</t>
  </si>
  <si>
    <t>71-03-14-405-031.000-003</t>
  </si>
  <si>
    <t>002-1004-008037</t>
  </si>
  <si>
    <t>20333 KIEFER WAY</t>
  </si>
  <si>
    <t>71-03-14-330-021.000-003</t>
  </si>
  <si>
    <t>002-1234-9611</t>
  </si>
  <si>
    <t>20766  RUDGATE CT</t>
  </si>
  <si>
    <t>71-03-14-405-024.000-003</t>
  </si>
  <si>
    <t>002-1004-008030</t>
  </si>
  <si>
    <t>20251 SARAH ST</t>
  </si>
  <si>
    <t>71-03-14-408-008.000-003</t>
  </si>
  <si>
    <t>002-1004-008015</t>
  </si>
  <si>
    <t>20272 AMBLESIDE DR</t>
  </si>
  <si>
    <t>71-03-14-379-011.000-003</t>
  </si>
  <si>
    <t>002-1207-8975</t>
  </si>
  <si>
    <t>20589  OLD MILL RD</t>
  </si>
  <si>
    <t>71-03-14-382-006.000-003</t>
  </si>
  <si>
    <t>002-1207-8946</t>
  </si>
  <si>
    <t>20766  S GATEHOUSE DR</t>
  </si>
  <si>
    <t>71-03-14-330-012.000-003</t>
  </si>
  <si>
    <t>002-1234-9616</t>
  </si>
  <si>
    <t>20721  RUDGATE CT</t>
  </si>
  <si>
    <t>71-03-14-407-001.000-003</t>
  </si>
  <si>
    <t>002-1004-008025</t>
  </si>
  <si>
    <t>20430 AMBLESIDE DR</t>
  </si>
  <si>
    <t>71-04-30-251-011.000-003</t>
  </si>
  <si>
    <t>002-1020-044205</t>
  </si>
  <si>
    <t>7103072-003</t>
  </si>
  <si>
    <t>53283  NADINE ST</t>
  </si>
  <si>
    <t>71-04-30-177-004.000-003</t>
  </si>
  <si>
    <t>002-1020-043722</t>
  </si>
  <si>
    <t>18535 SUMMR WIND/53342 BRACK F</t>
  </si>
  <si>
    <t>71-04-30-201-009.000-003</t>
  </si>
  <si>
    <t>002-1158-7454</t>
  </si>
  <si>
    <t>53154  N TWYCKENHAM DR</t>
  </si>
  <si>
    <t>71-04-30-254-041.000-003</t>
  </si>
  <si>
    <t>002-1020-045029</t>
  </si>
  <si>
    <t>53154 SUMMER BREEZE DR</t>
  </si>
  <si>
    <t>71-04-30-176-005.000-003</t>
  </si>
  <si>
    <t>002-1020-043704</t>
  </si>
  <si>
    <t>53315  BRACKEN FERN DR</t>
  </si>
  <si>
    <t>71-03-25-202-015.000-003</t>
  </si>
  <si>
    <t>002-1007-017232</t>
  </si>
  <si>
    <t>53253  RIDGEWOOD DR</t>
  </si>
  <si>
    <t>71-04-30-201-002.000-003</t>
  </si>
  <si>
    <t>002-1020-043205</t>
  </si>
  <si>
    <t>53067  ARNOLD ST</t>
  </si>
  <si>
    <t>71-04-30-101-012.000-003</t>
  </si>
  <si>
    <t>002-1020-042720</t>
  </si>
  <si>
    <t>18891  APACHE DRIVE</t>
  </si>
  <si>
    <t>71-03-25-228-013.000-003</t>
  </si>
  <si>
    <t>002-1007-017738</t>
  </si>
  <si>
    <t>53161  OAKMONT CENTRAL DR</t>
  </si>
  <si>
    <t>71-03-25-202-013.000-003</t>
  </si>
  <si>
    <t>002-1007-017227</t>
  </si>
  <si>
    <t>53165  RIDGEWOOD DR</t>
  </si>
  <si>
    <t>71-04-30-126-035.000-003</t>
  </si>
  <si>
    <t>002-1020-043028</t>
  </si>
  <si>
    <t>18561 BRACKEN FERN</t>
  </si>
  <si>
    <t>71-04-30-126-036.000-003</t>
  </si>
  <si>
    <t>002-1020-043029</t>
  </si>
  <si>
    <t>53030 BRACKEN FERN CT</t>
  </si>
  <si>
    <t>71-04-30-254-011.000-003</t>
  </si>
  <si>
    <t>002-1020-044231</t>
  </si>
  <si>
    <t>53398  WINTERBERRY CT</t>
  </si>
  <si>
    <t>71-03-25-228-010.000-003</t>
  </si>
  <si>
    <t>002-1007-017760</t>
  </si>
  <si>
    <t>53097  OAKMONT CENTRAL DR</t>
  </si>
  <si>
    <t>71-03-25-229-006.000-003</t>
  </si>
  <si>
    <t>002-1007-017744</t>
  </si>
  <si>
    <t>53176  OAKMONT CENTRAL DR</t>
  </si>
  <si>
    <t>71-03-25-226-026.000-003</t>
  </si>
  <si>
    <t>002-1007-017714</t>
  </si>
  <si>
    <t>53155  OAKMONT DR W</t>
  </si>
  <si>
    <t>71-03-25-230-009.000-003</t>
  </si>
  <si>
    <t>002-1007-017705</t>
  </si>
  <si>
    <t>19025  OAKMONT SOUTH DR</t>
  </si>
  <si>
    <t>71-04-30-102-008.000-003</t>
  </si>
  <si>
    <t>002-1020-042741</t>
  </si>
  <si>
    <t>53105  OSAGE DR</t>
  </si>
  <si>
    <t>71-04-29-104-004.000-003</t>
  </si>
  <si>
    <t>002-2019-038546</t>
  </si>
  <si>
    <t>7103074-003</t>
  </si>
  <si>
    <t>17780  WAXWING LN</t>
  </si>
  <si>
    <t>71-04-32-253-002.000-003</t>
  </si>
  <si>
    <t>002-2023-054436</t>
  </si>
  <si>
    <t>17434  WILSHIRE DR</t>
  </si>
  <si>
    <t>71-04-29-152-003.000-003</t>
  </si>
  <si>
    <t>002-2019-038727</t>
  </si>
  <si>
    <t>17950  TOLLVIEW DR</t>
  </si>
  <si>
    <t>71-04-29-127-005.000-003</t>
  </si>
  <si>
    <t>002-2184-8657</t>
  </si>
  <si>
    <t>53114  BONVALE DR</t>
  </si>
  <si>
    <t>71-04-30-278-020.000-003</t>
  </si>
  <si>
    <t>002-1245-988013</t>
  </si>
  <si>
    <t>53458 WOODBRIDGE CT</t>
  </si>
  <si>
    <t>71-04-30-279-001.000-003</t>
  </si>
  <si>
    <t>002-1020-045112</t>
  </si>
  <si>
    <t>18245 ANNETTAS WAY</t>
  </si>
  <si>
    <t>71-04-28-107-006.000-003</t>
  </si>
  <si>
    <t>002-2178-8540</t>
  </si>
  <si>
    <t>16860  COLONY DR</t>
  </si>
  <si>
    <t>71-04-29-254-021.000-003</t>
  </si>
  <si>
    <t>002-2019-039512</t>
  </si>
  <si>
    <t>53229  BA-J-ER LN</t>
  </si>
  <si>
    <t>71-04-30-278-023.000-003</t>
  </si>
  <si>
    <t>002-1245-988016</t>
  </si>
  <si>
    <t>53453 OLD WOODBRIDGE CT</t>
  </si>
  <si>
    <t>71-04-29-253-022.000-003</t>
  </si>
  <si>
    <t>002-2174-8365</t>
  </si>
  <si>
    <t>53361  OAKTON DR</t>
  </si>
  <si>
    <t>71-04-29-426-002.000-003</t>
  </si>
  <si>
    <t>002-2019-041313</t>
  </si>
  <si>
    <t>17169  LINDA ST</t>
  </si>
  <si>
    <t>71-04-32-126-002.000-003</t>
  </si>
  <si>
    <t>002-2023-053507</t>
  </si>
  <si>
    <t>17700  DOUGLAS RD</t>
  </si>
  <si>
    <t>71-04-32-126-003.000-003</t>
  </si>
  <si>
    <t>002-2023-053501</t>
  </si>
  <si>
    <t>VL-W &amp; ADJ TO 17700 DOUGLAS RD</t>
  </si>
  <si>
    <t>71-04-32-126-004.000-003</t>
  </si>
  <si>
    <t>002-2023-053508</t>
  </si>
  <si>
    <t>VL-2 LOT W OF 17700 DOUGLAS</t>
  </si>
  <si>
    <t>71-04-30-278-013.000-003</t>
  </si>
  <si>
    <t>002-1020-045105</t>
  </si>
  <si>
    <t>18133 ANNETTAS WAY</t>
  </si>
  <si>
    <t>71-04-28-101-003.000-003</t>
  </si>
  <si>
    <t>002-2181-8625</t>
  </si>
  <si>
    <t>16903  LONDONBERRY LN</t>
  </si>
  <si>
    <t>71-04-28-103-008.000-003</t>
  </si>
  <si>
    <t>002-2178-8547</t>
  </si>
  <si>
    <t>53221  BERWICK DR</t>
  </si>
  <si>
    <t>71-04-29-253-001.000-003</t>
  </si>
  <si>
    <t>002-2164-7988</t>
  </si>
  <si>
    <t>17470  FAIRLANE DR</t>
  </si>
  <si>
    <t>71-04-29-254-018.000-003</t>
  </si>
  <si>
    <t>002-2019-039509</t>
  </si>
  <si>
    <t>53169  BA-J-ER LN</t>
  </si>
  <si>
    <t>71-04-29-203-006.000-003</t>
  </si>
  <si>
    <t>002-2186-8742</t>
  </si>
  <si>
    <t>53250  BAJER LN</t>
  </si>
  <si>
    <t>71-04-29-101-005.000-003</t>
  </si>
  <si>
    <t>002-2019-038504</t>
  </si>
  <si>
    <t>53152  IRONWOOD RD</t>
  </si>
  <si>
    <t>71-04-29-102-011.000-003</t>
  </si>
  <si>
    <t>002-2019-038808</t>
  </si>
  <si>
    <t>17714  CLEVELAND RD</t>
  </si>
  <si>
    <t>71-04-29-351-014.000-003</t>
  </si>
  <si>
    <t>002-2116-575628</t>
  </si>
  <si>
    <t>17833  PONADER DR</t>
  </si>
  <si>
    <t>71-04-29-226-016.000-003</t>
  </si>
  <si>
    <t>002-2160-7531</t>
  </si>
  <si>
    <t>7103075-003</t>
  </si>
  <si>
    <t>53134  PEGGY AV</t>
  </si>
  <si>
    <t>71-04-29-229-010.000-003</t>
  </si>
  <si>
    <t>002-2160-7575</t>
  </si>
  <si>
    <t>17016  RUTHIE AV</t>
  </si>
  <si>
    <t>71-04-29-226-021.000-003</t>
  </si>
  <si>
    <t>002-2160-7526</t>
  </si>
  <si>
    <t>17113 ETHEL AV</t>
  </si>
  <si>
    <t>71-04-29-228-002.000-003</t>
  </si>
  <si>
    <t>002-2160-7547</t>
  </si>
  <si>
    <t>17140  ETHEL AV</t>
  </si>
  <si>
    <t>71-04-32-326-011.000-003</t>
  </si>
  <si>
    <t>002-2155-7077</t>
  </si>
  <si>
    <t>7103082-003</t>
  </si>
  <si>
    <t>54499  27TH</t>
  </si>
  <si>
    <t>71-04-32-309-005.000-003</t>
  </si>
  <si>
    <t>002-2077-3560</t>
  </si>
  <si>
    <t>54695 TERRACE LN</t>
  </si>
  <si>
    <t>71-04-32-307-004.000-003</t>
  </si>
  <si>
    <t>002-2077-3536</t>
  </si>
  <si>
    <t>54584  MAPLE LANE</t>
  </si>
  <si>
    <t>71-04-32-330-014.000-003</t>
  </si>
  <si>
    <t>002-2155-7068</t>
  </si>
  <si>
    <t>54625  27TH ST</t>
  </si>
  <si>
    <t>71-04-32-180-008.000-003</t>
  </si>
  <si>
    <t>002-2118-5795</t>
  </si>
  <si>
    <t>17690  ST RD 23</t>
  </si>
  <si>
    <t>71-04-32-330-017.000-003</t>
  </si>
  <si>
    <t>002-2155-7065</t>
  </si>
  <si>
    <t>54661  N27TH</t>
  </si>
  <si>
    <t>71-04-32-180-001.000-003</t>
  </si>
  <si>
    <t>002-2118-5791</t>
  </si>
  <si>
    <t>17740  ST RD 23</t>
  </si>
  <si>
    <t>71-04-32-307-009.000-003</t>
  </si>
  <si>
    <t>002-2077-3529</t>
  </si>
  <si>
    <t>54601  NORTHERN AV</t>
  </si>
  <si>
    <t>71-04-32-312-002.000-003</t>
  </si>
  <si>
    <t>002-2077-3565</t>
  </si>
  <si>
    <t>54702  NORTHERN AV</t>
  </si>
  <si>
    <t>71-04-32-256-002.000-003</t>
  </si>
  <si>
    <t>002-2053-2129</t>
  </si>
  <si>
    <t>54426  31ST ST</t>
  </si>
  <si>
    <t>71-04-32-255-006.000-003</t>
  </si>
  <si>
    <t>002-2053-2128</t>
  </si>
  <si>
    <t>54425  31ST ST</t>
  </si>
  <si>
    <t>71-04-32-327-010.000-003</t>
  </si>
  <si>
    <t>002-2155-7111</t>
  </si>
  <si>
    <t>54525  N 28TH ST</t>
  </si>
  <si>
    <t>71-04-18-252-001.000-003</t>
  </si>
  <si>
    <t>002-1014-028644</t>
  </si>
  <si>
    <t>7103093-003</t>
  </si>
  <si>
    <t>18438 BRUSSELS DR</t>
  </si>
  <si>
    <t>71-04-18-277-003.000-003</t>
  </si>
  <si>
    <t>002-1014-028628</t>
  </si>
  <si>
    <t>51312 PARISIAN CT</t>
  </si>
  <si>
    <t>71-04-18-280-025.000-003</t>
  </si>
  <si>
    <t>002-1014-028721</t>
  </si>
  <si>
    <t>18025 LISBON DR</t>
  </si>
  <si>
    <t>71-04-19-353-006.000-003</t>
  </si>
  <si>
    <t>002-1090-4240</t>
  </si>
  <si>
    <t>7103112-003</t>
  </si>
  <si>
    <t>52828  HASTINGS ST</t>
  </si>
  <si>
    <t>71-04-19-353-032.000-003</t>
  </si>
  <si>
    <t>002-1090-4253</t>
  </si>
  <si>
    <t>52885  EMMONS RD</t>
  </si>
  <si>
    <t>71-04-19-353-042.000-003</t>
  </si>
  <si>
    <t>002-1090-424502</t>
  </si>
  <si>
    <t>52985  EMMONS RD</t>
  </si>
  <si>
    <t>71-04-19-353-019.000-003</t>
  </si>
  <si>
    <t>002-1090-427010</t>
  </si>
  <si>
    <t>52970  HASTINGS ST</t>
  </si>
  <si>
    <t>71-04-19-301-004.000-003</t>
  </si>
  <si>
    <t>002-1042-1509</t>
  </si>
  <si>
    <t>52600  JUNIPER RD</t>
  </si>
  <si>
    <t>71-03-24-430-003.000-003</t>
  </si>
  <si>
    <t>002-1070-3148</t>
  </si>
  <si>
    <t>52706  MARKS ST</t>
  </si>
  <si>
    <t>71-04-19-302-023.000-003</t>
  </si>
  <si>
    <t>002-1089-4179</t>
  </si>
  <si>
    <t>52551  EMMONS RD</t>
  </si>
  <si>
    <t>71-03-25-251-049.000-003</t>
  </si>
  <si>
    <t>002-1007-017020</t>
  </si>
  <si>
    <t>7103118-003</t>
  </si>
  <si>
    <t>19444 COTTAGE CT</t>
  </si>
  <si>
    <t>71-04-30-277-006.000-003</t>
  </si>
  <si>
    <t>002-1245-986705</t>
  </si>
  <si>
    <t>7103127-003</t>
  </si>
  <si>
    <t>18101  STONERIDGE APT E</t>
  </si>
  <si>
    <t>71-04-30-277-010.000-003</t>
  </si>
  <si>
    <t>002-1245-986803</t>
  </si>
  <si>
    <t>18120  STONERIDGE APT C</t>
  </si>
  <si>
    <t>71-04-30-277-009.000-003</t>
  </si>
  <si>
    <t>002-1245-986802</t>
  </si>
  <si>
    <t>18120  STONERIDGE APT B</t>
  </si>
  <si>
    <t>71-04-30-277-003.000-003</t>
  </si>
  <si>
    <t>002-1245-986702</t>
  </si>
  <si>
    <t>18101  STONERIDGE-APT B</t>
  </si>
  <si>
    <t>71-04-30-277-044.000-003</t>
  </si>
  <si>
    <t>002-1245-987401</t>
  </si>
  <si>
    <t>18199  STONERIDGE APT A</t>
  </si>
  <si>
    <t>71-04-31-282-054.000-003</t>
  </si>
  <si>
    <t>002-1210-9023</t>
  </si>
  <si>
    <t>7103128-003</t>
  </si>
  <si>
    <t>1923  COVENTRY TR #5</t>
  </si>
  <si>
    <t>71-04-31-282-045.000-003</t>
  </si>
  <si>
    <t>002-1210-9014</t>
  </si>
  <si>
    <t>2011  COVENTRY TR</t>
  </si>
  <si>
    <t>71-04-31-282-080.000-003</t>
  </si>
  <si>
    <t>002-1210-9069</t>
  </si>
  <si>
    <t>2005  WATERVIEW CT  APT G</t>
  </si>
  <si>
    <t>71-04-31-282-012.000-003</t>
  </si>
  <si>
    <t>002-1210-9077</t>
  </si>
  <si>
    <t>1935  NEW LONDON CT APT 3</t>
  </si>
  <si>
    <t>71-04-31-280-028.000-003</t>
  </si>
  <si>
    <t>002-1022-049803</t>
  </si>
  <si>
    <t>18041 BULLA RD-BLDG 1 - UNIT 3</t>
  </si>
  <si>
    <t>71-04-31-280-027.000-003</t>
  </si>
  <si>
    <t>002-1022-049802</t>
  </si>
  <si>
    <t>18027 BULLA RD-BLDG 1 -UNIT 2</t>
  </si>
  <si>
    <t>71-04-31-282-029.000-003</t>
  </si>
  <si>
    <t>002-1210-9050</t>
  </si>
  <si>
    <t>1926  ABBEY RD APT 4</t>
  </si>
  <si>
    <t>71-04-19-179-016.000-003</t>
  </si>
  <si>
    <t>002-1015-030616</t>
  </si>
  <si>
    <t>7103129-003</t>
  </si>
  <si>
    <t>18660  PAUL'S WAY</t>
  </si>
  <si>
    <t>71-04-19-179-011.000-003</t>
  </si>
  <si>
    <t>002-1015-030642</t>
  </si>
  <si>
    <t>18630  PAUL'S WAY</t>
  </si>
  <si>
    <t>71-04-19-177-015.000-003</t>
  </si>
  <si>
    <t>002-1015-030622</t>
  </si>
  <si>
    <t>18655  PAUL'S WAY</t>
  </si>
  <si>
    <t>71-04-19-179-045.000-003</t>
  </si>
  <si>
    <t>002-1015-030676</t>
  </si>
  <si>
    <t>18351  SPRING BEACH DR</t>
  </si>
  <si>
    <t>71-04-19-178-001.000-003</t>
  </si>
  <si>
    <t>002-1015-030689</t>
  </si>
  <si>
    <t>52232  TAWNYBROOK LANE</t>
  </si>
  <si>
    <t>71-04-19-177-014.000-003</t>
  </si>
  <si>
    <t>002-1015-030627</t>
  </si>
  <si>
    <t>18639  PAUL'S WAY</t>
  </si>
  <si>
    <t>71-04-32-151-011.000-003</t>
  </si>
  <si>
    <t>002-2074-338501</t>
  </si>
  <si>
    <t>7103130-003</t>
  </si>
  <si>
    <t>17970  BULLA RD</t>
  </si>
  <si>
    <t>71-04-32-108-007.000-003</t>
  </si>
  <si>
    <t>002-2073-3348</t>
  </si>
  <si>
    <t>54214  NORTHERN AV</t>
  </si>
  <si>
    <t>71-04-32-107-009.000-003</t>
  </si>
  <si>
    <t>002-2073-3360</t>
  </si>
  <si>
    <t>54266  MAPLE LANE</t>
  </si>
  <si>
    <t>71-04-32-107-010.000-003</t>
  </si>
  <si>
    <t>002-2073-3367</t>
  </si>
  <si>
    <t>7103530-003</t>
  </si>
  <si>
    <t>71-04-32-106-013.000-003</t>
  </si>
  <si>
    <t>002-2073-3358</t>
  </si>
  <si>
    <t>54286  TERRACE LANE</t>
  </si>
  <si>
    <t>71-04-32-128-030.000-003</t>
  </si>
  <si>
    <t>002-2140-6426</t>
  </si>
  <si>
    <t>54201 N 28TH ST</t>
  </si>
  <si>
    <t>71-04-32-128-022.000-003</t>
  </si>
  <si>
    <t>002-2140-6443</t>
  </si>
  <si>
    <t>54202  27TH ST</t>
  </si>
  <si>
    <t>71-04-32-152-002.000-003</t>
  </si>
  <si>
    <t>002-2074-3398</t>
  </si>
  <si>
    <t>54354  TERRACE LANE</t>
  </si>
  <si>
    <t>71-04-32-156-013.000-003</t>
  </si>
  <si>
    <t>002-2074-3440</t>
  </si>
  <si>
    <t>54449  MAPLE LANE</t>
  </si>
  <si>
    <t>71-04-32-105-010.000-003</t>
  </si>
  <si>
    <t>002-2073-3334</t>
  </si>
  <si>
    <t>54230  N IRONWOOD RD</t>
  </si>
  <si>
    <t>71-04-32-105-022.000-003</t>
  </si>
  <si>
    <t>002-2073-3313</t>
  </si>
  <si>
    <t>54213  TERRACE LANE</t>
  </si>
  <si>
    <t>71-04-32-179-008.000-003</t>
  </si>
  <si>
    <t>002-2117-5779</t>
  </si>
  <si>
    <t>17721  ST RD 23</t>
  </si>
  <si>
    <t>71-04-32-177-004.000-003</t>
  </si>
  <si>
    <t>002-2117-5767</t>
  </si>
  <si>
    <t>17720  BULLA RD</t>
  </si>
  <si>
    <t>71-04-32-128-026.000-003</t>
  </si>
  <si>
    <t>002-2117-5758</t>
  </si>
  <si>
    <t>54250  N 27TH ST</t>
  </si>
  <si>
    <t>71-03-12-430-006.000-003</t>
  </si>
  <si>
    <t>002-1002-002125</t>
  </si>
  <si>
    <t>7103131-003</t>
  </si>
  <si>
    <t>50782  NOTRE DAME AV</t>
  </si>
  <si>
    <t>71-03-12-176-007.000-003</t>
  </si>
  <si>
    <t>002-1002-0012</t>
  </si>
  <si>
    <t>19668  STATE LINE RD</t>
  </si>
  <si>
    <t>71-04-07-426-009.000-003</t>
  </si>
  <si>
    <t>002-1009-020513</t>
  </si>
  <si>
    <t>50535 N IRONWOOD RD</t>
  </si>
  <si>
    <t>71-03-14-176-011.000-003</t>
  </si>
  <si>
    <t>002-1004-0070</t>
  </si>
  <si>
    <t>20601 Laurel RD</t>
  </si>
  <si>
    <t>71-04-32-277-009.000-004</t>
  </si>
  <si>
    <t>024-2023-054905</t>
  </si>
  <si>
    <t>7104020-004</t>
  </si>
  <si>
    <t>1911  CREEKWOOD DR</t>
  </si>
  <si>
    <t>71-04-32-278-007.000-004</t>
  </si>
  <si>
    <t>024-2023-054923</t>
  </si>
  <si>
    <t>1944  CREEKWOOD DR</t>
  </si>
  <si>
    <t>71-04-32-278-015.000-004</t>
  </si>
  <si>
    <t>024-2023-054929</t>
  </si>
  <si>
    <t>1949  CREEKBANK LN</t>
  </si>
  <si>
    <t>71-04-32-379-002.000-004</t>
  </si>
  <si>
    <t>024-1001-0031</t>
  </si>
  <si>
    <t>7104022-004</t>
  </si>
  <si>
    <t>1632  N 29TH ST</t>
  </si>
  <si>
    <t>71-04-32-379-006.000-004</t>
  </si>
  <si>
    <t>024-1001-0027</t>
  </si>
  <si>
    <t>1614  N 29TH ST</t>
  </si>
  <si>
    <t>71-04-32-404-006.000-004</t>
  </si>
  <si>
    <t>024-1001-0344</t>
  </si>
  <si>
    <t>1710  WINSTON DR</t>
  </si>
  <si>
    <t>71-04-32-451-009.000-004</t>
  </si>
  <si>
    <t>024-1001-0066</t>
  </si>
  <si>
    <t>1528  CRESTWOOD BLVD</t>
  </si>
  <si>
    <t>71-04-32-377-015.000-004</t>
  </si>
  <si>
    <t>024-1001-0317</t>
  </si>
  <si>
    <t>1639  ARCADIA</t>
  </si>
  <si>
    <t>71-04-32-381-010.000-004</t>
  </si>
  <si>
    <t>024-1001-0276</t>
  </si>
  <si>
    <t>2734  KETTERING DR</t>
  </si>
  <si>
    <t>71-04-32-381-013.000-004</t>
  </si>
  <si>
    <t>024-1001-0279</t>
  </si>
  <si>
    <t>2752  KETTERING DR</t>
  </si>
  <si>
    <t>71-04-32-403-010.000-004</t>
  </si>
  <si>
    <t>024-1001-0385</t>
  </si>
  <si>
    <t>1846  WINSTON DR</t>
  </si>
  <si>
    <t>71-04-32-401-031.000-004</t>
  </si>
  <si>
    <t>024-1001-0228</t>
  </si>
  <si>
    <t>1757  HASS DR</t>
  </si>
  <si>
    <t>71-04-32-352-001.000-004</t>
  </si>
  <si>
    <t>024-1001-0134</t>
  </si>
  <si>
    <t>2506  GORDON CR</t>
  </si>
  <si>
    <t>71-04-32-378-010.000-004</t>
  </si>
  <si>
    <t>024-1001-0288</t>
  </si>
  <si>
    <t>2749  PORTLAND LN</t>
  </si>
  <si>
    <t>71-04-31-478-050.000-004</t>
  </si>
  <si>
    <t>024-1008-062502</t>
  </si>
  <si>
    <t>7104031-004</t>
  </si>
  <si>
    <t>1571  N OAK HILL DR-UNIT P-6</t>
  </si>
  <si>
    <t>71-04-31-478-095.000-004</t>
  </si>
  <si>
    <t>024-1008-062453</t>
  </si>
  <si>
    <t>1410  N OAK HILL DR-UNIT I-5</t>
  </si>
  <si>
    <t>71-04-31-455-008.000-004</t>
  </si>
  <si>
    <t>024-1008-061708</t>
  </si>
  <si>
    <t>1412  N IVY RD-UNIT A-8</t>
  </si>
  <si>
    <t>71-04-31-455-018.000-004</t>
  </si>
  <si>
    <t>024-1008-061718</t>
  </si>
  <si>
    <t>1410  N IVY RD-UNIT C-2</t>
  </si>
  <si>
    <t>71-04-31-478-128.000-004</t>
  </si>
  <si>
    <t>024-1008-062427</t>
  </si>
  <si>
    <t>1511  N OAK HILL DR-UNIT D-5</t>
  </si>
  <si>
    <t>71-04-33-127-020.000-005</t>
  </si>
  <si>
    <t>029-1001-058143</t>
  </si>
  <si>
    <t>7105051-005</t>
  </si>
  <si>
    <t>606  CANTERBURY CT</t>
  </si>
  <si>
    <t>71-04-33-127-031.000-005</t>
  </si>
  <si>
    <t>029-1001-058121</t>
  </si>
  <si>
    <t>602  CHAUNCEY CT</t>
  </si>
  <si>
    <t>71-04-30-309-002.000-006</t>
  </si>
  <si>
    <t>022-1066-288501</t>
  </si>
  <si>
    <t>7106002-006</t>
  </si>
  <si>
    <t>18838  WELWORTH AV</t>
  </si>
  <si>
    <t>71-04-30-303-017.000-006</t>
  </si>
  <si>
    <t>022-1062-2706</t>
  </si>
  <si>
    <t>18939  WELWORTH AV</t>
  </si>
  <si>
    <t>71-03-25-176-026.000-007</t>
  </si>
  <si>
    <t>003-1129-002303</t>
  </si>
  <si>
    <t>7107013-007</t>
  </si>
  <si>
    <t>121  E MURRAY ST</t>
  </si>
  <si>
    <t>71-03-25-178-014.000-007</t>
  </si>
  <si>
    <t>003-1135-0359</t>
  </si>
  <si>
    <t>238  E MURRAY ST</t>
  </si>
  <si>
    <t>71-03-25-134-010.000-007</t>
  </si>
  <si>
    <t>003-1133-0223</t>
  </si>
  <si>
    <t>234  E WILLOW DR</t>
  </si>
  <si>
    <t>71-03-25-303-015.000-007</t>
  </si>
  <si>
    <t>003-1129-0052</t>
  </si>
  <si>
    <t>131  W CRIPE ST</t>
  </si>
  <si>
    <t>71-03-25-130-003.000-007</t>
  </si>
  <si>
    <t>003-1130-0099</t>
  </si>
  <si>
    <t>116  SUNNYBROOK CT</t>
  </si>
  <si>
    <t>71-03-25-104-007.000-007</t>
  </si>
  <si>
    <t>003-1132-0183</t>
  </si>
  <si>
    <t>143  RHODES ST</t>
  </si>
  <si>
    <t>71-03-25-134-014.000-007</t>
  </si>
  <si>
    <t>003-1133-0237</t>
  </si>
  <si>
    <t>201  E DAVID ST</t>
  </si>
  <si>
    <t>71-03-25-153-012.000-007</t>
  </si>
  <si>
    <t>003-1134-0334</t>
  </si>
  <si>
    <t>112  ULLERY ST</t>
  </si>
  <si>
    <t>71-03-25-352-027.000-007</t>
  </si>
  <si>
    <t>003-1138-043943</t>
  </si>
  <si>
    <t>7107019-007</t>
  </si>
  <si>
    <t>403 ABBEY ST</t>
  </si>
  <si>
    <t>71-03-25-352-051.000-007</t>
  </si>
  <si>
    <t>003-1138-043919</t>
  </si>
  <si>
    <t>123 PATRICK ST</t>
  </si>
  <si>
    <t>71-03-25-352-034.000-007</t>
  </si>
  <si>
    <t>003-1138-043936</t>
  </si>
  <si>
    <t>129 CLANCEY ST</t>
  </si>
  <si>
    <t>71-03-25-352-068.000-007</t>
  </si>
  <si>
    <t>003-1138-043902</t>
  </si>
  <si>
    <t>123 DUBLIN ST</t>
  </si>
  <si>
    <t>71-04-28-351-033.000-005</t>
  </si>
  <si>
    <t>029-2018-037728</t>
  </si>
  <si>
    <t>7129550-005</t>
  </si>
  <si>
    <t>5640 IRISH WAY BLG 14 U-205</t>
  </si>
  <si>
    <t>71-04-28-351-023.000-005</t>
  </si>
  <si>
    <t>029-2018-037718</t>
  </si>
  <si>
    <t>5625 IRISH WAY BLG 1 U-11</t>
  </si>
  <si>
    <t>71-04-28-351-032.000-005</t>
  </si>
  <si>
    <t>029-2018-037727</t>
  </si>
  <si>
    <t>5640 IRISH WAY BLG 14 U-204</t>
  </si>
  <si>
    <t>71-04-28-351-035.000-005</t>
  </si>
  <si>
    <t>029-2018-037730</t>
  </si>
  <si>
    <t>5640 IRISH WAY BLG 14 U-207</t>
  </si>
  <si>
    <t>71-04-28-351-019.000-005</t>
  </si>
  <si>
    <t>029-2018-037714</t>
  </si>
  <si>
    <t>5625 IRISH WAY BLG 1 U-7</t>
  </si>
  <si>
    <t>GERMAN TOWNSHIP</t>
  </si>
  <si>
    <t>71-03-09-151-007.000-008</t>
  </si>
  <si>
    <t>004-1003-003153</t>
  </si>
  <si>
    <t>7108014-008</t>
  </si>
  <si>
    <t>22901  ARBOR POINTE DR</t>
  </si>
  <si>
    <t>71-03-09-155-005.000-008</t>
  </si>
  <si>
    <t>004-1003-003136</t>
  </si>
  <si>
    <t>50589  K JAY LN</t>
  </si>
  <si>
    <t>71-03-08-276-009.000-008</t>
  </si>
  <si>
    <t>004-1002-001909</t>
  </si>
  <si>
    <t>23081  AMBER VALLEY DR</t>
  </si>
  <si>
    <t>71-03-09-176-003.000-008</t>
  </si>
  <si>
    <t>004-1003-003111</t>
  </si>
  <si>
    <t>22653  ARBOR POINTE DR</t>
  </si>
  <si>
    <t>71-03-08-426-003.000-008</t>
  </si>
  <si>
    <t>004-1002-002203</t>
  </si>
  <si>
    <t>23212  ARBOR POINTE DR</t>
  </si>
  <si>
    <t>71-03-09-155-004.000-008</t>
  </si>
  <si>
    <t>004-1003-003135</t>
  </si>
  <si>
    <t>22756  ARBOR POINTE DR</t>
  </si>
  <si>
    <t>71-03-09-428-006.000-008</t>
  </si>
  <si>
    <t>004-1003-003661</t>
  </si>
  <si>
    <t>7108017-008</t>
  </si>
  <si>
    <t>22129  APLINE RIDGE</t>
  </si>
  <si>
    <t>71-03-10-328-005.000-008</t>
  </si>
  <si>
    <t>004-1004-006611</t>
  </si>
  <si>
    <t>7108020-008</t>
  </si>
  <si>
    <t>50760  RAVENNA DRIVE</t>
  </si>
  <si>
    <t>71-03-10-328-006.000-008</t>
  </si>
  <si>
    <t>004-1004-006610</t>
  </si>
  <si>
    <t>7108019-008</t>
  </si>
  <si>
    <t>50790  RAVENNA DR</t>
  </si>
  <si>
    <t>71-03-10-376-004.000-008</t>
  </si>
  <si>
    <t>004-1004-006623</t>
  </si>
  <si>
    <t>50930  MULHOLLAND DR</t>
  </si>
  <si>
    <t>71-03-15-177-008.000-008</t>
  </si>
  <si>
    <t>004-1007-009080</t>
  </si>
  <si>
    <t>21719 JOHNSTONE CT</t>
  </si>
  <si>
    <t>71-03-10-401-005.000-008</t>
  </si>
  <si>
    <t>004-1056-1356</t>
  </si>
  <si>
    <t>7108023-008</t>
  </si>
  <si>
    <t>21377  ELKTON DR</t>
  </si>
  <si>
    <t>71-03-10-451-005.000-008</t>
  </si>
  <si>
    <t>004-1059-1421</t>
  </si>
  <si>
    <t>21366  RAVENNA DR</t>
  </si>
  <si>
    <t>71-03-10-252-007.000-008</t>
  </si>
  <si>
    <t>004-1004-006101</t>
  </si>
  <si>
    <t>21265  FOREST GLEN DR</t>
  </si>
  <si>
    <t>71-03-10-252-008.000-008</t>
  </si>
  <si>
    <t>004-1053-1325</t>
  </si>
  <si>
    <t>21237  FOREST GLEN DR</t>
  </si>
  <si>
    <t>71-03-09-402-004.000-008</t>
  </si>
  <si>
    <t>004-1066-1568</t>
  </si>
  <si>
    <t>7108025-008</t>
  </si>
  <si>
    <t>22410  APPLEWOOD LN</t>
  </si>
  <si>
    <t>71-03-15-151-005.000-008</t>
  </si>
  <si>
    <t>004-1070-1687</t>
  </si>
  <si>
    <t>7108027-008</t>
  </si>
  <si>
    <t>21916  SANDYBROOK</t>
  </si>
  <si>
    <t>71-03-16-226-006.000-008</t>
  </si>
  <si>
    <t>004-1008-012525</t>
  </si>
  <si>
    <t>22243  SANDY HILL LN</t>
  </si>
  <si>
    <t>71-03-16-226-009.000-008</t>
  </si>
  <si>
    <t>004-1008-012522</t>
  </si>
  <si>
    <t>22183  SANDY HILL LN</t>
  </si>
  <si>
    <t>71-03-16-226-010.000-008</t>
  </si>
  <si>
    <t>004-1008-012521</t>
  </si>
  <si>
    <t>7108026-008</t>
  </si>
  <si>
    <t>22161  SANDY HILL LN</t>
  </si>
  <si>
    <t>71-03-16-229-015.000-008</t>
  </si>
  <si>
    <t>004-1008-012828</t>
  </si>
  <si>
    <t>22058  PINE HOLLOW LN</t>
  </si>
  <si>
    <t>71-03-15-206-004.000-008</t>
  </si>
  <si>
    <t>004-1067-1603</t>
  </si>
  <si>
    <t>7108029-008</t>
  </si>
  <si>
    <t>51180  GREEN HILL DR</t>
  </si>
  <si>
    <t>71-03-15-252-015.000-008</t>
  </si>
  <si>
    <t>004-1054-1335</t>
  </si>
  <si>
    <t>51301  GREENHILL DR</t>
  </si>
  <si>
    <t>71-03-15-202-009.000-008</t>
  </si>
  <si>
    <t>004-1061-1457</t>
  </si>
  <si>
    <t>21433  MOYER DR</t>
  </si>
  <si>
    <t>71-03-15-253-011.000-008</t>
  </si>
  <si>
    <t>004-1054-1330</t>
  </si>
  <si>
    <t>51463  OUTER DR</t>
  </si>
  <si>
    <t>71-03-15-255-010.000-008</t>
  </si>
  <si>
    <t>004-1061-1466</t>
  </si>
  <si>
    <t>51454  GREEN HILL DR</t>
  </si>
  <si>
    <t>71-03-15-254-003.000-008</t>
  </si>
  <si>
    <t>004-1007-009124</t>
  </si>
  <si>
    <t>51430  OUTER DR</t>
  </si>
  <si>
    <t>71-03-18-301-008.000-008</t>
  </si>
  <si>
    <t>004-1062-1493</t>
  </si>
  <si>
    <t>7108033-008</t>
  </si>
  <si>
    <t>51543  WHEATFIELD DR</t>
  </si>
  <si>
    <t>71-03-16-452-010.000-008</t>
  </si>
  <si>
    <t>004-1008-014108</t>
  </si>
  <si>
    <t>7108036-008</t>
  </si>
  <si>
    <t>51930  MEADOW CREST DR</t>
  </si>
  <si>
    <t>71-03-22-227-009.000-008</t>
  </si>
  <si>
    <t>004-1015-026007</t>
  </si>
  <si>
    <t>7108039-008</t>
  </si>
  <si>
    <t>52218  LILAC RD</t>
  </si>
  <si>
    <t>71-03-14-151-007.000-008</t>
  </si>
  <si>
    <t>004-1006-008007</t>
  </si>
  <si>
    <t>51374  LILAC RD</t>
  </si>
  <si>
    <t>71-03-15-401-006.000-008</t>
  </si>
  <si>
    <t>004-1007-010102</t>
  </si>
  <si>
    <t>7108042-009</t>
  </si>
  <si>
    <t>21400  AUTEN ROAD</t>
  </si>
  <si>
    <t>71-03-15-226-005.000-008</t>
  </si>
  <si>
    <t>004-1007-009214</t>
  </si>
  <si>
    <t>7108042-008</t>
  </si>
  <si>
    <t>51115  LILAC RD</t>
  </si>
  <si>
    <t>71-03-16-101-008.000-008</t>
  </si>
  <si>
    <t>004-1008-0110</t>
  </si>
  <si>
    <t>22790  ADAMS RD</t>
  </si>
  <si>
    <t>71-03-16-478-009.000-008</t>
  </si>
  <si>
    <t>004-1025-0450</t>
  </si>
  <si>
    <t>22035  BRICK RD</t>
  </si>
  <si>
    <t>71-03-08-376-016.000-008</t>
  </si>
  <si>
    <t>004-1047-101609</t>
  </si>
  <si>
    <t>50955  MAYFLOWER RD</t>
  </si>
  <si>
    <t>71-03-17-376-006.000-008</t>
  </si>
  <si>
    <t>004-1009-015619</t>
  </si>
  <si>
    <t>51777  MAYFLOWER RD</t>
  </si>
  <si>
    <t>71-03-17-451-005.000-008</t>
  </si>
  <si>
    <t>004-1009-015901</t>
  </si>
  <si>
    <t>23413  BRICK RD</t>
  </si>
  <si>
    <t>71-03-31-476-004.000-008</t>
  </si>
  <si>
    <t>004-1021-036910</t>
  </si>
  <si>
    <t>7108046-008</t>
  </si>
  <si>
    <t>24195  EDISON RD</t>
  </si>
  <si>
    <t>71-03-22-451-036.000-008</t>
  </si>
  <si>
    <t>004-1050-1212</t>
  </si>
  <si>
    <t>7108050-008</t>
  </si>
  <si>
    <t>52759  SHELLBARK RD</t>
  </si>
  <si>
    <t>71-03-22-401-020.000-008</t>
  </si>
  <si>
    <t>004-1050-1172</t>
  </si>
  <si>
    <t>52747  LYNNEWOOD AV</t>
  </si>
  <si>
    <t>71-03-22-401-019.000-008</t>
  </si>
  <si>
    <t>004-1050-1171</t>
  </si>
  <si>
    <t>7108049-008</t>
  </si>
  <si>
    <t>52747  LYNNEWOOD AVE</t>
  </si>
  <si>
    <t>71-03-22-451-012.000-008</t>
  </si>
  <si>
    <t>004-1050-1188</t>
  </si>
  <si>
    <t>52698  LYNNEWOOD RD</t>
  </si>
  <si>
    <t>71-03-20-229-002.000-008</t>
  </si>
  <si>
    <t>004-1012-019939</t>
  </si>
  <si>
    <t>7108060-008</t>
  </si>
  <si>
    <t>52042  JUSTINE DR</t>
  </si>
  <si>
    <t>71-03-10-351-005.000-008</t>
  </si>
  <si>
    <t>004-1003-003625</t>
  </si>
  <si>
    <t>7108064-008</t>
  </si>
  <si>
    <t>50905 PERSIMMON</t>
  </si>
  <si>
    <t>71-03-09-476-007.000-008</t>
  </si>
  <si>
    <t>004-1003-005821</t>
  </si>
  <si>
    <t>50881 FOREST LAKE TRL</t>
  </si>
  <si>
    <t>71-03-18-127-004.000-008</t>
  </si>
  <si>
    <t>004-1010-016423</t>
  </si>
  <si>
    <t>7108068-008</t>
  </si>
  <si>
    <t>51215 ENCHANTED OAK CT</t>
  </si>
  <si>
    <t>71-03-18-181-005.000-008</t>
  </si>
  <si>
    <t>004-1010-016454</t>
  </si>
  <si>
    <t>24590 ROLLING OAK DR</t>
  </si>
  <si>
    <t>71-03-18-181-009.000-008</t>
  </si>
  <si>
    <t>004-1010-016458</t>
  </si>
  <si>
    <t>24518 ROLLING OAK DR</t>
  </si>
  <si>
    <t>71-03-17-426-070.000-008</t>
  </si>
  <si>
    <t>004-1009-016202</t>
  </si>
  <si>
    <t>7108073-008</t>
  </si>
  <si>
    <t>23117 RUMFORD DR</t>
  </si>
  <si>
    <t>71-03-17-426-028.000-008</t>
  </si>
  <si>
    <t>004-1009-016135</t>
  </si>
  <si>
    <t>51768 MELWOOD CRES</t>
  </si>
  <si>
    <t>71-03-17-426-050.000-008</t>
  </si>
  <si>
    <t>004-1009-016157</t>
  </si>
  <si>
    <t>23101 ALLERTON DR</t>
  </si>
  <si>
    <t>71-03-17-426-087.000-008</t>
  </si>
  <si>
    <t>004-1009-016183</t>
  </si>
  <si>
    <t>51594 DUNCAN DR</t>
  </si>
  <si>
    <t>71-03-17-426-006.000-008</t>
  </si>
  <si>
    <t>004-1009-016113</t>
  </si>
  <si>
    <t>51887 RENSHAW DR</t>
  </si>
  <si>
    <t>71-03-21-228-001.000-009</t>
  </si>
  <si>
    <t>025-1013-021213</t>
  </si>
  <si>
    <t>7109023-009</t>
  </si>
  <si>
    <t>4428  LAUREL CREEK</t>
  </si>
  <si>
    <t>71-03-21-229-009.000-009</t>
  </si>
  <si>
    <t>025-1013-021333</t>
  </si>
  <si>
    <t>3324  STONE BRIAR</t>
  </si>
  <si>
    <t>71-03-21-228-027.000-009</t>
  </si>
  <si>
    <t>025-1013-021340</t>
  </si>
  <si>
    <t>3311 STONE BRIAR DRIVE</t>
  </si>
  <si>
    <t>71-03-21-229-029.000-009</t>
  </si>
  <si>
    <t>025-1013-021327</t>
  </si>
  <si>
    <t>4335  FIELD GATE DR EAST</t>
  </si>
  <si>
    <t>71-03-21-227-015.000-009</t>
  </si>
  <si>
    <t>025-1013-021302</t>
  </si>
  <si>
    <t>3221  FIELD GATE</t>
  </si>
  <si>
    <t>71-03-21-232-003.000-009</t>
  </si>
  <si>
    <t>025-1013-021230</t>
  </si>
  <si>
    <t>3450  SANDWOOD DR</t>
  </si>
  <si>
    <t>71-03-30-200-004.000-009</t>
  </si>
  <si>
    <t>025-1018-062427</t>
  </si>
  <si>
    <t>7109024-009</t>
  </si>
  <si>
    <t>3397 BLARNEY DR</t>
  </si>
  <si>
    <t>71-03-22-204-011.000-009</t>
  </si>
  <si>
    <t>025-1010-036519</t>
  </si>
  <si>
    <t>7109027-009</t>
  </si>
  <si>
    <t>4344  CROSS CREEK DR</t>
  </si>
  <si>
    <t>71-03-22-255-035.000-009</t>
  </si>
  <si>
    <t>025-1010-036815</t>
  </si>
  <si>
    <t>4101  CROSS CREEK DR</t>
  </si>
  <si>
    <t>71-03-22-256-005.000-009</t>
  </si>
  <si>
    <t>025-1010-036887</t>
  </si>
  <si>
    <t>4131  GREEN GLADE CT</t>
  </si>
  <si>
    <t>71-03-22-252-004.000-009</t>
  </si>
  <si>
    <t>025-1010-036627</t>
  </si>
  <si>
    <t>2211  HIDDEN OAKS COURT</t>
  </si>
  <si>
    <t>71-03-22-282-002.000-009</t>
  </si>
  <si>
    <t>025-1010-036601</t>
  </si>
  <si>
    <t>2202  SPRING HILL DR</t>
  </si>
  <si>
    <t>71-03-22-255-017.000-009</t>
  </si>
  <si>
    <t>025-1010-036860</t>
  </si>
  <si>
    <t>4211  CROSS CREEK DR</t>
  </si>
  <si>
    <t>71-03-22-253-007.000-009</t>
  </si>
  <si>
    <t>025-1010-036831</t>
  </si>
  <si>
    <t>4308  HUNTER RUN CIRCLE</t>
  </si>
  <si>
    <t>71-03-22-251-015.000-009</t>
  </si>
  <si>
    <t>025-1010-036622</t>
  </si>
  <si>
    <t>2309  FOXFIRE DR</t>
  </si>
  <si>
    <t>71-03-22-280-010.000-009</t>
  </si>
  <si>
    <t>025-1010-036919</t>
  </si>
  <si>
    <t>1808  EAGLE POINT CT</t>
  </si>
  <si>
    <t>71-03-22-276-003.000-009</t>
  </si>
  <si>
    <t>025-1010-036826</t>
  </si>
  <si>
    <t>4228  HUNTER RUN CIRCLE</t>
  </si>
  <si>
    <t>71-03-22-251-021.000-009</t>
  </si>
  <si>
    <t>025-1010-036512</t>
  </si>
  <si>
    <t>4337  CROSS CREEK DR</t>
  </si>
  <si>
    <t>71-03-22-254-008.000-009</t>
  </si>
  <si>
    <t>025-1010-036854</t>
  </si>
  <si>
    <t>4230  CROSS CREEK DR</t>
  </si>
  <si>
    <t>71-03-22-280-013.000-009</t>
  </si>
  <si>
    <t>025-1010-036819</t>
  </si>
  <si>
    <t>2005  CROSS CREEK DRIVE</t>
  </si>
  <si>
    <t>71-03-22-252-008.000-009</t>
  </si>
  <si>
    <t>025-1010-036865</t>
  </si>
  <si>
    <t>4325  CROSS CREEK DR</t>
  </si>
  <si>
    <t>71-03-23-352-020.000-009</t>
  </si>
  <si>
    <t>025-1003-0149</t>
  </si>
  <si>
    <t>7109030-009</t>
  </si>
  <si>
    <t>3839  RIVERSIDE DR</t>
  </si>
  <si>
    <t>71-03-23-307-015.000-009</t>
  </si>
  <si>
    <t>025-1003-0141</t>
  </si>
  <si>
    <t>3811  EASTMONT</t>
  </si>
  <si>
    <t>71-03-23-354-003.000-009</t>
  </si>
  <si>
    <t>025-1002-0014</t>
  </si>
  <si>
    <t>1512  SOUTHLEA DR</t>
  </si>
  <si>
    <t>71-03-23-305-018.000-009</t>
  </si>
  <si>
    <t>025-1011-0426</t>
  </si>
  <si>
    <t>1348 NORTHLEA DRIVE</t>
  </si>
  <si>
    <t>71-03-23-352-019.000-009</t>
  </si>
  <si>
    <t>025-1002-0054</t>
  </si>
  <si>
    <t>3504  EASTMONT DR</t>
  </si>
  <si>
    <t>71-03-23-304-014.000-009</t>
  </si>
  <si>
    <t>025-1003-0179</t>
  </si>
  <si>
    <t>4010  EASTMONT DR</t>
  </si>
  <si>
    <t>71-03-23-306-011.000-009</t>
  </si>
  <si>
    <t>025-1003-0199</t>
  </si>
  <si>
    <t>1431  VIKING DR</t>
  </si>
  <si>
    <t>71-03-23-352-006.000-009</t>
  </si>
  <si>
    <t>025-1003-0167</t>
  </si>
  <si>
    <t>3810  EASTMONT DR</t>
  </si>
  <si>
    <t>71-03-23-305-027.000-009</t>
  </si>
  <si>
    <t>025-1003-0216</t>
  </si>
  <si>
    <t>3945  N GREENMONT DR</t>
  </si>
  <si>
    <t>71-03-23-304-009.000-009</t>
  </si>
  <si>
    <t>025-1011-0455</t>
  </si>
  <si>
    <t>3927 RIVERSIDE DR</t>
  </si>
  <si>
    <t>71-03-23-304-011.000-009</t>
  </si>
  <si>
    <t>025-1011-0446</t>
  </si>
  <si>
    <t>1310  NORTHLEA</t>
  </si>
  <si>
    <t>71-03-23-305-012.000-009</t>
  </si>
  <si>
    <t>025-1003-0247</t>
  </si>
  <si>
    <t>3726  GLENVIEW</t>
  </si>
  <si>
    <t>71-03-23-351-001.000-009</t>
  </si>
  <si>
    <t>025-1003-0114</t>
  </si>
  <si>
    <t>1610  VIKING DR</t>
  </si>
  <si>
    <t>71-03-23-353-010.000-009</t>
  </si>
  <si>
    <t>025-1002-0077</t>
  </si>
  <si>
    <t>3525  N EASTMONT DR</t>
  </si>
  <si>
    <t>71-03-27-176-007.000-009</t>
  </si>
  <si>
    <t>025-1004-025640</t>
  </si>
  <si>
    <t>7109033-009</t>
  </si>
  <si>
    <t>2325  OAKBROOK</t>
  </si>
  <si>
    <t>71-03-27-251-011.000-009</t>
  </si>
  <si>
    <t>025-1004-025619</t>
  </si>
  <si>
    <t>2207  OAKWOOD PARK DR</t>
  </si>
  <si>
    <t>71-03-27-302-014.000-009</t>
  </si>
  <si>
    <t>025-1009-0345</t>
  </si>
  <si>
    <t>7109035-009</t>
  </si>
  <si>
    <t>2701  ARROWHEAD DR</t>
  </si>
  <si>
    <t>71-03-27-304-010.000-009</t>
  </si>
  <si>
    <t>025-1007-0320</t>
  </si>
  <si>
    <t>2537  SUMMIT RIDGE</t>
  </si>
  <si>
    <t>71-03-27-303-032.000-009</t>
  </si>
  <si>
    <t>025-1007-0328</t>
  </si>
  <si>
    <t>2635  SUMMIT RIDGE DR</t>
  </si>
  <si>
    <t>71-03-27-302-004.000-009</t>
  </si>
  <si>
    <t>025-1013-0507</t>
  </si>
  <si>
    <t>3018  COUNCIL OAK DR</t>
  </si>
  <si>
    <t>71-03-27-402-013.000-009</t>
  </si>
  <si>
    <t>025-1012-0469</t>
  </si>
  <si>
    <t>2327  RIBOURDE DR</t>
  </si>
  <si>
    <t>71-03-27-402-019.000-009</t>
  </si>
  <si>
    <t>025-2221-8249</t>
  </si>
  <si>
    <t>2249  RIBOURDE DR</t>
  </si>
  <si>
    <t>71-03-27-326-008.000-009</t>
  </si>
  <si>
    <t>025-1005-0278</t>
  </si>
  <si>
    <t>2632  OAK LEAF COVE</t>
  </si>
  <si>
    <t>71-03-22-283-012.000-009</t>
  </si>
  <si>
    <t>025-1001-000615</t>
  </si>
  <si>
    <t>7109038-009</t>
  </si>
  <si>
    <t>1612  JODY</t>
  </si>
  <si>
    <t>71-03-23-301-066.000-009</t>
  </si>
  <si>
    <t>025-1004-025470</t>
  </si>
  <si>
    <t>7109044-009</t>
  </si>
  <si>
    <t>3838  SANDPIPER COVE RUN</t>
  </si>
  <si>
    <t>71-03-23-301-060.000-009</t>
  </si>
  <si>
    <t>025-1004-025464</t>
  </si>
  <si>
    <t>3767  SANDPIPER COVE RUN</t>
  </si>
  <si>
    <t>71-03-23-301-034.000-009</t>
  </si>
  <si>
    <t>025-1004-025438</t>
  </si>
  <si>
    <t>1526  BLUE HERON</t>
  </si>
  <si>
    <t>71-03-18-330-007.000-009</t>
  </si>
  <si>
    <t>025-1010-017684</t>
  </si>
  <si>
    <t>7109052-009</t>
  </si>
  <si>
    <t>4814 PORTSIDE DR</t>
  </si>
  <si>
    <t>71-03-18-452-007.000-009</t>
  </si>
  <si>
    <t>025-1010-017626</t>
  </si>
  <si>
    <t>4636 STARBOARD DR</t>
  </si>
  <si>
    <t>71-03-18-400-003.000-009</t>
  </si>
  <si>
    <t>025-1010-0177</t>
  </si>
  <si>
    <t>4632 PIER CT</t>
  </si>
  <si>
    <t>71-03-18-401-023.000-009</t>
  </si>
  <si>
    <t>025-1010-017646</t>
  </si>
  <si>
    <t>4954 STERN LINE CT</t>
  </si>
  <si>
    <t>71-03-18-402-005.000-009</t>
  </si>
  <si>
    <t>025-1010-017718</t>
  </si>
  <si>
    <t>4903 STARBOARD DR</t>
  </si>
  <si>
    <t>71-03-21-101-055.000-009</t>
  </si>
  <si>
    <t>025-1013-020794</t>
  </si>
  <si>
    <t>7109055-009</t>
  </si>
  <si>
    <t>4346 TURQUOISE TRAIL 4524 C</t>
  </si>
  <si>
    <t>71-03-21-151-025.000-009</t>
  </si>
  <si>
    <t>025-1013-020778</t>
  </si>
  <si>
    <t>4304 ONYX WAY</t>
  </si>
  <si>
    <t>71-03-21-101-022.000-009</t>
  </si>
  <si>
    <t>025-1013-020932</t>
  </si>
  <si>
    <t>4604 ASHARD DR</t>
  </si>
  <si>
    <t>71-03-21-128-004.000-009</t>
  </si>
  <si>
    <t>025-1013-020739</t>
  </si>
  <si>
    <t>4410  HARVEST POINTE DR</t>
  </si>
  <si>
    <t>71-03-21-101-065.000-009</t>
  </si>
  <si>
    <t>025-1013-020798</t>
  </si>
  <si>
    <t>4327 TURQUOISE TRAIL</t>
  </si>
  <si>
    <t>71-03-21-101-033.000-009</t>
  </si>
  <si>
    <t>025-1013-020943</t>
  </si>
  <si>
    <t>4405 ASHARD DR</t>
  </si>
  <si>
    <t>71-03-21-129-005.000-009</t>
  </si>
  <si>
    <t>025-1013-020807</t>
  </si>
  <si>
    <t>4402 WHITEFEATHER DR</t>
  </si>
  <si>
    <t>71-03-22-126-046.000-009</t>
  </si>
  <si>
    <t>025-1014-022842</t>
  </si>
  <si>
    <t>7109058-009</t>
  </si>
  <si>
    <t>4369 GARDEN OAK DR</t>
  </si>
  <si>
    <t>71-03-22-126-041.000-009</t>
  </si>
  <si>
    <t>025-1014-022837</t>
  </si>
  <si>
    <t>4337 GARDEN OAK DR</t>
  </si>
  <si>
    <t>GREENE TOWNSHIP</t>
  </si>
  <si>
    <t>71-08-29-326-001.000-010</t>
  </si>
  <si>
    <t>005-1035-045127</t>
  </si>
  <si>
    <t>7110012-010</t>
  </si>
  <si>
    <t>59437 HOLLYWOOD BLVD</t>
  </si>
  <si>
    <t>71-08-29-178-013.000-010</t>
  </si>
  <si>
    <t>005-1035-045119</t>
  </si>
  <si>
    <t>59379  MAYFLOWER ROAD</t>
  </si>
  <si>
    <t>71-08-29-203-003.000-010</t>
  </si>
  <si>
    <t>005-1035-045734</t>
  </si>
  <si>
    <t>59182  MAYFLOWER RD</t>
  </si>
  <si>
    <t>71-08-29-176-004.000-010</t>
  </si>
  <si>
    <t>005-1035-045150</t>
  </si>
  <si>
    <t>23731  VINE ROAD</t>
  </si>
  <si>
    <t>71-08-29-302-004.000-010</t>
  </si>
  <si>
    <t>005-1049-0720</t>
  </si>
  <si>
    <t>7110014-010</t>
  </si>
  <si>
    <t>23765  PEPPERMINT PLACE</t>
  </si>
  <si>
    <t>71-08-29-301-005.000-010</t>
  </si>
  <si>
    <t>005-1049-0715</t>
  </si>
  <si>
    <t>59543  SPEARMINT DR</t>
  </si>
  <si>
    <t>71-08-29-303-006.000-010</t>
  </si>
  <si>
    <t>005-1049-0726</t>
  </si>
  <si>
    <t>59558  SPEARMINT DRIVE</t>
  </si>
  <si>
    <t>71-13-07-256-001.000-010</t>
  </si>
  <si>
    <t>005-1024-030806</t>
  </si>
  <si>
    <t>7110016-010</t>
  </si>
  <si>
    <t>62400  ORANGE RD</t>
  </si>
  <si>
    <t>71-08-33-452-001.000-010</t>
  </si>
  <si>
    <t>005-1039-054606</t>
  </si>
  <si>
    <t>7110020-010</t>
  </si>
  <si>
    <t>60736 RUE DU LAC W.</t>
  </si>
  <si>
    <t>71-07-36-251-007.000-010</t>
  </si>
  <si>
    <t>005-1033-042101</t>
  </si>
  <si>
    <t>7110021-010</t>
  </si>
  <si>
    <t>25371  ST RD 23</t>
  </si>
  <si>
    <t>71-12-14-200-010.000-010</t>
  </si>
  <si>
    <t>005-1016-017701</t>
  </si>
  <si>
    <t>63300 PECAN RD.</t>
  </si>
  <si>
    <t>71-12-12-176-003.000-010</t>
  </si>
  <si>
    <t>005-1014-013905</t>
  </si>
  <si>
    <t>62555  POPPY RD</t>
  </si>
  <si>
    <t>71-13-07-301-001.000-010</t>
  </si>
  <si>
    <t>005-1024-031201</t>
  </si>
  <si>
    <t>62580 PINE RD</t>
  </si>
  <si>
    <t>71-13-07-176-009.000-010</t>
  </si>
  <si>
    <t>005-1024-030202</t>
  </si>
  <si>
    <t>62283  ORANGE RD</t>
  </si>
  <si>
    <t>71-12-12-226-007.000-010</t>
  </si>
  <si>
    <t>005-1014-014113</t>
  </si>
  <si>
    <t>62095  PINE RD</t>
  </si>
  <si>
    <t>71-12-10-128-003.000-010</t>
  </si>
  <si>
    <t>005-1012-0107</t>
  </si>
  <si>
    <t>7110022-010</t>
  </si>
  <si>
    <t>27704  ST RD 23</t>
  </si>
  <si>
    <t>71-12-10-300-001.000-010</t>
  </si>
  <si>
    <t>005-1012-011701</t>
  </si>
  <si>
    <t>27986  LAYTON RD</t>
  </si>
  <si>
    <t>71-12-18-400-006.000-010</t>
  </si>
  <si>
    <t>005-1020-023503</t>
  </si>
  <si>
    <t>30077  NEW RD</t>
  </si>
  <si>
    <t>71-12-17-400-014.000-010</t>
  </si>
  <si>
    <t>005-1019-022817</t>
  </si>
  <si>
    <t>29177  NEW RD</t>
  </si>
  <si>
    <t>71-12-15-300-002.000-010</t>
  </si>
  <si>
    <t>005-1017-020001</t>
  </si>
  <si>
    <t>27963  NEW RD</t>
  </si>
  <si>
    <t>71-12-10-200-006.000-010</t>
  </si>
  <si>
    <t>005-1012-0113</t>
  </si>
  <si>
    <t>27524  ST RD 23</t>
  </si>
  <si>
    <t>71-08-32-200-015.000-010</t>
  </si>
  <si>
    <t>005-1038-051701</t>
  </si>
  <si>
    <t>7110023-010</t>
  </si>
  <si>
    <t>60100  MAYFLOWER RD</t>
  </si>
  <si>
    <t>71-13-17-400-003.000-010</t>
  </si>
  <si>
    <t>005-1028-037105</t>
  </si>
  <si>
    <t>63699  MULBERRY ROAD</t>
  </si>
  <si>
    <t>71-13-05-351-007.000-010</t>
  </si>
  <si>
    <t>005-1045-0637</t>
  </si>
  <si>
    <t>61950  OAK RD</t>
  </si>
  <si>
    <t>71-08-33-126-010.000-010</t>
  </si>
  <si>
    <t>005-1039-053602</t>
  </si>
  <si>
    <t>22801  JOHNSON ROAD</t>
  </si>
  <si>
    <t>71-08-29-276-004.000-010</t>
  </si>
  <si>
    <t>005-1035-0462</t>
  </si>
  <si>
    <t>23096  LIBERTY HWY</t>
  </si>
  <si>
    <t>71-13-05-100-010.000-010</t>
  </si>
  <si>
    <t>005-1022-0260</t>
  </si>
  <si>
    <t>61412  OAK RD</t>
  </si>
  <si>
    <t>71-08-28-151-012.000-010</t>
  </si>
  <si>
    <t>005-1034-042302</t>
  </si>
  <si>
    <t>59485 MYRTLE ROAD</t>
  </si>
  <si>
    <t>71-08-28-151-001.000-010</t>
  </si>
  <si>
    <t>005-1034-042322</t>
  </si>
  <si>
    <t>59471 IRELAND RIDGE CT</t>
  </si>
  <si>
    <t>71-13-05-451-003.000-010</t>
  </si>
  <si>
    <t>005-1022-0271</t>
  </si>
  <si>
    <t>61796  MAYFLOWER RD</t>
  </si>
  <si>
    <t>71-13-05-376-012.000-010</t>
  </si>
  <si>
    <t>005-1022-026902</t>
  </si>
  <si>
    <t>61957  MAYFLOWER RD</t>
  </si>
  <si>
    <t>71-13-05-451-002.000-010</t>
  </si>
  <si>
    <t>005-1022-027103</t>
  </si>
  <si>
    <t>61736  MAYFLOWER RD</t>
  </si>
  <si>
    <t>HARRIS TOWNSHIP</t>
  </si>
  <si>
    <t>71-05-19-300-035.000-011</t>
  </si>
  <si>
    <t>006-1009-010934</t>
  </si>
  <si>
    <t>7111003-011</t>
  </si>
  <si>
    <t>12902 BRICK RD</t>
  </si>
  <si>
    <t>71-05-19-300-042.000-011</t>
  </si>
  <si>
    <t>006-1009-010902</t>
  </si>
  <si>
    <t>12765 BRICK RD</t>
  </si>
  <si>
    <t>71-05-19-300-004.000-011</t>
  </si>
  <si>
    <t>006-1009-010903</t>
  </si>
  <si>
    <t>12779 BRICK RD</t>
  </si>
  <si>
    <t>71-04-10-302-007.000-011</t>
  </si>
  <si>
    <t>006-1065-1458</t>
  </si>
  <si>
    <t>7111018-011</t>
  </si>
  <si>
    <t>50519  DUSTY TRAIL CT</t>
  </si>
  <si>
    <t>71-04-15-151-009.000-011</t>
  </si>
  <si>
    <t>006-1086-2102</t>
  </si>
  <si>
    <t>7111020-011</t>
  </si>
  <si>
    <t>15931  ASHVILLE LN</t>
  </si>
  <si>
    <t>71-04-15-202-007.000-011</t>
  </si>
  <si>
    <t>006-1096-2398</t>
  </si>
  <si>
    <t>15289 DURHAM WAY E</t>
  </si>
  <si>
    <t>71-04-10-327-010.000-011</t>
  </si>
  <si>
    <t>006-1082-1995</t>
  </si>
  <si>
    <t>50631  BIRKDALE CT</t>
  </si>
  <si>
    <t>71-04-15-152-007.000-011</t>
  </si>
  <si>
    <t>006-1087-2191</t>
  </si>
  <si>
    <t>15814  ASHVILLE LN</t>
  </si>
  <si>
    <t>71-04-15-101-010.000-011</t>
  </si>
  <si>
    <t>006-1078-1886</t>
  </si>
  <si>
    <t>51107  WOODCLIFF CT</t>
  </si>
  <si>
    <t>71-04-10-351-020.000-011</t>
  </si>
  <si>
    <t>006-1081-1953</t>
  </si>
  <si>
    <t>15908  MUIRFIELD CT</t>
  </si>
  <si>
    <t>71-04-10-351-033.000-011</t>
  </si>
  <si>
    <t>006-1077-1859</t>
  </si>
  <si>
    <t>50909  LINCOLNSHIRE TR</t>
  </si>
  <si>
    <t>71-04-15-177-011.000-011</t>
  </si>
  <si>
    <t>006-1089-2242</t>
  </si>
  <si>
    <t>51460  TURNWOOD LN</t>
  </si>
  <si>
    <t>71-04-15-179-003.000-011</t>
  </si>
  <si>
    <t>006-1089-2216</t>
  </si>
  <si>
    <t>15722  HUNTING RIDGE TR</t>
  </si>
  <si>
    <t>71-04-15-103-003.000-011</t>
  </si>
  <si>
    <t>006-1078-1907</t>
  </si>
  <si>
    <t>15944  WOODBOURNE CT</t>
  </si>
  <si>
    <t>71-04-15-104-008.000-011</t>
  </si>
  <si>
    <t>006-1080-1947</t>
  </si>
  <si>
    <t>15800  DURHAM WAY</t>
  </si>
  <si>
    <t>71-04-10-376-004.000-011</t>
  </si>
  <si>
    <t>006-1084-2043</t>
  </si>
  <si>
    <t>50864  RIDGEVIEW LN</t>
  </si>
  <si>
    <t>71-04-10-305-010.000-011</t>
  </si>
  <si>
    <t>006-1082-1992</t>
  </si>
  <si>
    <t>50691  BIRKDALE CT</t>
  </si>
  <si>
    <t>71-04-10-330-004.000-011</t>
  </si>
  <si>
    <t>006-1085-2082</t>
  </si>
  <si>
    <t>50738  GLEN MEADOW LN</t>
  </si>
  <si>
    <t>71-04-15-277-002.000-011</t>
  </si>
  <si>
    <t>006-1095-2400</t>
  </si>
  <si>
    <t>15310  HUNTING RIDGE TR</t>
  </si>
  <si>
    <t>71-04-15-226-003.000-011</t>
  </si>
  <si>
    <t>006-1006-005429</t>
  </si>
  <si>
    <t>15195  QUAIL HOLLOW CT</t>
  </si>
  <si>
    <t>71-04-15-177-016.000-011</t>
  </si>
  <si>
    <t>006-1089-2237</t>
  </si>
  <si>
    <t>15685  HUNTING RIDGE TR</t>
  </si>
  <si>
    <t>71-04-15-177-012.000-011</t>
  </si>
  <si>
    <t>006-1089-2241</t>
  </si>
  <si>
    <t>15775  HUNTING RIDGE TR</t>
  </si>
  <si>
    <t>71-04-15-201-002.000-011</t>
  </si>
  <si>
    <t>006-1091-2276</t>
  </si>
  <si>
    <t>15485  DURHAM WAY WEST</t>
  </si>
  <si>
    <t>71-04-15-179-007.000-011</t>
  </si>
  <si>
    <t>006-1089-2220</t>
  </si>
  <si>
    <t>15630  HUNTING RIDGE TR</t>
  </si>
  <si>
    <t>71-04-15-126-016.000-011</t>
  </si>
  <si>
    <t>006-1087-2135</t>
  </si>
  <si>
    <t>7111022-011</t>
  </si>
  <si>
    <t>15711  DURHAM WAY</t>
  </si>
  <si>
    <t>71-04-15-251-010.000-011</t>
  </si>
  <si>
    <t>006-1090-2268</t>
  </si>
  <si>
    <t>15515  HUNTING RIDGE TR</t>
  </si>
  <si>
    <t>71-04-15-203-017.000-011</t>
  </si>
  <si>
    <t>006-1096-2404</t>
  </si>
  <si>
    <t>15290  DURHAM WAY E</t>
  </si>
  <si>
    <t>71-04-15-176-018.000-011</t>
  </si>
  <si>
    <t>006-1086-2114</t>
  </si>
  <si>
    <t>51334  TURNWOOD LN</t>
  </si>
  <si>
    <t>71-04-11-378-004.000-011</t>
  </si>
  <si>
    <t>006-1002-001651</t>
  </si>
  <si>
    <t>7111030-011</t>
  </si>
  <si>
    <t>50946  POST ROAD</t>
  </si>
  <si>
    <t>71-04-11-376-002.000-011</t>
  </si>
  <si>
    <t>006-1002-001575</t>
  </si>
  <si>
    <t>14700  HORSESHOE BEND CT</t>
  </si>
  <si>
    <t>71-04-11-430-002.000-011</t>
  </si>
  <si>
    <t>006-1002-001890</t>
  </si>
  <si>
    <t>50668  BROOKHAVEN DR</t>
  </si>
  <si>
    <t>71-04-11-329-011.000-011</t>
  </si>
  <si>
    <t>006-1002-001566</t>
  </si>
  <si>
    <t>14641  HORSESHOE BEND CT</t>
  </si>
  <si>
    <t>71-04-11-376-004.000-011</t>
  </si>
  <si>
    <t>006-1002-001573</t>
  </si>
  <si>
    <t>14682  HORSESHOE BEND CT</t>
  </si>
  <si>
    <t>71-04-11-329-040.000-011</t>
  </si>
  <si>
    <t>006-1002-001645</t>
  </si>
  <si>
    <t>14527  OLD FARM ROAD</t>
  </si>
  <si>
    <t>71-04-11-329-018.000-011</t>
  </si>
  <si>
    <t>006-1002-001552</t>
  </si>
  <si>
    <t>50735  PICKETT RIDGE CT</t>
  </si>
  <si>
    <t>71-04-12-301-016.000-011</t>
  </si>
  <si>
    <t>006-1003-001933</t>
  </si>
  <si>
    <t>50643  CHESTNUT ROAD</t>
  </si>
  <si>
    <t>71-04-11-353-004.000-011</t>
  </si>
  <si>
    <t>006-1002-001678</t>
  </si>
  <si>
    <t>50935  STONE HILL CT</t>
  </si>
  <si>
    <t>71-04-11-376-005.000-011</t>
  </si>
  <si>
    <t>006-1002-001572</t>
  </si>
  <si>
    <t>14660  HORSESHOE BEND CT</t>
  </si>
  <si>
    <t>71-04-11-480-004.000-011</t>
  </si>
  <si>
    <t>006-1002-001858</t>
  </si>
  <si>
    <t>14191  WORTHINGTON DR</t>
  </si>
  <si>
    <t>71-04-11-428-003.000-011</t>
  </si>
  <si>
    <t>006-1002-001932</t>
  </si>
  <si>
    <t>50590  HOLLYBROOK DR</t>
  </si>
  <si>
    <t>71-04-11-378-008.000-011</t>
  </si>
  <si>
    <t>006-1002-0015</t>
  </si>
  <si>
    <t>14576  OLD FARM ROAD</t>
  </si>
  <si>
    <t>71-04-11-353-006.000-011</t>
  </si>
  <si>
    <t>006-1002-001676</t>
  </si>
  <si>
    <t>50960  STONE HILL CT</t>
  </si>
  <si>
    <t>71-04-11-354-019.000-011</t>
  </si>
  <si>
    <t>006-1002-001682</t>
  </si>
  <si>
    <t>7111043-011</t>
  </si>
  <si>
    <t>ADAMS RD</t>
  </si>
  <si>
    <t>71-04-11-329-024.000-011</t>
  </si>
  <si>
    <t>006-1002-001546</t>
  </si>
  <si>
    <t>50726  PICKETT RIDGE CT</t>
  </si>
  <si>
    <t>71-04-11-481-004.000-011</t>
  </si>
  <si>
    <t>006-1002-001850</t>
  </si>
  <si>
    <t>14100  TENBURY DRIVE</t>
  </si>
  <si>
    <t>71-04-11-403-010.000-011</t>
  </si>
  <si>
    <t>006-1002-001782</t>
  </si>
  <si>
    <t>7111031-011</t>
  </si>
  <si>
    <t>50568  LAKESIDE DR</t>
  </si>
  <si>
    <t>71-04-11-427-005.000-011</t>
  </si>
  <si>
    <t>006-1002-001909</t>
  </si>
  <si>
    <t>50573  HOLLYBROOK DR</t>
  </si>
  <si>
    <t>71-04-11-452-011.000-011</t>
  </si>
  <si>
    <t>006-1002-001876</t>
  </si>
  <si>
    <t>14236  WORTHINGTON DRIVE</t>
  </si>
  <si>
    <t>71-04-11-327-014.000-011</t>
  </si>
  <si>
    <t>006-1002-001528</t>
  </si>
  <si>
    <t>14612  STONINGTON CT</t>
  </si>
  <si>
    <t>71-04-11-327-007.000-011</t>
  </si>
  <si>
    <t>006-1002-001538</t>
  </si>
  <si>
    <t>14657  BRIDLEWOOD LN</t>
  </si>
  <si>
    <t>71-04-11-452-018.000-011</t>
  </si>
  <si>
    <t>006-1002-001738</t>
  </si>
  <si>
    <t>14411  TADDINGTON DR</t>
  </si>
  <si>
    <t>71-04-14-426-030.000-011</t>
  </si>
  <si>
    <t>006-1005-005121</t>
  </si>
  <si>
    <t>7111038-011</t>
  </si>
  <si>
    <t>51728 SALEM MEADOWS DR</t>
  </si>
  <si>
    <t>71-05-17-301-011.000-011</t>
  </si>
  <si>
    <t>006-1017-022604</t>
  </si>
  <si>
    <t>11971  ANDERSON RD</t>
  </si>
  <si>
    <t>71-05-21-204-019.000-011</t>
  </si>
  <si>
    <t>006-1021-027914</t>
  </si>
  <si>
    <t>10313  BRUMMITT RD</t>
  </si>
  <si>
    <t>71-05-21-204-018.000-011</t>
  </si>
  <si>
    <t>006-1021-027922</t>
  </si>
  <si>
    <t>W BESIDE 10313 BRUMMITT RD</t>
  </si>
  <si>
    <t>71-04-13-451-002.000-011</t>
  </si>
  <si>
    <t>006-1004-000026</t>
  </si>
  <si>
    <t>51822  CURRANT RD</t>
  </si>
  <si>
    <t>71-04-13-451-011.000-011</t>
  </si>
  <si>
    <t>006-1004-003369</t>
  </si>
  <si>
    <t>13418  ANDERSON RD</t>
  </si>
  <si>
    <t>71-04-22-226-004.000-011</t>
  </si>
  <si>
    <t>006-1007-006421</t>
  </si>
  <si>
    <t>15136  BRICK RD</t>
  </si>
  <si>
    <t>71-05-17-376-006.000-011</t>
  </si>
  <si>
    <t>006-1017-023003</t>
  </si>
  <si>
    <t>11550 ANDERSON RD</t>
  </si>
  <si>
    <t>71-04-24-128-013.000-011</t>
  </si>
  <si>
    <t>006-1009-010710</t>
  </si>
  <si>
    <t>13546  BRICK RD</t>
  </si>
  <si>
    <t>71-04-23-126-008.000-011</t>
  </si>
  <si>
    <t>006-1008-008901</t>
  </si>
  <si>
    <t>52113  CLOVER TR</t>
  </si>
  <si>
    <t>71-04-13-376-027.000-011</t>
  </si>
  <si>
    <t>006-1004-003423</t>
  </si>
  <si>
    <t>51881 CURRANT RD</t>
  </si>
  <si>
    <t>71-04-11-351-007.000-011</t>
  </si>
  <si>
    <t>006-1002-001404</t>
  </si>
  <si>
    <t>50949  CLOVER RD</t>
  </si>
  <si>
    <t>71-04-13-276-003.000-011</t>
  </si>
  <si>
    <t>006-1004-003118</t>
  </si>
  <si>
    <t>51374  CHERRY RD</t>
  </si>
  <si>
    <t>71-05-16-228-008.000-011</t>
  </si>
  <si>
    <t>006-1016-021273</t>
  </si>
  <si>
    <t>51051 ASH RD</t>
  </si>
  <si>
    <t>71-04-14-476-012.000-011</t>
  </si>
  <si>
    <t>006-1005-0052</t>
  </si>
  <si>
    <t>14042  STATE ROAD 23</t>
  </si>
  <si>
    <t>71-04-13-251-009.000-011</t>
  </si>
  <si>
    <t>006-1004-000005</t>
  </si>
  <si>
    <t>13432  STATE ROAD 23</t>
  </si>
  <si>
    <t>71-05-18-451-006.000-011</t>
  </si>
  <si>
    <t>006-1018-025038</t>
  </si>
  <si>
    <t>51888  BITTERSWEET RD</t>
  </si>
  <si>
    <t>71-05-18-451-005.000-011</t>
  </si>
  <si>
    <t>006-1018-0250</t>
  </si>
  <si>
    <t>51888 BITTERSWEET RD</t>
  </si>
  <si>
    <t>71-05-18-451-007.000-011</t>
  </si>
  <si>
    <t>006-1018-025039</t>
  </si>
  <si>
    <t>51908  BITTERSWEET RD</t>
  </si>
  <si>
    <t>71-05-29-200-001.000-011</t>
  </si>
  <si>
    <t>006-1023-031101</t>
  </si>
  <si>
    <t>11008  CLEVELAND RD</t>
  </si>
  <si>
    <t>71-05-28-451-009.000-011</t>
  </si>
  <si>
    <t>006-1022-030503</t>
  </si>
  <si>
    <t>10399  DOUGLAS RD</t>
  </si>
  <si>
    <t>71-04-13-226-015.000-011</t>
  </si>
  <si>
    <t>006-1004-003135</t>
  </si>
  <si>
    <t>7111049-011</t>
  </si>
  <si>
    <t>51084 CHERRY RD</t>
  </si>
  <si>
    <t>71-04-13-226-005.000-011</t>
  </si>
  <si>
    <t>006-1004-003123</t>
  </si>
  <si>
    <t>51080 CHERRY RD</t>
  </si>
  <si>
    <t>71-04-13-226-016.000-011</t>
  </si>
  <si>
    <t>006-1004-003136</t>
  </si>
  <si>
    <t>51086 CHERRY RD</t>
  </si>
  <si>
    <t>71-04-12-426-013.000-011</t>
  </si>
  <si>
    <t>006-1003-002122</t>
  </si>
  <si>
    <t>13041  FOUNTAIN CT</t>
  </si>
  <si>
    <t>71-04-13-226-017.000-011</t>
  </si>
  <si>
    <t>006-1004-003137</t>
  </si>
  <si>
    <t>51100 CHERRY RD</t>
  </si>
  <si>
    <t>71-04-12-427-009.000-011</t>
  </si>
  <si>
    <t>006-1003-002127</t>
  </si>
  <si>
    <t>13058  FOUNTAIN CT</t>
  </si>
  <si>
    <t>71-04-15-301-004.000-011</t>
  </si>
  <si>
    <t>006-1006-005708</t>
  </si>
  <si>
    <t>7111051-011</t>
  </si>
  <si>
    <t>51540  WETHERINGTON CT</t>
  </si>
  <si>
    <t>71-04-15-404-016.000-011</t>
  </si>
  <si>
    <t>006-1006-006113</t>
  </si>
  <si>
    <t>15437  BRYANTON COURT</t>
  </si>
  <si>
    <t>71-04-22-102-011.000-011</t>
  </si>
  <si>
    <t>006-1007-006160</t>
  </si>
  <si>
    <t>52074  N LAKESHORE DR</t>
  </si>
  <si>
    <t>71-04-15-478-002.000-011</t>
  </si>
  <si>
    <t>006-1006-006173</t>
  </si>
  <si>
    <t>15030  STRANSBURY CT</t>
  </si>
  <si>
    <t>71-04-15-351-005.000-011</t>
  </si>
  <si>
    <t>006-1006-005819</t>
  </si>
  <si>
    <t>15939  ELMSFORD CT</t>
  </si>
  <si>
    <t>71-04-22-179-008.000-011</t>
  </si>
  <si>
    <t>006-1007-006261</t>
  </si>
  <si>
    <t>15620  CEDAR COVE CT</t>
  </si>
  <si>
    <t>71-04-15-326-012.000-011</t>
  </si>
  <si>
    <t>006-1098-2474</t>
  </si>
  <si>
    <t>15561  BILLINGTON CT</t>
  </si>
  <si>
    <t>71-04-15-352-007.000-011</t>
  </si>
  <si>
    <t>006-1006-005828</t>
  </si>
  <si>
    <t>15860  ELMSFORD COURT</t>
  </si>
  <si>
    <t>71-04-15-356-009.000-011</t>
  </si>
  <si>
    <t>006-1006-005917</t>
  </si>
  <si>
    <t>51933  SAND POINTE CT</t>
  </si>
  <si>
    <t>71-04-22-176-023.000-011</t>
  </si>
  <si>
    <t>006-1007-006370</t>
  </si>
  <si>
    <t>52392  CLARENDON HILLS DR</t>
  </si>
  <si>
    <t>71-04-15-352-015.000-011</t>
  </si>
  <si>
    <t>006-1006-005836</t>
  </si>
  <si>
    <t>15901  FAIRBANKS CT</t>
  </si>
  <si>
    <t>71-04-22-151-022.000-011</t>
  </si>
  <si>
    <t>006-1007-006434</t>
  </si>
  <si>
    <t>15893  ARBOR CROSSING DR</t>
  </si>
  <si>
    <t>71-04-15-404-010.000-011</t>
  </si>
  <si>
    <t>006-1006-006098</t>
  </si>
  <si>
    <t>15462  REGIS COURT</t>
  </si>
  <si>
    <t>71-04-22-102-008.000-011</t>
  </si>
  <si>
    <t>006-1007-006157</t>
  </si>
  <si>
    <t>15787  N LAKESHORE DR</t>
  </si>
  <si>
    <t>71-04-15-327-005.000-011</t>
  </si>
  <si>
    <t>006-1006-005894</t>
  </si>
  <si>
    <t>51630  BLUFFSIDE CT</t>
  </si>
  <si>
    <t>71-04-15-326-002.000-011</t>
  </si>
  <si>
    <t>006-1098-2464</t>
  </si>
  <si>
    <t>15755  SADDLE RIDGE LN E</t>
  </si>
  <si>
    <t>71-04-15-406-002.000-011</t>
  </si>
  <si>
    <t>006-1006-006070</t>
  </si>
  <si>
    <t>7111052-011</t>
  </si>
  <si>
    <t>51580  WEXFORD DRIVE</t>
  </si>
  <si>
    <t>71-04-15-278-029.000-011</t>
  </si>
  <si>
    <t>006-1095-2414</t>
  </si>
  <si>
    <t>15075  HUNTING RIDGE TR</t>
  </si>
  <si>
    <t>71-04-15-306-009.000-011</t>
  </si>
  <si>
    <t>006-1006-005870</t>
  </si>
  <si>
    <t>51688  FOX POINTE LANE</t>
  </si>
  <si>
    <t>71-04-15-276-001.000-011</t>
  </si>
  <si>
    <t>006-1097-2412</t>
  </si>
  <si>
    <t>15230  DURHAM WAY SO</t>
  </si>
  <si>
    <t>71-04-15-453-018.000-011</t>
  </si>
  <si>
    <t>006-1006-006023</t>
  </si>
  <si>
    <t>15325  ROSCOMMON LANE</t>
  </si>
  <si>
    <t>71-04-15-376-010.000-011</t>
  </si>
  <si>
    <t>006-1006-005945</t>
  </si>
  <si>
    <t>51851  LAKE KNOLL CT</t>
  </si>
  <si>
    <t>71-04-15-227-024.000-011</t>
  </si>
  <si>
    <t>006-1097-2455</t>
  </si>
  <si>
    <t>15149  DURHAM WAY E</t>
  </si>
  <si>
    <t>71-04-15-227-001.000-011</t>
  </si>
  <si>
    <t>006-1006-005418</t>
  </si>
  <si>
    <t>15280  QUAIL HOLLOW CT</t>
  </si>
  <si>
    <t>71-04-15-278-019.000-011</t>
  </si>
  <si>
    <t>006-1097-2434</t>
  </si>
  <si>
    <t>51251  HUNTING RIDGE TR N</t>
  </si>
  <si>
    <t>71-04-14-129-010.000-011</t>
  </si>
  <si>
    <t>006-1076-1829</t>
  </si>
  <si>
    <t>7111055-011</t>
  </si>
  <si>
    <t>51111  NORTHFIELD DR</t>
  </si>
  <si>
    <t>71-04-14-127-004.000-011</t>
  </si>
  <si>
    <t>006-1076-1800</t>
  </si>
  <si>
    <t>14675  BRANDYCHASE N</t>
  </si>
  <si>
    <t>71-04-14-376-014.000-011</t>
  </si>
  <si>
    <t>006-1005-004352</t>
  </si>
  <si>
    <t>7111063-011</t>
  </si>
  <si>
    <t>51861  JAMES LAWRENCE PKWY</t>
  </si>
  <si>
    <t>71-04-14-307-005.000-011</t>
  </si>
  <si>
    <t>006-1005-014522</t>
  </si>
  <si>
    <t>51537 WEST PARK DR</t>
  </si>
  <si>
    <t>71-04-14-301-020.000-011</t>
  </si>
  <si>
    <t>006-1005-014503</t>
  </si>
  <si>
    <t>14736 WHEATON DR</t>
  </si>
  <si>
    <t>71-04-14-351-006.000-011</t>
  </si>
  <si>
    <t>006-1005-004522</t>
  </si>
  <si>
    <t>14941  BONANZA CT W</t>
  </si>
  <si>
    <t>71-04-14-331-009.000-011</t>
  </si>
  <si>
    <t>006-1005-004419</t>
  </si>
  <si>
    <t>51783  SULKEY CT</t>
  </si>
  <si>
    <t>71-04-14-451-001.000-011</t>
  </si>
  <si>
    <t>006-1005-004338</t>
  </si>
  <si>
    <t>14468  MEADOW RUN CT</t>
  </si>
  <si>
    <t>71-04-14-302-010.000-011</t>
  </si>
  <si>
    <t>006-1005-004567</t>
  </si>
  <si>
    <t>14959  SAGECREST COURT</t>
  </si>
  <si>
    <t>71-04-14-401-024.000-011</t>
  </si>
  <si>
    <t>006-1005-004342</t>
  </si>
  <si>
    <t>51748  JAMES LAWRENCE PARKWAY</t>
  </si>
  <si>
    <t>71-04-14-302-007.000-011</t>
  </si>
  <si>
    <t>006-1005-004570</t>
  </si>
  <si>
    <t>14907  COPPER PENNY DRIVE</t>
  </si>
  <si>
    <t>71-04-14-451-010.000-011</t>
  </si>
  <si>
    <t>006-1005-004331</t>
  </si>
  <si>
    <t>14478  OLD TRACE CT</t>
  </si>
  <si>
    <t>71-04-14-330-002.000-011</t>
  </si>
  <si>
    <t>006-1005-004537</t>
  </si>
  <si>
    <t>14692  COPPER PENNY DR</t>
  </si>
  <si>
    <t>71-04-14-334-015.000-011</t>
  </si>
  <si>
    <t>006-1005-004356</t>
  </si>
  <si>
    <t>51786  PADDOCK DR</t>
  </si>
  <si>
    <t>71-04-24-101-002.000-011</t>
  </si>
  <si>
    <t>006-1009-010753</t>
  </si>
  <si>
    <t>7111066-011</t>
  </si>
  <si>
    <t>52063  WINDERMERE DR</t>
  </si>
  <si>
    <t>71-04-24-103-020.000-011</t>
  </si>
  <si>
    <t>006-1009-010658</t>
  </si>
  <si>
    <t>52261  WOODSEDGE DR</t>
  </si>
  <si>
    <t>71-04-23-201-011.000-011</t>
  </si>
  <si>
    <t>006-1008-009576</t>
  </si>
  <si>
    <t>52051  FALCON CHASE DR</t>
  </si>
  <si>
    <t>71-04-24-102-020.000-011</t>
  </si>
  <si>
    <t>006-1009-010614</t>
  </si>
  <si>
    <t>52141  EVARD DR</t>
  </si>
  <si>
    <t>71-04-24-176-008.000-011</t>
  </si>
  <si>
    <t>006-1009-011015</t>
  </si>
  <si>
    <t>13714  WOODS TRAIL</t>
  </si>
  <si>
    <t>71-04-24-152-008.000-011</t>
  </si>
  <si>
    <t>006-1009-010682</t>
  </si>
  <si>
    <t>52356  WINDERMERE CT</t>
  </si>
  <si>
    <t>71-04-26-103-009.000-011</t>
  </si>
  <si>
    <t>006-1011-013174</t>
  </si>
  <si>
    <t>7111070-011</t>
  </si>
  <si>
    <t>53215  SAINT MATTHEW CT</t>
  </si>
  <si>
    <t>71-04-26-151-004.000-011</t>
  </si>
  <si>
    <t>006-1011-013137</t>
  </si>
  <si>
    <t>53232  CHELLE LN</t>
  </si>
  <si>
    <t>71-04-26-176-007.000-011</t>
  </si>
  <si>
    <t>006-1011-013618</t>
  </si>
  <si>
    <t>14582  LINDY DR</t>
  </si>
  <si>
    <t>71-04-26-129-015.000-011</t>
  </si>
  <si>
    <t>006-1011-013664</t>
  </si>
  <si>
    <t>53259  JUDAY CREEK BL</t>
  </si>
  <si>
    <t>71-04-26-130-022.000-011</t>
  </si>
  <si>
    <t>006-1011-013638</t>
  </si>
  <si>
    <t>53063  COUNTY KERRY DRIVE</t>
  </si>
  <si>
    <t>71-04-26-126-013.000-011</t>
  </si>
  <si>
    <t>006-1011-013658</t>
  </si>
  <si>
    <t>14625  COUNTY MURRAY DR</t>
  </si>
  <si>
    <t>71-04-26-151-007.000-011</t>
  </si>
  <si>
    <t>006-1011-013134</t>
  </si>
  <si>
    <t>53296  CHELLE LANE</t>
  </si>
  <si>
    <t>71-04-26-176-004.000-011</t>
  </si>
  <si>
    <t>006-1011-013621</t>
  </si>
  <si>
    <t>14640  LINDY DR</t>
  </si>
  <si>
    <t>71-04-26-105-005.000-011</t>
  </si>
  <si>
    <t>006-1011-013151</t>
  </si>
  <si>
    <t>53250  COUNTY MURRAY DR</t>
  </si>
  <si>
    <t>71-04-26-103-010.000-011</t>
  </si>
  <si>
    <t>006-1011-013175</t>
  </si>
  <si>
    <t>53235  SAINT MATTHEWS CT</t>
  </si>
  <si>
    <t>71-05-07-454-002.000-011</t>
  </si>
  <si>
    <t>006-1026-0380</t>
  </si>
  <si>
    <t>7111072-011</t>
  </si>
  <si>
    <t>50322 MAIN ST</t>
  </si>
  <si>
    <t>71-05-07-452-003.000-011</t>
  </si>
  <si>
    <t>006-1055-1191</t>
  </si>
  <si>
    <t>7111074-011</t>
  </si>
  <si>
    <t>50771  BUCKBOARD TR</t>
  </si>
  <si>
    <t>71-05-07-402-001.000-011</t>
  </si>
  <si>
    <t>006-1093-2305</t>
  </si>
  <si>
    <t>12333  ROCKY RIDGE TRAIL</t>
  </si>
  <si>
    <t>71-05-07-405-004.000-011</t>
  </si>
  <si>
    <t>006-1055-1194</t>
  </si>
  <si>
    <t>12281  SADDLE HORN CT</t>
  </si>
  <si>
    <t>71-05-07-453-002.000-011</t>
  </si>
  <si>
    <t>006-1055-1201</t>
  </si>
  <si>
    <t>12266  SADDLE HORN CT</t>
  </si>
  <si>
    <t>71-05-07-456-005.000-011</t>
  </si>
  <si>
    <t>006-1055-1183</t>
  </si>
  <si>
    <t>12292  PAINTED RIDGE TR</t>
  </si>
  <si>
    <t>71-05-07-427-006.000-011</t>
  </si>
  <si>
    <t>006-1055-1197</t>
  </si>
  <si>
    <t>12211  SADDLEHORN CT</t>
  </si>
  <si>
    <t>71-05-07-476-006.000-011</t>
  </si>
  <si>
    <t>006-1060-1324</t>
  </si>
  <si>
    <t>12199  PAINTED RIDGE TR</t>
  </si>
  <si>
    <t>71-05-08-403-028.000-011</t>
  </si>
  <si>
    <t>006-1014-019645</t>
  </si>
  <si>
    <t>7111076-011</t>
  </si>
  <si>
    <t>50676  GOLDENVIEW DR</t>
  </si>
  <si>
    <t>71-05-08-451-003.000-011</t>
  </si>
  <si>
    <t>006-1014-019719</t>
  </si>
  <si>
    <t>11465  HARBRIDGE DR</t>
  </si>
  <si>
    <t>71-05-08-452-007.000-011</t>
  </si>
  <si>
    <t>006-1014-019733</t>
  </si>
  <si>
    <t>11449  WILKINS MILL DR</t>
  </si>
  <si>
    <t>71-05-08-378-014.000-011</t>
  </si>
  <si>
    <t>006-1014-019844</t>
  </si>
  <si>
    <t>11578  WILKINS MILL DR</t>
  </si>
  <si>
    <t>71-05-08-351-008.000-011</t>
  </si>
  <si>
    <t>006-1014-019526</t>
  </si>
  <si>
    <t>50745  PARK LN</t>
  </si>
  <si>
    <t>71-05-08-381-005.000-011</t>
  </si>
  <si>
    <t>006-1014-019854</t>
  </si>
  <si>
    <t>50860 OAKBRIDGE CT</t>
  </si>
  <si>
    <t>71-05-08-453-016.000-011</t>
  </si>
  <si>
    <t>006-1014-0197</t>
  </si>
  <si>
    <t>50681  STATE RD 23</t>
  </si>
  <si>
    <t>71-05-08-326-012.000-011</t>
  </si>
  <si>
    <t>006-1014-019665</t>
  </si>
  <si>
    <t>11701  WOLFE BRIDGE CT</t>
  </si>
  <si>
    <t>71-05-08-326-018.000-011</t>
  </si>
  <si>
    <t>006-1014-019592</t>
  </si>
  <si>
    <t>11705  MADISON COUNTY CIR</t>
  </si>
  <si>
    <t>71-05-08-402-008.000-011</t>
  </si>
  <si>
    <t>006-1014-019635</t>
  </si>
  <si>
    <t>50627  GOLDENVIEW DR</t>
  </si>
  <si>
    <t>71-05-08-327-003.000-011</t>
  </si>
  <si>
    <t>006-1014-019678</t>
  </si>
  <si>
    <t>11645  SHARPE BRIDGE DR</t>
  </si>
  <si>
    <t>71-05-08-452-006.000-011</t>
  </si>
  <si>
    <t>006-1014-019729</t>
  </si>
  <si>
    <t>50849  STURBRIDGE DR</t>
  </si>
  <si>
    <t>71-05-08-476-004.000-011</t>
  </si>
  <si>
    <t>006-1014-019818</t>
  </si>
  <si>
    <t>7111081-011</t>
  </si>
  <si>
    <t>11034  BIRCH LAKE DR</t>
  </si>
  <si>
    <t>71-05-08-429-006.000-011</t>
  </si>
  <si>
    <t>006-1035-076001</t>
  </si>
  <si>
    <t>7111083-011</t>
  </si>
  <si>
    <t>50630  MOHAWK DR</t>
  </si>
  <si>
    <t>71-05-09-331-008.000-011</t>
  </si>
  <si>
    <t>006-1015-020147</t>
  </si>
  <si>
    <t>10522  N PHEASANT COVE DR</t>
  </si>
  <si>
    <t>71-05-09-401-007.000-011</t>
  </si>
  <si>
    <t>006-1015-0274</t>
  </si>
  <si>
    <t>50631  DEER RIDGE DR</t>
  </si>
  <si>
    <t>71-05-08-430-008.000-011</t>
  </si>
  <si>
    <t>006-1035-0782</t>
  </si>
  <si>
    <t>50650  WYANDOTTE DR</t>
  </si>
  <si>
    <t>71-05-09-351-005.000-011</t>
  </si>
  <si>
    <t>006-1015-019937</t>
  </si>
  <si>
    <t>50819  SHERWOOD DR</t>
  </si>
  <si>
    <t>71-05-09-304-013.000-011</t>
  </si>
  <si>
    <t>006-1015-020040</t>
  </si>
  <si>
    <t>10810  PINE CONE CT</t>
  </si>
  <si>
    <t>71-05-08-430-004.000-011</t>
  </si>
  <si>
    <t>006-1035-0786</t>
  </si>
  <si>
    <t>50600  WYANDOTTE DR</t>
  </si>
  <si>
    <t>71-05-09-351-010.000-011</t>
  </si>
  <si>
    <t>006-1015-019942</t>
  </si>
  <si>
    <t>50923  SHERWOOD DR</t>
  </si>
  <si>
    <t>71-05-09-353-007.000-011</t>
  </si>
  <si>
    <t>006-1015-020007</t>
  </si>
  <si>
    <t>50890  PINE MEADOWS CT</t>
  </si>
  <si>
    <t>71-05-09-377-007.000-011</t>
  </si>
  <si>
    <t>006-1015-0253</t>
  </si>
  <si>
    <t>50791  FAWNDALE CT</t>
  </si>
  <si>
    <t>71-05-09-378-011.000-011</t>
  </si>
  <si>
    <t>006-1015-020119</t>
  </si>
  <si>
    <t>50960  PARTRIDGE WOODS DR</t>
  </si>
  <si>
    <t>71-05-09-304-009.000-011</t>
  </si>
  <si>
    <t>006-1015-019950</t>
  </si>
  <si>
    <t>50690  LITTLE JOHN LANE</t>
  </si>
  <si>
    <t>71-05-09-452-014.000-011</t>
  </si>
  <si>
    <t>006-1015-0230</t>
  </si>
  <si>
    <t>10474  COVEY CT</t>
  </si>
  <si>
    <t>71-05-09-376-014.000-011</t>
  </si>
  <si>
    <t>006-1015-020117</t>
  </si>
  <si>
    <t>50983  PARTRIDGE WOODS DR</t>
  </si>
  <si>
    <t>71-05-17-176-002.000-011</t>
  </si>
  <si>
    <t>006-1017-022169</t>
  </si>
  <si>
    <t>7111091-011</t>
  </si>
  <si>
    <t>51275  CROOKED OAK DR</t>
  </si>
  <si>
    <t>71-05-17-177-006.000-011</t>
  </si>
  <si>
    <t>006-1017-022179</t>
  </si>
  <si>
    <t>51263  OAK LINED DR</t>
  </si>
  <si>
    <t>71-05-17-179-003.000-011</t>
  </si>
  <si>
    <t>006-1017-022165</t>
  </si>
  <si>
    <t>51347  CROOKED OAK DR</t>
  </si>
  <si>
    <t>71-05-16-279-006.000-011</t>
  </si>
  <si>
    <t>006-1016-021329</t>
  </si>
  <si>
    <t>7111092-011</t>
  </si>
  <si>
    <t>10040  COPPER CHASE CT</t>
  </si>
  <si>
    <t>71-05-16-280-020.000-011</t>
  </si>
  <si>
    <t>006-1016-021239</t>
  </si>
  <si>
    <t>10103  HUNTERS CROSSING CT</t>
  </si>
  <si>
    <t>71-05-16-280-019.000-011</t>
  </si>
  <si>
    <t>006-1016-021238</t>
  </si>
  <si>
    <t>51420  HUNTERS CROSSING CT</t>
  </si>
  <si>
    <t>71-05-16-257-003.000-011</t>
  </si>
  <si>
    <t>006-1016-021245</t>
  </si>
  <si>
    <t>10300  CINNAMONTREE DR</t>
  </si>
  <si>
    <t>71-05-16-401-013.000-011</t>
  </si>
  <si>
    <t>006-1067-1501</t>
  </si>
  <si>
    <t>10477  TURTLE DOVE CT</t>
  </si>
  <si>
    <t>71-05-16-226-006.000-011</t>
  </si>
  <si>
    <t>006-1016-021112</t>
  </si>
  <si>
    <t>51141  ASHLEY DR</t>
  </si>
  <si>
    <t>71-05-16-401-003.000-011</t>
  </si>
  <si>
    <t>006-1067-1507</t>
  </si>
  <si>
    <t>10460  WHIPPORWILL CT</t>
  </si>
  <si>
    <t>71-05-16-426-002.000-011</t>
  </si>
  <si>
    <t>006-1072-1634</t>
  </si>
  <si>
    <t>10245  GOLDEN WHEAT DR</t>
  </si>
  <si>
    <t>71-05-16-280-017.000-011</t>
  </si>
  <si>
    <t>006-1016-021236</t>
  </si>
  <si>
    <t>51401  HUNTERS CROSSING CT</t>
  </si>
  <si>
    <t>71-05-18-429-008.000-011</t>
  </si>
  <si>
    <t>006-1054-1174</t>
  </si>
  <si>
    <t>7111094-011</t>
  </si>
  <si>
    <t>51575  SHAKER LN</t>
  </si>
  <si>
    <t>71-05-18-430-010.000-011</t>
  </si>
  <si>
    <t>006-1054-1157</t>
  </si>
  <si>
    <t>51599  TRAILWOOD COURT</t>
  </si>
  <si>
    <t>71-05-18-427-006.000-011</t>
  </si>
  <si>
    <t>006-1054-1167</t>
  </si>
  <si>
    <t>12043  TIMBERLINE TRACE NORTH</t>
  </si>
  <si>
    <t>71-05-18-426-018.000-011</t>
  </si>
  <si>
    <t>006-1054-1173</t>
  </si>
  <si>
    <t>51545  SHAKER LN</t>
  </si>
  <si>
    <t>71-05-18-251-010.000-011</t>
  </si>
  <si>
    <t>006-1030-0516</t>
  </si>
  <si>
    <t>51299  ARCH ST</t>
  </si>
  <si>
    <t>71-05-18-278-004.000-011</t>
  </si>
  <si>
    <t>006-1030-0490</t>
  </si>
  <si>
    <t>12187  ASHLAND ST</t>
  </si>
  <si>
    <t>71-05-18-251-018.000-011</t>
  </si>
  <si>
    <t>006-1074-1771</t>
  </si>
  <si>
    <t>51485 TIMBERLINE TRACE W</t>
  </si>
  <si>
    <t>71-05-18-251-020.000-011</t>
  </si>
  <si>
    <t>006-1074-1769</t>
  </si>
  <si>
    <t>12439  TIMBERLINE TRACE N</t>
  </si>
  <si>
    <t>71-05-18-381-009.000-011</t>
  </si>
  <si>
    <t>006-1042-0911</t>
  </si>
  <si>
    <t>7111101-011</t>
  </si>
  <si>
    <t>51900  CHERYL DR</t>
  </si>
  <si>
    <t>71-05-19-230-007.000-011</t>
  </si>
  <si>
    <t>006-1061-1334</t>
  </si>
  <si>
    <t>12098  LUPINE LN</t>
  </si>
  <si>
    <t>71-05-18-476-004.000-011</t>
  </si>
  <si>
    <t>006-1051-1069</t>
  </si>
  <si>
    <t>51851  BELLFLOWER LN</t>
  </si>
  <si>
    <t>71-05-18-480-006.000-011</t>
  </si>
  <si>
    <t>006-1051-1093</t>
  </si>
  <si>
    <t>51888  COLUMBINE DR</t>
  </si>
  <si>
    <t>71-05-18-381-011.000-011</t>
  </si>
  <si>
    <t>006-1046-0966</t>
  </si>
  <si>
    <t>51940  CHERYL DR</t>
  </si>
  <si>
    <t>71-05-18-454-001.000-011</t>
  </si>
  <si>
    <t>006-1018-025023</t>
  </si>
  <si>
    <t>12380  CAVALRY CT</t>
  </si>
  <si>
    <t>71-05-20-104-020.000-011</t>
  </si>
  <si>
    <t>006-1088-2193</t>
  </si>
  <si>
    <t>52085  ARROWHEAD CIRCLE</t>
  </si>
  <si>
    <t>71-05-20-104-004.000-011</t>
  </si>
  <si>
    <t>006-1088-221206</t>
  </si>
  <si>
    <t>LANDLOCK BEH 52085 ARROWHEAD</t>
  </si>
  <si>
    <t>71-05-18-377-003.000-011</t>
  </si>
  <si>
    <t>006-1042-0889</t>
  </si>
  <si>
    <t>51823  CHERYL DR</t>
  </si>
  <si>
    <t>71-05-19-203-008.000-011</t>
  </si>
  <si>
    <t>006-1095-2339</t>
  </si>
  <si>
    <t>52150  CONESTOGA CT</t>
  </si>
  <si>
    <t>71-05-19-229-009.000-011</t>
  </si>
  <si>
    <t>006-1061-1359</t>
  </si>
  <si>
    <t>12040  BALSAM CI</t>
  </si>
  <si>
    <t>71-05-18-354-003.000-011</t>
  </si>
  <si>
    <t>006-1071-1609</t>
  </si>
  <si>
    <t>51971  HINTON LN</t>
  </si>
  <si>
    <t>71-05-18-480-001.000-011</t>
  </si>
  <si>
    <t>006-1051-1096</t>
  </si>
  <si>
    <t>12108  BLUEBONNET LN</t>
  </si>
  <si>
    <t>71-05-19-230-018.000-011</t>
  </si>
  <si>
    <t>006-1061-1377</t>
  </si>
  <si>
    <t>12072  BUTTERCUP CIRCLE</t>
  </si>
  <si>
    <t>71-05-19-230-017.000-011</t>
  </si>
  <si>
    <t>006-1019-025704</t>
  </si>
  <si>
    <t>LANDLOCK BEH 12072 BUTTERCUP C</t>
  </si>
  <si>
    <t>71-05-19-254-011.000-011</t>
  </si>
  <si>
    <t>006-1019-025527</t>
  </si>
  <si>
    <t>12326  CAMPFIRE DR</t>
  </si>
  <si>
    <t>71-05-19-204-007.000-011</t>
  </si>
  <si>
    <t>006-1095-2361</t>
  </si>
  <si>
    <t>12411  BROKEN ARROW DR</t>
  </si>
  <si>
    <t>71-05-18-381-013.000-011</t>
  </si>
  <si>
    <t>006-1046-0968</t>
  </si>
  <si>
    <t>51974  CHERYL DR</t>
  </si>
  <si>
    <t>71-05-18-355-014.000-011</t>
  </si>
  <si>
    <t>006-1071-1624</t>
  </si>
  <si>
    <t>12895  DARLENE CT</t>
  </si>
  <si>
    <t>71-05-19-254-010.000-011</t>
  </si>
  <si>
    <t>006-1019-025511</t>
  </si>
  <si>
    <t>12350  CAMPFIRE  DR</t>
  </si>
  <si>
    <t>71-05-19-202-004.000-011</t>
  </si>
  <si>
    <t>006-1095-2383</t>
  </si>
  <si>
    <t>52088  COVERED WAGON TR</t>
  </si>
  <si>
    <t>71-05-18-356-008.000-011</t>
  </si>
  <si>
    <t>006-1071-1617</t>
  </si>
  <si>
    <t>12780  DARLENE CT</t>
  </si>
  <si>
    <t>71-05-19-208-002.000-011</t>
  </si>
  <si>
    <t>006-1019-025537</t>
  </si>
  <si>
    <t>12445  STAGECOACH CT</t>
  </si>
  <si>
    <t>71-05-18-477-004.000-011</t>
  </si>
  <si>
    <t>006-1051-1062</t>
  </si>
  <si>
    <t>12133  BLUEBONNET LN</t>
  </si>
  <si>
    <t>71-05-18-377-001.000-011</t>
  </si>
  <si>
    <t>006-1042-0887</t>
  </si>
  <si>
    <t>12744  MARK COURT</t>
  </si>
  <si>
    <t>71-05-19-300-033.000-011</t>
  </si>
  <si>
    <t>006-1009-010932</t>
  </si>
  <si>
    <t>7111103-011</t>
  </si>
  <si>
    <t>12866 BRICK RD</t>
  </si>
  <si>
    <t>71-05-17-454-003.000-011</t>
  </si>
  <si>
    <t>006-1017-023302</t>
  </si>
  <si>
    <t>7111104-011</t>
  </si>
  <si>
    <t>11333  NICOLE DR N</t>
  </si>
  <si>
    <t>71-05-17-453-004.000-011</t>
  </si>
  <si>
    <t>006-1017-023331</t>
  </si>
  <si>
    <t>7111106-011</t>
  </si>
  <si>
    <t>11356  ANDERSON LAKE DR</t>
  </si>
  <si>
    <t>71-05-17-457-007.000-011</t>
  </si>
  <si>
    <t>006-1017-023335</t>
  </si>
  <si>
    <t>11271 ANDERSON LAKE DR</t>
  </si>
  <si>
    <t>71-05-17-476-009.000-011</t>
  </si>
  <si>
    <t>006-1017-023339</t>
  </si>
  <si>
    <t>RET EASE-ANDERSON LK SUB</t>
  </si>
  <si>
    <t>71-05-16-480-011.000-011</t>
  </si>
  <si>
    <t>006-1034-0682</t>
  </si>
  <si>
    <t>7111110-011</t>
  </si>
  <si>
    <t>51843  ASH RD</t>
  </si>
  <si>
    <t>71-05-16-478-006.000-011</t>
  </si>
  <si>
    <t>006-1016-021745</t>
  </si>
  <si>
    <t>10247  LONG MEADOW LN</t>
  </si>
  <si>
    <t>71-05-16-480-009.000-011</t>
  </si>
  <si>
    <t>006-1034-0684</t>
  </si>
  <si>
    <t>51799  ASH RD</t>
  </si>
  <si>
    <t>71-05-16-454-002.000-011</t>
  </si>
  <si>
    <t>006-1021-027959</t>
  </si>
  <si>
    <t>51953  TRENTON WOODS DR</t>
  </si>
  <si>
    <t>71-05-21-226-004.000-011</t>
  </si>
  <si>
    <t>006-1021-027954</t>
  </si>
  <si>
    <t>10231  ASHLEYS MEADOW DR</t>
  </si>
  <si>
    <t>71-05-21-204-006.000-011</t>
  </si>
  <si>
    <t>006-1021-027976</t>
  </si>
  <si>
    <t>10424  COURTNEY LANE</t>
  </si>
  <si>
    <t>71-05-16-480-018.000-011</t>
  </si>
  <si>
    <t>006-1016-021702</t>
  </si>
  <si>
    <t>10025  PATRICIA CHURCH DR /ASH</t>
  </si>
  <si>
    <t>71-05-28-204-004.000-011</t>
  </si>
  <si>
    <t>006-1022-029342</t>
  </si>
  <si>
    <t>7111112-011</t>
  </si>
  <si>
    <t>53113  PRESTWICK CT</t>
  </si>
  <si>
    <t>71-05-28-206-002.000-011</t>
  </si>
  <si>
    <t>006-1022-029346</t>
  </si>
  <si>
    <t>53088  PRESTWICK CT</t>
  </si>
  <si>
    <t>71-05-28-202-001.000-011</t>
  </si>
  <si>
    <t>006-1022-029303</t>
  </si>
  <si>
    <t>53020  WOODMAR DR</t>
  </si>
  <si>
    <t>71-05-28-251-066.000-011</t>
  </si>
  <si>
    <t>006-1022-029779</t>
  </si>
  <si>
    <t>7111113-011</t>
  </si>
  <si>
    <t>10073 ROSZALKA CT</t>
  </si>
  <si>
    <t>71-05-28-251-079.000-011</t>
  </si>
  <si>
    <t>006-1022-029792</t>
  </si>
  <si>
    <t>10021 ROSZALKA CT</t>
  </si>
  <si>
    <t>71-05-28-476-001.000-011</t>
  </si>
  <si>
    <t>006-1041-0873</t>
  </si>
  <si>
    <t>7111114-011</t>
  </si>
  <si>
    <t>10267  ADAMS ACRES CT</t>
  </si>
  <si>
    <t>71-04-13-130-006.000-011</t>
  </si>
  <si>
    <t>006-1004-002784</t>
  </si>
  <si>
    <t>7111116-011</t>
  </si>
  <si>
    <t>13702  BROKEN WOOD DR</t>
  </si>
  <si>
    <t>71-04-13-129-014.000-011</t>
  </si>
  <si>
    <t>006-1004-002807</t>
  </si>
  <si>
    <t>51204 EAGLEWOOD DR</t>
  </si>
  <si>
    <t>71-04-13-152-009.000-011</t>
  </si>
  <si>
    <t>006-1004-002404</t>
  </si>
  <si>
    <t>51349 GILROY CT</t>
  </si>
  <si>
    <t>71-04-13-128-003.000-011</t>
  </si>
  <si>
    <t>006-1004-002718</t>
  </si>
  <si>
    <t>51052  WOODS RUN CT</t>
  </si>
  <si>
    <t>71-04-13-180-010.000-011</t>
  </si>
  <si>
    <t>006-1004-002543</t>
  </si>
  <si>
    <t>51320 EAGLEWOOD DR</t>
  </si>
  <si>
    <t>71-04-12-455-008.000-011</t>
  </si>
  <si>
    <t>006-1003-002647</t>
  </si>
  <si>
    <t>50940  CHERRYFARM TRAIL</t>
  </si>
  <si>
    <t>71-04-13-104-008.000-011</t>
  </si>
  <si>
    <t>006-1004-002518</t>
  </si>
  <si>
    <t>51238 OLD COTTAGE DR</t>
  </si>
  <si>
    <t>71-04-13-102-001.000-011</t>
  </si>
  <si>
    <t>006-1004-002945</t>
  </si>
  <si>
    <t>13875  GREEN MEADOW CT</t>
  </si>
  <si>
    <t>71-04-13-130-011.000-011</t>
  </si>
  <si>
    <t>006-1004-002779</t>
  </si>
  <si>
    <t>51145  EAGLE WOOD DR</t>
  </si>
  <si>
    <t>71-04-13-180-022.000-011</t>
  </si>
  <si>
    <t>006-1004-002574</t>
  </si>
  <si>
    <t>13657 HEARTHWOOD CT</t>
  </si>
  <si>
    <t>71-04-14-277-012.000-011</t>
  </si>
  <si>
    <t>006-1005-004239</t>
  </si>
  <si>
    <t>14100  ELLINGTON DR</t>
  </si>
  <si>
    <t>71-04-13-130-015.000-011</t>
  </si>
  <si>
    <t>006-1004-002816</t>
  </si>
  <si>
    <t>51213 EAGLEWOOD DR</t>
  </si>
  <si>
    <t>71-04-12-353-004.000-011</t>
  </si>
  <si>
    <t>006-1003-002217</t>
  </si>
  <si>
    <t>13850  LEXINGTON CIRCLE N</t>
  </si>
  <si>
    <t>71-04-13-179-001.000-011</t>
  </si>
  <si>
    <t>006-1004-002551</t>
  </si>
  <si>
    <t>13797 RAVENWOOD DR</t>
  </si>
  <si>
    <t>71-04-13-151-011.000-011</t>
  </si>
  <si>
    <t>006-1004-002967</t>
  </si>
  <si>
    <t>13900 OLD COLONY DR</t>
  </si>
  <si>
    <t>71-04-12-452-016.000-011</t>
  </si>
  <si>
    <t>006-1003-002665</t>
  </si>
  <si>
    <t>13356  SORREL COURT</t>
  </si>
  <si>
    <t>71-04-13-130-002.000-011</t>
  </si>
  <si>
    <t>006-1004-002786</t>
  </si>
  <si>
    <t>51162  BRIDLEWOOD CIRCLE</t>
  </si>
  <si>
    <t>71-04-12-452-014.000-011</t>
  </si>
  <si>
    <t>006-1003-002667</t>
  </si>
  <si>
    <t>13400  SORREL COURT</t>
  </si>
  <si>
    <t>71-04-13-101-002.000-011</t>
  </si>
  <si>
    <t>006-1004-002705</t>
  </si>
  <si>
    <t>51056  ELM ROAD</t>
  </si>
  <si>
    <t>71-04-13-103-002.000-011</t>
  </si>
  <si>
    <t>006-1004-002530</t>
  </si>
  <si>
    <t>51081 OLD COTTAGE DR</t>
  </si>
  <si>
    <t>71-04-13-180-021.000-011</t>
  </si>
  <si>
    <t>006-1004-002575</t>
  </si>
  <si>
    <t>13726 HEARTHWOOD CT</t>
  </si>
  <si>
    <t>71-04-10-451-020.000-011</t>
  </si>
  <si>
    <t>006-1001-000532</t>
  </si>
  <si>
    <t>7111117-011</t>
  </si>
  <si>
    <t>50957  PARK RIDGE CT</t>
  </si>
  <si>
    <t>71-04-22-426-011.000-011</t>
  </si>
  <si>
    <t>006-1032-0663</t>
  </si>
  <si>
    <t>7111121-011</t>
  </si>
  <si>
    <t>52671  SANTA MONICA DR</t>
  </si>
  <si>
    <t>71-04-22-227-009.000-011</t>
  </si>
  <si>
    <t>006-1007-006212</t>
  </si>
  <si>
    <t>15219  KERLIN DR</t>
  </si>
  <si>
    <t>71-04-14-202-011.000-011</t>
  </si>
  <si>
    <t>006-1005-003781</t>
  </si>
  <si>
    <t>7111125-011</t>
  </si>
  <si>
    <t>51195  COVINGTON SHORES DR</t>
  </si>
  <si>
    <t>71-04-14-153-026.000-011</t>
  </si>
  <si>
    <t>006-1005-003683</t>
  </si>
  <si>
    <t>14681 CARRIGAN CT</t>
  </si>
  <si>
    <t>71-04-14-252-010.000-011</t>
  </si>
  <si>
    <t>006-1005-003765</t>
  </si>
  <si>
    <t>14184  SHORELINE DRIVE</t>
  </si>
  <si>
    <t>71-04-14-252-037.000-011</t>
  </si>
  <si>
    <t>006-1005-003770</t>
  </si>
  <si>
    <t>14281  PARKRIDGE DRIVE</t>
  </si>
  <si>
    <t>71-04-14-153-007.000-011</t>
  </si>
  <si>
    <t>006-1005-003665</t>
  </si>
  <si>
    <t>51380 COVESIDE DR</t>
  </si>
  <si>
    <t>71-04-14-251-005.000-011</t>
  </si>
  <si>
    <t>006-1005-003815</t>
  </si>
  <si>
    <t>51305  AMESBURRY WAY</t>
  </si>
  <si>
    <t>71-04-10-426-007.000-011</t>
  </si>
  <si>
    <t>006-1001-000606</t>
  </si>
  <si>
    <t>15074 WOODFORD TRAILS</t>
  </si>
  <si>
    <t>71-04-10-401-004.000-011</t>
  </si>
  <si>
    <t>006-1001-000403</t>
  </si>
  <si>
    <t>14971 WOODFORD TRAILS</t>
  </si>
  <si>
    <t>71-04-14-277-010.000-011</t>
  </si>
  <si>
    <t>006-1005-003741</t>
  </si>
  <si>
    <t>7111126-011</t>
  </si>
  <si>
    <t>51448  HARBOR RIDGE DR</t>
  </si>
  <si>
    <t>71-04-14-454-004.000-011</t>
  </si>
  <si>
    <t>006-1005-004631</t>
  </si>
  <si>
    <t>14342 SOUTHOLD DR</t>
  </si>
  <si>
    <t>71-04-14-276-003.000-011</t>
  </si>
  <si>
    <t>006-1005-003743</t>
  </si>
  <si>
    <t>14170  PARKRIDGE DR</t>
  </si>
  <si>
    <t>71-04-14-177-012.000-011</t>
  </si>
  <si>
    <t>006-1005-003914</t>
  </si>
  <si>
    <t>14651 HEATHERTON DR</t>
  </si>
  <si>
    <t>71-04-14-253-004.000-011</t>
  </si>
  <si>
    <t>006-1005-003777</t>
  </si>
  <si>
    <t>14296  PARKRIDGE DR</t>
  </si>
  <si>
    <t>71-04-14-153-013.000-011</t>
  </si>
  <si>
    <t>006-1005-003673</t>
  </si>
  <si>
    <t>14896 BRENT HAVEN CT</t>
  </si>
  <si>
    <t>71-04-14-229-003.000-011</t>
  </si>
  <si>
    <t>006-1005-003712</t>
  </si>
  <si>
    <t>14154  STONEHURST CT</t>
  </si>
  <si>
    <t>71-04-14-251-015.000-011</t>
  </si>
  <si>
    <t>006-1005-003808</t>
  </si>
  <si>
    <t>14368  PARKRIDGE DRIVE</t>
  </si>
  <si>
    <t>71-04-14-404-002.000-011</t>
  </si>
  <si>
    <t>006-1005-004617</t>
  </si>
  <si>
    <t>51598 HARBOROUGH DR</t>
  </si>
  <si>
    <t>71-04-14-102-019.000-011</t>
  </si>
  <si>
    <t>006-1005-003631</t>
  </si>
  <si>
    <t>14765 HEATHERTON DR</t>
  </si>
  <si>
    <t>71-04-14-152-011.000-011</t>
  </si>
  <si>
    <t>006-1005-003610</t>
  </si>
  <si>
    <t>14955 BRISTOL CT</t>
  </si>
  <si>
    <t>71-05-28-251-074.000-011</t>
  </si>
  <si>
    <t>006-1022-029787</t>
  </si>
  <si>
    <t>7111127-011</t>
  </si>
  <si>
    <t>53311 VICTOR DR</t>
  </si>
  <si>
    <t>71-05-28-251-003.000-011</t>
  </si>
  <si>
    <t>006-1022-029715</t>
  </si>
  <si>
    <t>53393 VICTOR DR</t>
  </si>
  <si>
    <t>71-05-28-251-076.000-011</t>
  </si>
  <si>
    <t>006-1022-029789</t>
  </si>
  <si>
    <t>10080 ROSZALKA CT</t>
  </si>
  <si>
    <t>71-05-28-251-029.000-011</t>
  </si>
  <si>
    <t>006-1022-029749</t>
  </si>
  <si>
    <t>10200 ODELL CT</t>
  </si>
  <si>
    <t>71-05-28-251-049.000-011</t>
  </si>
  <si>
    <t>006-1022-029762</t>
  </si>
  <si>
    <t>10287 Peotone Dr</t>
  </si>
  <si>
    <t>71-05-28-251-030.000-011</t>
  </si>
  <si>
    <t>006-1022-029750</t>
  </si>
  <si>
    <t>10220 ODELL CT</t>
  </si>
  <si>
    <t>71-05-28-251-048.000-011</t>
  </si>
  <si>
    <t>006-1022-029761</t>
  </si>
  <si>
    <t>10275 Peotone Dr</t>
  </si>
  <si>
    <t>71-05-09-479-014.000-011</t>
  </si>
  <si>
    <t>006-1015-020307</t>
  </si>
  <si>
    <t>7111128-011</t>
  </si>
  <si>
    <t>10121 KESWICK CT</t>
  </si>
  <si>
    <t>71-05-17-200-024.000-011</t>
  </si>
  <si>
    <t>006-1017-022402</t>
  </si>
  <si>
    <t>7111133-011</t>
  </si>
  <si>
    <t>51400  BIRCH RD</t>
  </si>
  <si>
    <t>71-05-09-477-002.000-011</t>
  </si>
  <si>
    <t>006-1015-020327</t>
  </si>
  <si>
    <t>7111134-011</t>
  </si>
  <si>
    <t>50799 BROOKSIDE DR</t>
  </si>
  <si>
    <t>71-04-22-301-026.000-036</t>
  </si>
  <si>
    <t>030-1007-006617</t>
  </si>
  <si>
    <t>7130510-036</t>
  </si>
  <si>
    <t>7426 TOSCANA CT</t>
  </si>
  <si>
    <t>71-04-27-378-061.000-036</t>
  </si>
  <si>
    <t>030-1012-016402</t>
  </si>
  <si>
    <t>7136005-036</t>
  </si>
  <si>
    <t>5915 N FIR RD</t>
  </si>
  <si>
    <t>71-04-27-378-060.000-036</t>
  </si>
  <si>
    <t>030-1012-016401</t>
  </si>
  <si>
    <t>5905 N FIR RD</t>
  </si>
  <si>
    <t>71-04-27-378-009.000-036</t>
  </si>
  <si>
    <t>030-1001-016129</t>
  </si>
  <si>
    <t>7136008-036</t>
  </si>
  <si>
    <t>5616  ZAPPIA DR</t>
  </si>
  <si>
    <t>71-04-27-351-016.000-036</t>
  </si>
  <si>
    <t>030-1001-016106</t>
  </si>
  <si>
    <t>5503  TRIPPEL DR</t>
  </si>
  <si>
    <t>71-04-27-378-011.000-036</t>
  </si>
  <si>
    <t>030-1001-016131</t>
  </si>
  <si>
    <t>5608  ZAPPIA DR</t>
  </si>
  <si>
    <t>71-04-27-377-001.000-036</t>
  </si>
  <si>
    <t>030-1001-016162</t>
  </si>
  <si>
    <t>5516  TRIPPEL DRIVE</t>
  </si>
  <si>
    <t>71-04-27-377-009.000-036</t>
  </si>
  <si>
    <t>030-1001-016149</t>
  </si>
  <si>
    <t>5515  ZAPPIA DR</t>
  </si>
  <si>
    <t>71-04-27-378-004.000-036</t>
  </si>
  <si>
    <t>030-1001-016124</t>
  </si>
  <si>
    <t>5716  ZAPPIA DR</t>
  </si>
  <si>
    <t>71-04-27-378-001.000-036</t>
  </si>
  <si>
    <t>030-1001-016121</t>
  </si>
  <si>
    <t>5719  STEFAN DR</t>
  </si>
  <si>
    <t>LIBERTY TOWNSHIP</t>
  </si>
  <si>
    <t>71-12-22-100-014.000-034</t>
  </si>
  <si>
    <t>007-1027-0409</t>
  </si>
  <si>
    <t>7134005-034</t>
  </si>
  <si>
    <t>64130  LIBERTY TRAIL</t>
  </si>
  <si>
    <t>71-18-18-300-002.000-034</t>
  </si>
  <si>
    <t>007-1017-028104</t>
  </si>
  <si>
    <t>69540  PINE RD</t>
  </si>
  <si>
    <t>71-17-05-300-004.000-034</t>
  </si>
  <si>
    <t>007-1005-006709</t>
  </si>
  <si>
    <t>67540  SMILAX RD</t>
  </si>
  <si>
    <t>71-12-31-200-004.000-034</t>
  </si>
  <si>
    <t>007-1036-060004</t>
  </si>
  <si>
    <t>30140 ST RD 4</t>
  </si>
  <si>
    <t>71-12-21-126-003.000-034</t>
  </si>
  <si>
    <t>007-1026-038218</t>
  </si>
  <si>
    <t>28624  NEW RD</t>
  </si>
  <si>
    <t>71-17-05-200-012.000-034</t>
  </si>
  <si>
    <t>007-1005-006007</t>
  </si>
  <si>
    <t>29130  QUINN</t>
  </si>
  <si>
    <t>71-12-28-200-001.000-034</t>
  </si>
  <si>
    <t>007-1033-053501</t>
  </si>
  <si>
    <t>64926 LIBERTY TRL</t>
  </si>
  <si>
    <t>71-12-30-300-005.000-034</t>
  </si>
  <si>
    <t>007-1035-059002</t>
  </si>
  <si>
    <t>30751  STATE ROAD 4</t>
  </si>
  <si>
    <t>71-17-14-400-006.000-034</t>
  </si>
  <si>
    <t>007-1012-019302</t>
  </si>
  <si>
    <t>26010 STANTON RD</t>
  </si>
  <si>
    <t>71-12-28-305-057.000-035</t>
  </si>
  <si>
    <t>008-1033-053304</t>
  </si>
  <si>
    <t>7135001-035</t>
  </si>
  <si>
    <t>105 POTATO CREEK DR</t>
  </si>
  <si>
    <t>71-12-28-305-031.000-035</t>
  </si>
  <si>
    <t>008-1033-053349</t>
  </si>
  <si>
    <t>L 33 POTATO CREEK CROSSING S</t>
  </si>
  <si>
    <t>71-12-28-305-035.000-035</t>
  </si>
  <si>
    <t>008-1033-053358</t>
  </si>
  <si>
    <t>302 POTATO CREEK DR</t>
  </si>
  <si>
    <t>71-12-28-305-018.000-035</t>
  </si>
  <si>
    <t>008-1033-053328</t>
  </si>
  <si>
    <t>105 SINGLETON DR</t>
  </si>
  <si>
    <t>71-12-28-305-028.000-035</t>
  </si>
  <si>
    <t>008-1033-053352</t>
  </si>
  <si>
    <t>303 WRENWOOD TRL</t>
  </si>
  <si>
    <t>71-12-28-305-016.000-035</t>
  </si>
  <si>
    <t>008-1033-053325</t>
  </si>
  <si>
    <t>802 RED ROBIN DR</t>
  </si>
  <si>
    <t>71-12-28-305-017.000-035</t>
  </si>
  <si>
    <t>008-1033-053327</t>
  </si>
  <si>
    <t>800 SINGLETON DR</t>
  </si>
  <si>
    <t>71-12-29-483-003.000-035</t>
  </si>
  <si>
    <t>008-1047-0892</t>
  </si>
  <si>
    <t>7135020-035</t>
  </si>
  <si>
    <t>110  N JEFFERSON</t>
  </si>
  <si>
    <t>71-12-33-101-019.000-035</t>
  </si>
  <si>
    <t>008-1058-1095</t>
  </si>
  <si>
    <t>105  S LAFAYETTE</t>
  </si>
  <si>
    <t>71-12-33-101-007.000-035</t>
  </si>
  <si>
    <t>008-1066-1203</t>
  </si>
  <si>
    <t>110  S MAIN</t>
  </si>
  <si>
    <t>71-12-32-203-012.000-035</t>
  </si>
  <si>
    <t>008-1072-1384</t>
  </si>
  <si>
    <t>210  WILLIAM</t>
  </si>
  <si>
    <t>71-12-32-204-001.000-035</t>
  </si>
  <si>
    <t>008-1072-1338</t>
  </si>
  <si>
    <t>102  WILLIAM ST</t>
  </si>
  <si>
    <t>71-12-32-231-008.000-035</t>
  </si>
  <si>
    <t>008-1059-1112</t>
  </si>
  <si>
    <t>207  S MAPLE ST</t>
  </si>
  <si>
    <t>71-12-33-101-017.000-035</t>
  </si>
  <si>
    <t>008-1058-1093</t>
  </si>
  <si>
    <t>110  CENTER</t>
  </si>
  <si>
    <t>71-12-32-479-024.000-035</t>
  </si>
  <si>
    <t>008-1037-064174</t>
  </si>
  <si>
    <t>PEPPER RIDGE DR</t>
  </si>
  <si>
    <t>71-12-32-204-006.000-035</t>
  </si>
  <si>
    <t>008-1068-123601</t>
  </si>
  <si>
    <t>418  CENTER ST</t>
  </si>
  <si>
    <t>71-12-32-252-008.000-035</t>
  </si>
  <si>
    <t>008-1069-1255</t>
  </si>
  <si>
    <t>408  W MAPLE AVE</t>
  </si>
  <si>
    <t>71-12-32-480-002.000-035</t>
  </si>
  <si>
    <t>008-1037-064117</t>
  </si>
  <si>
    <t>108  PINE TRACE CT</t>
  </si>
  <si>
    <t>71-12-32-227-011.000-035</t>
  </si>
  <si>
    <t>008-1059-1108</t>
  </si>
  <si>
    <t>111  S MAPLE ST</t>
  </si>
  <si>
    <t>71-12-32-479-021.000-035</t>
  </si>
  <si>
    <t>008-1037-064101</t>
  </si>
  <si>
    <t>1207 STACEYS MEADOW LN</t>
  </si>
  <si>
    <t>71-12-32-481-001.000-035</t>
  </si>
  <si>
    <t>008-1037-064109</t>
  </si>
  <si>
    <t>1102  STACEYS MEADOW    LANE</t>
  </si>
  <si>
    <t>71-12-32-207-002.000-035</t>
  </si>
  <si>
    <t>008-1069-1270</t>
  </si>
  <si>
    <t>509  W MAPLE AVE</t>
  </si>
  <si>
    <t>71-12-28-357-024.000-035</t>
  </si>
  <si>
    <t>008-1046-0834</t>
  </si>
  <si>
    <t>111  N LAFAYETTE</t>
  </si>
  <si>
    <t>71-12-32-479-031.000-035</t>
  </si>
  <si>
    <t>008-1037-064167</t>
  </si>
  <si>
    <t>304 PEPPER RIDGE DR</t>
  </si>
  <si>
    <t>71-12-32-478-012.000-035</t>
  </si>
  <si>
    <t>008-1037-064122</t>
  </si>
  <si>
    <t>109  PINE TRACE CT</t>
  </si>
  <si>
    <t>71-12-32-478-013.000-035</t>
  </si>
  <si>
    <t>008-1037-064123</t>
  </si>
  <si>
    <t>7135019-035</t>
  </si>
  <si>
    <t>107  PINE TRACE CT</t>
  </si>
  <si>
    <t>71-12-32-233-005.000-035</t>
  </si>
  <si>
    <t>008-1049-0911</t>
  </si>
  <si>
    <t>111  S MAIN</t>
  </si>
  <si>
    <t>71-12-29-478-002.000-035</t>
  </si>
  <si>
    <t>008-1047-0865</t>
  </si>
  <si>
    <t>306  N JEFFERSON</t>
  </si>
  <si>
    <t>71-12-28-356-002.000-035</t>
  </si>
  <si>
    <t>008-1067-1215</t>
  </si>
  <si>
    <t>208  N WASHINGTON</t>
  </si>
  <si>
    <t>71-12-32-201-016.000-035</t>
  </si>
  <si>
    <t>008-1072-1344</t>
  </si>
  <si>
    <t>601  SYLVIA DR</t>
  </si>
  <si>
    <t>71-12-28-303-006.000-035</t>
  </si>
  <si>
    <t>008-1063-1170</t>
  </si>
  <si>
    <t>402  N MAIN ST</t>
  </si>
  <si>
    <t>71-12-32-477-003.000-035</t>
  </si>
  <si>
    <t>008-1037-064134</t>
  </si>
  <si>
    <t>105  TAYLORS WAY</t>
  </si>
  <si>
    <t>71-12-33-105-002.000-035</t>
  </si>
  <si>
    <t>008-1062-1161</t>
  </si>
  <si>
    <t>202  S MAIN</t>
  </si>
  <si>
    <t>71-12-32-479-017.000-035</t>
  </si>
  <si>
    <t>008-1037-064105</t>
  </si>
  <si>
    <t>205 PEPPER RIDGE DR</t>
  </si>
  <si>
    <t>71-12-32-402-002.000-035</t>
  </si>
  <si>
    <t>008-1037-0633</t>
  </si>
  <si>
    <t>7135023-035</t>
  </si>
  <si>
    <t>710  S STATE ST</t>
  </si>
  <si>
    <t>71-12-33-200-002.000-035</t>
  </si>
  <si>
    <t>008-1038-0654</t>
  </si>
  <si>
    <t>802 E. CENTER ST.</t>
  </si>
  <si>
    <t>71-12-32-256-002.000-035</t>
  </si>
  <si>
    <t>008-1037-0617</t>
  </si>
  <si>
    <t>502  S STATE ST</t>
  </si>
  <si>
    <t>71-12-32-402-004.000-035</t>
  </si>
  <si>
    <t>008-1037-0634</t>
  </si>
  <si>
    <t>802  S STATE ST</t>
  </si>
  <si>
    <t>LINCOLN TOWNSHIP</t>
  </si>
  <si>
    <t>71-16-15-400-004.000-014</t>
  </si>
  <si>
    <t>009-1009-013405</t>
  </si>
  <si>
    <t>7114003-014</t>
  </si>
  <si>
    <t>69455 SR 104</t>
  </si>
  <si>
    <t>71-16-27-400-001.000-014</t>
  </si>
  <si>
    <t>009-1015-0255</t>
  </si>
  <si>
    <t>71561 TIMOTHY TR</t>
  </si>
  <si>
    <t>71-16-24-380-010.000-015</t>
  </si>
  <si>
    <t>010-1042-0880</t>
  </si>
  <si>
    <t>7115010-015</t>
  </si>
  <si>
    <t>1013  HARRISON</t>
  </si>
  <si>
    <t>71-16-23-478-002.000-015</t>
  </si>
  <si>
    <t>010-1034-0666</t>
  </si>
  <si>
    <t>605  OHIO</t>
  </si>
  <si>
    <t>71-16-24-333-008.000-015</t>
  </si>
  <si>
    <t>010-1042-0882</t>
  </si>
  <si>
    <t>1001  TYLER</t>
  </si>
  <si>
    <t>71-16-24-333-005.000-015</t>
  </si>
  <si>
    <t>010-1042-0887</t>
  </si>
  <si>
    <t>7115026-015</t>
  </si>
  <si>
    <t>ADJACENT TO 1001 TYLER</t>
  </si>
  <si>
    <t>71-16-24-303-003.000-015</t>
  </si>
  <si>
    <t>010-1036-0710</t>
  </si>
  <si>
    <t>314  ROOSEVELT</t>
  </si>
  <si>
    <t>71-16-25-204-003.000-015</t>
  </si>
  <si>
    <t>010-1058-1460</t>
  </si>
  <si>
    <t>779  BIERLY ST</t>
  </si>
  <si>
    <t>71-16-24-362-009.000-015</t>
  </si>
  <si>
    <t>010-1037-0742</t>
  </si>
  <si>
    <t>604  VIRGINIA</t>
  </si>
  <si>
    <t>71-16-24-365-005.000-015</t>
  </si>
  <si>
    <t>010-1037-0735</t>
  </si>
  <si>
    <t>804  MONROE</t>
  </si>
  <si>
    <t>71-16-23-429-003.000-015</t>
  </si>
  <si>
    <t>010-1034-0655</t>
  </si>
  <si>
    <t>600 OHIO ST</t>
  </si>
  <si>
    <t>71-16-25-204-004.000-015</t>
  </si>
  <si>
    <t>010-1058-1459</t>
  </si>
  <si>
    <t>781 BIERLY ST</t>
  </si>
  <si>
    <t>71-16-24-360-009.000-015</t>
  </si>
  <si>
    <t>010-1028-0505</t>
  </si>
  <si>
    <t>803 JACKSON</t>
  </si>
  <si>
    <t>71-16-25-107-001.000-015</t>
  </si>
  <si>
    <t>010-1054-1317</t>
  </si>
  <si>
    <t>111  SHAMROCK ST</t>
  </si>
  <si>
    <t>71-16-25-152-007.000-015</t>
  </si>
  <si>
    <t>010-1058-1401</t>
  </si>
  <si>
    <t>1096 GEORGIA ST</t>
  </si>
  <si>
    <t>71-16-25-106-003.000-015</t>
  </si>
  <si>
    <t>010-1054-1313</t>
  </si>
  <si>
    <t>121  SHAMROCK ST</t>
  </si>
  <si>
    <t>71-16-25-133-005.000-015</t>
  </si>
  <si>
    <t>010-1050-1063</t>
  </si>
  <si>
    <t>319  HICKORY</t>
  </si>
  <si>
    <t>71-16-24-363-003.000-015</t>
  </si>
  <si>
    <t>010-1029-0534</t>
  </si>
  <si>
    <t>904  VAN BUREN</t>
  </si>
  <si>
    <t>71-16-24-452-010.000-015</t>
  </si>
  <si>
    <t>010-1042-0900</t>
  </si>
  <si>
    <t>1135  HARRISON</t>
  </si>
  <si>
    <t>71-16-25-131-014.000-015</t>
  </si>
  <si>
    <t>010-1050-1055</t>
  </si>
  <si>
    <t>316  HICKORY</t>
  </si>
  <si>
    <t>71-16-23-476-036.000-015</t>
  </si>
  <si>
    <t>010-1041-086401</t>
  </si>
  <si>
    <t>610  WASHINGTON</t>
  </si>
  <si>
    <t>71-16-26-203-004.000-015</t>
  </si>
  <si>
    <t>010-1057-1393</t>
  </si>
  <si>
    <t>7115012-015</t>
  </si>
  <si>
    <t>107  SUNSET</t>
  </si>
  <si>
    <t>71-16-26-206-012.000-015</t>
  </si>
  <si>
    <t>010-1060-1484</t>
  </si>
  <si>
    <t>124  LAKE ST</t>
  </si>
  <si>
    <t>71-16-26-205-003.000-015</t>
  </si>
  <si>
    <t>010-1060-1505</t>
  </si>
  <si>
    <t>121  SUNSET</t>
  </si>
  <si>
    <t>71-16-26-276-002.000-015</t>
  </si>
  <si>
    <t>010-1058-1442</t>
  </si>
  <si>
    <t>127 LAKE ST</t>
  </si>
  <si>
    <t>71-16-13-327-008.000-015</t>
  </si>
  <si>
    <t>010-1007-009524</t>
  </si>
  <si>
    <t>7115018-015</t>
  </si>
  <si>
    <t>104 WALNUT CROSSING ST</t>
  </si>
  <si>
    <t>71-16-26-278-004.000-015</t>
  </si>
  <si>
    <t>010-1058-144414</t>
  </si>
  <si>
    <t>102 SPARROW DR</t>
  </si>
  <si>
    <t>71-16-26-280-004.000-015</t>
  </si>
  <si>
    <t>010-1058-144402</t>
  </si>
  <si>
    <t>108 RED TAIL CT</t>
  </si>
  <si>
    <t>71-16-26-280-001.000-015</t>
  </si>
  <si>
    <t>010-1058-144401</t>
  </si>
  <si>
    <t>110 REDTAIL CT</t>
  </si>
  <si>
    <t>71-16-26-280-006.000-015</t>
  </si>
  <si>
    <t>010-1058-144404</t>
  </si>
  <si>
    <t>104 RED TAIL CT</t>
  </si>
  <si>
    <t>71-16-26-280-005.000-015</t>
  </si>
  <si>
    <t>010-1058-144403</t>
  </si>
  <si>
    <t>106 RED TAIL CT</t>
  </si>
  <si>
    <t>71-16-13-376-003.000-015</t>
  </si>
  <si>
    <t>010-1007-009526</t>
  </si>
  <si>
    <t>100 WALNUT CROSSING</t>
  </si>
  <si>
    <t>71-16-25-304-002.000-015</t>
  </si>
  <si>
    <t>010-1058-141005</t>
  </si>
  <si>
    <t>1167  WALKERTON TRAIL</t>
  </si>
  <si>
    <t>MADISON TOWNSHIP</t>
  </si>
  <si>
    <t>71-14-34-329-008.000-016</t>
  </si>
  <si>
    <t>011-1042-054004</t>
  </si>
  <si>
    <t>7116005-016</t>
  </si>
  <si>
    <t>15720  WOODLAND</t>
  </si>
  <si>
    <t>71-14-34-151-004.000-016</t>
  </si>
  <si>
    <t>011-1042-0533</t>
  </si>
  <si>
    <t>66425 SR 331</t>
  </si>
  <si>
    <t>71-14-35-400-008.000-016</t>
  </si>
  <si>
    <t>011-1043-057601</t>
  </si>
  <si>
    <t>14368 PATTERSON</t>
  </si>
  <si>
    <t>71-15-08-400-007.000-016</t>
  </si>
  <si>
    <t>011-1046-059801</t>
  </si>
  <si>
    <t>7116006-016</t>
  </si>
  <si>
    <t>62945 BEECH RD</t>
  </si>
  <si>
    <t>71-14-27-100-001.000-016</t>
  </si>
  <si>
    <t>011-1039-049601</t>
  </si>
  <si>
    <t>15970  OSBORNE RD</t>
  </si>
  <si>
    <t>71-19-03-200-006.000-016</t>
  </si>
  <si>
    <t>011-1003-0032</t>
  </si>
  <si>
    <t>67150  ST RD 331</t>
  </si>
  <si>
    <t>71-14-15-400-008.000-016</t>
  </si>
  <si>
    <t>011-1029-036711</t>
  </si>
  <si>
    <t>63909  MADISON RD</t>
  </si>
  <si>
    <t>71-14-16-226-005.000-016</t>
  </si>
  <si>
    <t>011-1030-037513</t>
  </si>
  <si>
    <t>16050  MADISON RD</t>
  </si>
  <si>
    <t>71-14-22-300-003.000-016</t>
  </si>
  <si>
    <t>011-1034-043502</t>
  </si>
  <si>
    <t>64550  STATE RD 331</t>
  </si>
  <si>
    <t>71-14-15-400-010.000-016</t>
  </si>
  <si>
    <t>011-1029-036706</t>
  </si>
  <si>
    <t>63971  MADISON TRL</t>
  </si>
  <si>
    <t>OLIVE TOWNSHIP</t>
  </si>
  <si>
    <t>71-06-03-153-004.000-017</t>
  </si>
  <si>
    <t>012-1009-010431</t>
  </si>
  <si>
    <t>7117010-017</t>
  </si>
  <si>
    <t>55358  WINDSWEPT LANE</t>
  </si>
  <si>
    <t>71-06-03-127-001.000-017</t>
  </si>
  <si>
    <t>012-1009-010465</t>
  </si>
  <si>
    <t>33717 WOODMONT RIDGE DR</t>
  </si>
  <si>
    <t>71-06-03-102-006.000-017</t>
  </si>
  <si>
    <t>012-1009-010464</t>
  </si>
  <si>
    <t>33747  WOODMONT RIDGE DR</t>
  </si>
  <si>
    <t>71-06-03-276-005.000-017</t>
  </si>
  <si>
    <t>012-1009-011004</t>
  </si>
  <si>
    <t>7117013-017</t>
  </si>
  <si>
    <t>55327  TIMOTHY RD</t>
  </si>
  <si>
    <t>71-06-03-227-002.000-017</t>
  </si>
  <si>
    <t>012-1009-011015</t>
  </si>
  <si>
    <t>55211  TIMOTHY RD</t>
  </si>
  <si>
    <t>71-06-02-301-015.000-017</t>
  </si>
  <si>
    <t>012-1008-009888</t>
  </si>
  <si>
    <t>7117014-017</t>
  </si>
  <si>
    <t>32835  PHEASANT RIDGE LANE</t>
  </si>
  <si>
    <t>71-06-02-303-011.000-017</t>
  </si>
  <si>
    <t>012-1008-009862</t>
  </si>
  <si>
    <t>32887  NATURE VIEW DR</t>
  </si>
  <si>
    <t>71-06-02-352-017.000-017</t>
  </si>
  <si>
    <t>012-1008-009834</t>
  </si>
  <si>
    <t>32900  CARDINAL CT</t>
  </si>
  <si>
    <t>71-06-02-301-012.000-017</t>
  </si>
  <si>
    <t>012-1008-009885</t>
  </si>
  <si>
    <t>32901  PURPLE MARTIN CT</t>
  </si>
  <si>
    <t>71-06-02-301-011.000-017</t>
  </si>
  <si>
    <t>012-1008-009884</t>
  </si>
  <si>
    <t>32921  PURPLE MARTIN</t>
  </si>
  <si>
    <t>71-02-32-453-028.000-017</t>
  </si>
  <si>
    <t>012-1068-0924</t>
  </si>
  <si>
    <t>7117016-017</t>
  </si>
  <si>
    <t>54967  TULIP RD</t>
  </si>
  <si>
    <t>71-02-31-100-013.000-017</t>
  </si>
  <si>
    <t>012-1064-083111</t>
  </si>
  <si>
    <t>7117018-017</t>
  </si>
  <si>
    <t>30658  US 20</t>
  </si>
  <si>
    <t>71-06-10-200-007.000-017</t>
  </si>
  <si>
    <t>012-1010-0126</t>
  </si>
  <si>
    <t>56451  TIMOTHY RD</t>
  </si>
  <si>
    <t>71-02-28-300-006.000-017</t>
  </si>
  <si>
    <t>012-1061-080002</t>
  </si>
  <si>
    <t>28604 US HWY 20</t>
  </si>
  <si>
    <t>71-06-11-200-007.000-017</t>
  </si>
  <si>
    <t>012-1011-014303</t>
  </si>
  <si>
    <t>32109  ST RD 2</t>
  </si>
  <si>
    <t>71-01-36-200-002.000-017</t>
  </si>
  <si>
    <t>012-1051-068206</t>
  </si>
  <si>
    <t>31438  US 20</t>
  </si>
  <si>
    <t>71-01-36-100-903.000-017</t>
  </si>
  <si>
    <t>012-1051-067901</t>
  </si>
  <si>
    <t>31572  US 20</t>
  </si>
  <si>
    <t>71-01-27-300-001.000-017</t>
  </si>
  <si>
    <t>012-1048-0613</t>
  </si>
  <si>
    <t>7117019-017</t>
  </si>
  <si>
    <t>53650  COUNTY LINE RD</t>
  </si>
  <si>
    <t>71-02-21-300-002.000-017</t>
  </si>
  <si>
    <t>012-1060-078602</t>
  </si>
  <si>
    <t>28550  DARDEN RD</t>
  </si>
  <si>
    <t>71-02-18-300-003.000-017</t>
  </si>
  <si>
    <t>012-1057-074101</t>
  </si>
  <si>
    <t>30905  CHICAGO TRAIL</t>
  </si>
  <si>
    <t>71-01-34-128-011.000-018</t>
  </si>
  <si>
    <t>013-1095-0509</t>
  </si>
  <si>
    <t>7118006-018</t>
  </si>
  <si>
    <t>602  W ELM ST</t>
  </si>
  <si>
    <t>71-01-34-128-007.000-018</t>
  </si>
  <si>
    <t>013-1095-0513</t>
  </si>
  <si>
    <t>618  ELM ST</t>
  </si>
  <si>
    <t>71-01-34-429-033.000-018</t>
  </si>
  <si>
    <t>013-1049-065204</t>
  </si>
  <si>
    <t>7118011-018</t>
  </si>
  <si>
    <t>FILBERT ST</t>
  </si>
  <si>
    <t>71-01-34-451-010.000-018</t>
  </si>
  <si>
    <t>013-1049-065187</t>
  </si>
  <si>
    <t>717 GENTRY LN</t>
  </si>
  <si>
    <t>71-01-34-429-032.000-018</t>
  </si>
  <si>
    <t>013-1049-065203</t>
  </si>
  <si>
    <t>71-01-34-451-005.000-018</t>
  </si>
  <si>
    <t>013-1049-065182</t>
  </si>
  <si>
    <t>701 GENTRY LN</t>
  </si>
  <si>
    <t>71-01-34-453-004.000-018</t>
  </si>
  <si>
    <t>013-1049-065308</t>
  </si>
  <si>
    <t>300 RIGG ST</t>
  </si>
  <si>
    <t>71-01-34-252-004.000-018</t>
  </si>
  <si>
    <t>013-1073-002702</t>
  </si>
  <si>
    <t>7118014-018</t>
  </si>
  <si>
    <t>210  COLLEGE ST</t>
  </si>
  <si>
    <t>71-01-34-234-006.000-018</t>
  </si>
  <si>
    <t>013-1081-0183</t>
  </si>
  <si>
    <t>106  W MICHIGAN ST</t>
  </si>
  <si>
    <t>71-01-34-207-010.000-018</t>
  </si>
  <si>
    <t>013-1085-0323</t>
  </si>
  <si>
    <t>221  W CHESTNUT ST</t>
  </si>
  <si>
    <t>71-01-34-207-011.000-018</t>
  </si>
  <si>
    <t>013-1085-0324</t>
  </si>
  <si>
    <t>217  W CHESTNUT ST</t>
  </si>
  <si>
    <t>71-01-34-278-005.000-018</t>
  </si>
  <si>
    <t>013-1073-0039</t>
  </si>
  <si>
    <t>130  E ADA ST</t>
  </si>
  <si>
    <t>71-01-34-251-003.000-018</t>
  </si>
  <si>
    <t>013-1085-0302</t>
  </si>
  <si>
    <t>414 W. MICHIGAN ST</t>
  </si>
  <si>
    <t>71-01-34-277-005.000-018</t>
  </si>
  <si>
    <t>013-1086-0347</t>
  </si>
  <si>
    <t>222  E CHESTNUT ST</t>
  </si>
  <si>
    <t>71-01-34-255-012.000-018</t>
  </si>
  <si>
    <t>013-1091-0559</t>
  </si>
  <si>
    <t>314  BRAY ST</t>
  </si>
  <si>
    <t>71-01-34-277-008.000-018</t>
  </si>
  <si>
    <t>013-1087-0364</t>
  </si>
  <si>
    <t>205  E ADA ST</t>
  </si>
  <si>
    <t>71-01-35-104-012.000-018</t>
  </si>
  <si>
    <t>013-1092-0432</t>
  </si>
  <si>
    <t>317  E ADA ST</t>
  </si>
  <si>
    <t>71-01-34-255-007.000-018</t>
  </si>
  <si>
    <t>013-1091-0413</t>
  </si>
  <si>
    <t>128  ADA ST</t>
  </si>
  <si>
    <t>71-01-34-207-012.000-018</t>
  </si>
  <si>
    <t>013-1085-0325</t>
  </si>
  <si>
    <t>213  W CHESTNUT ST</t>
  </si>
  <si>
    <t>71-01-35-152-014.000-018</t>
  </si>
  <si>
    <t>013-1097-0635</t>
  </si>
  <si>
    <t>315  E COMPTON ST</t>
  </si>
  <si>
    <t>71-01-34-252-006.000-018</t>
  </si>
  <si>
    <t>013-1073-002901</t>
  </si>
  <si>
    <t>214  COLLEGE ST</t>
  </si>
  <si>
    <t>71-01-34-177-009.000-018</t>
  </si>
  <si>
    <t>013-1098-0693</t>
  </si>
  <si>
    <t>740  POTOWATOMI DR</t>
  </si>
  <si>
    <t>71-01-34-279-007.000-018</t>
  </si>
  <si>
    <t>013-1088-1084</t>
  </si>
  <si>
    <t>122  W BEN ST</t>
  </si>
  <si>
    <t>PENN TOWNSHIP</t>
  </si>
  <si>
    <t>71-09-24-206-013.000-023</t>
  </si>
  <si>
    <t>016-1239-948660</t>
  </si>
  <si>
    <t>7116434-023</t>
  </si>
  <si>
    <t>1120 WALLINGFORD CT</t>
  </si>
  <si>
    <t>71-09-24-207-016.000-023</t>
  </si>
  <si>
    <t>016-1239-948676</t>
  </si>
  <si>
    <t>1420 BENNINGTON DR</t>
  </si>
  <si>
    <t>71-09-10-379-008.000-023</t>
  </si>
  <si>
    <t>016-2091-296307</t>
  </si>
  <si>
    <t>7122031-023</t>
  </si>
  <si>
    <t>812 MAPLE ST</t>
  </si>
  <si>
    <t>71-09-03-102-046.000-022</t>
  </si>
  <si>
    <t>027-1019-024148</t>
  </si>
  <si>
    <t>7122053-022</t>
  </si>
  <si>
    <t>820 Dublin DR 15</t>
  </si>
  <si>
    <t>71-09-03-102-044.000-022</t>
  </si>
  <si>
    <t>027-1019-024146</t>
  </si>
  <si>
    <t>824 DUBLIN DR 13</t>
  </si>
  <si>
    <t>71-09-34-451-011.000-022</t>
  </si>
  <si>
    <t>027-1019-024307</t>
  </si>
  <si>
    <t>3414 W SUTTON DR</t>
  </si>
  <si>
    <t>71-09-04-176-004.000-022</t>
  </si>
  <si>
    <t>027-1091-2864</t>
  </si>
  <si>
    <t>7122054-022</t>
  </si>
  <si>
    <t>611 CATALPA AVE</t>
  </si>
  <si>
    <t>71-09-04-176-003.000-022</t>
  </si>
  <si>
    <t>027-1091-2872</t>
  </si>
  <si>
    <t>617 CATALPA AVE</t>
  </si>
  <si>
    <t>71-09-04-152-013.000-022</t>
  </si>
  <si>
    <t>027-1020-029247</t>
  </si>
  <si>
    <t>725 BERRY AVE</t>
  </si>
  <si>
    <t>71-09-11-126-009.000-022</t>
  </si>
  <si>
    <t>027-1001-039301</t>
  </si>
  <si>
    <t>7122058-022</t>
  </si>
  <si>
    <t>2124 CLOVER RD</t>
  </si>
  <si>
    <t>71-09-11-401-014.000-022</t>
  </si>
  <si>
    <t>027-1001-046213</t>
  </si>
  <si>
    <t>7122060-022</t>
  </si>
  <si>
    <t>1210 ASTER CT</t>
  </si>
  <si>
    <t>71-09-11-402-008.000-022</t>
  </si>
  <si>
    <t>027-1001-046107</t>
  </si>
  <si>
    <t>7122061-022</t>
  </si>
  <si>
    <t>2111 FOXBORO CT</t>
  </si>
  <si>
    <t>71-09-24-227-003.000-023</t>
  </si>
  <si>
    <t>016-1239-948748</t>
  </si>
  <si>
    <t>7122063-023</t>
  </si>
  <si>
    <t>1203 PIONEER PL</t>
  </si>
  <si>
    <t>71-09-22-152-014.000-022</t>
  </si>
  <si>
    <t>027-1001-018226</t>
  </si>
  <si>
    <t>7122064-022</t>
  </si>
  <si>
    <t>607 E 17TH ST</t>
  </si>
  <si>
    <t>71-09-22-129-007.000-022</t>
  </si>
  <si>
    <t>027-1001-016414</t>
  </si>
  <si>
    <t>803 PRISM VALLEY DR</t>
  </si>
  <si>
    <t>71-09-22-302-003.000-022</t>
  </si>
  <si>
    <t>027-1001-021702</t>
  </si>
  <si>
    <t>1828 VICTORY ST</t>
  </si>
  <si>
    <t>71-09-22-327-002.000-022</t>
  </si>
  <si>
    <t>027-1001-0709</t>
  </si>
  <si>
    <t>7122068-022</t>
  </si>
  <si>
    <t>703  STEEPLECHASE DR</t>
  </si>
  <si>
    <t>71-09-22-405-010.000-022</t>
  </si>
  <si>
    <t>027-1001-0816</t>
  </si>
  <si>
    <t>1016  LONGHORN DR</t>
  </si>
  <si>
    <t>71-09-27-204-005.000-022</t>
  </si>
  <si>
    <t>027-1001-1091</t>
  </si>
  <si>
    <t>1022  YEARDLEY LN</t>
  </si>
  <si>
    <t>71-09-22-331-007.000-022</t>
  </si>
  <si>
    <t>027-1001-0745</t>
  </si>
  <si>
    <t>746 BUGLE LN</t>
  </si>
  <si>
    <t>71-09-22-433-008.000-022</t>
  </si>
  <si>
    <t>027-1027-046437</t>
  </si>
  <si>
    <t>7122071-022</t>
  </si>
  <si>
    <t>1125 CLIMBING ROSE LN</t>
  </si>
  <si>
    <t>71-09-23-301-175.000-022</t>
  </si>
  <si>
    <t>027-1001-024711</t>
  </si>
  <si>
    <t>1934 PEIRCE MILL LN</t>
  </si>
  <si>
    <t>71-09-22-433-007.000-022</t>
  </si>
  <si>
    <t>027-1027-046436</t>
  </si>
  <si>
    <t>1119 CLIMBING ROSE LN</t>
  </si>
  <si>
    <t>71-09-22-433-018.000-022</t>
  </si>
  <si>
    <t>027-1027-046447</t>
  </si>
  <si>
    <t>1315 CLIMBING ROSE LN</t>
  </si>
  <si>
    <t>71-09-23-301-171.000-022</t>
  </si>
  <si>
    <t>027-1001-024712</t>
  </si>
  <si>
    <t>1928 PEIRCE MILL LN</t>
  </si>
  <si>
    <t>71-09-03-226-028.000-022</t>
  </si>
  <si>
    <t>027-1019-024261</t>
  </si>
  <si>
    <t>7122074-022</t>
  </si>
  <si>
    <t>1214 CHAPEL HILL DR N</t>
  </si>
  <si>
    <t>71-09-03-228-028.000-022</t>
  </si>
  <si>
    <t>027-1019-024280</t>
  </si>
  <si>
    <t>3626 DURHAM LN</t>
  </si>
  <si>
    <t>71-04-34-477-033.000-022</t>
  </si>
  <si>
    <t>027-1059-120330</t>
  </si>
  <si>
    <t>4026 SAVANNAH PASS</t>
  </si>
  <si>
    <t>71-09-03-228-009.000-022</t>
  </si>
  <si>
    <t>027-1059-120405</t>
  </si>
  <si>
    <t>7122076-022</t>
  </si>
  <si>
    <t>1411 PEACHTREE LN</t>
  </si>
  <si>
    <t>71-09-04-403-025.000-022</t>
  </si>
  <si>
    <t>027-1001-123101</t>
  </si>
  <si>
    <t>7122094-022</t>
  </si>
  <si>
    <t>2809 NORTHWOOD DR</t>
  </si>
  <si>
    <t>71-09-22-455-010.000-022</t>
  </si>
  <si>
    <t>027-1001-1168</t>
  </si>
  <si>
    <t>7122095-022</t>
  </si>
  <si>
    <t>2025 POPPY CT</t>
  </si>
  <si>
    <t>71-09-22-454-004.000-022</t>
  </si>
  <si>
    <t>027-1001-1148</t>
  </si>
  <si>
    <t>2011 CORNFLOWER CT</t>
  </si>
  <si>
    <t>71-04-34-452-080.000-022</t>
  </si>
  <si>
    <t>027-1001-026380</t>
  </si>
  <si>
    <t>7123028-022</t>
  </si>
  <si>
    <t>1310 LAKE STREAM CT 8021-B</t>
  </si>
  <si>
    <t>71-09-16-127-003.000-023</t>
  </si>
  <si>
    <t>016-1014-057706</t>
  </si>
  <si>
    <t>7123043-023</t>
  </si>
  <si>
    <t>96 SCHELLINGER SQ</t>
  </si>
  <si>
    <t>71-09-09-408-004.000-023</t>
  </si>
  <si>
    <t>016-2017-0573</t>
  </si>
  <si>
    <t>7123045-023</t>
  </si>
  <si>
    <t>141 W MARION ST</t>
  </si>
  <si>
    <t>71-09-09-436-016.000-023</t>
  </si>
  <si>
    <t>016-2041-1407</t>
  </si>
  <si>
    <t>116 E BROADWAY ST</t>
  </si>
  <si>
    <t>71-09-09-436-017.000-023</t>
  </si>
  <si>
    <t>016-2041-1404</t>
  </si>
  <si>
    <t>116 E BROADWAY (VL) ST</t>
  </si>
  <si>
    <t>71-09-10-359-005.000-023</t>
  </si>
  <si>
    <t>016-2081-2745</t>
  </si>
  <si>
    <t>7123046-023</t>
  </si>
  <si>
    <t>617 LOCUST ST</t>
  </si>
  <si>
    <t>71-09-10-360-008.000-023</t>
  </si>
  <si>
    <t>016-2082-2764</t>
  </si>
  <si>
    <t>614 LOCUST ST</t>
  </si>
  <si>
    <t>71-09-10-334-017.000-023</t>
  </si>
  <si>
    <t>016-2099-3263</t>
  </si>
  <si>
    <t>1012 E BATTELL ST</t>
  </si>
  <si>
    <t>71-09-04-401-016.000-023</t>
  </si>
  <si>
    <t>016-2121-4174</t>
  </si>
  <si>
    <t>7123048-023</t>
  </si>
  <si>
    <t>2745 LENSON CT</t>
  </si>
  <si>
    <t>71-09-10-113-005.000-023</t>
  </si>
  <si>
    <t>016-2093-304620</t>
  </si>
  <si>
    <t>7123051-023</t>
  </si>
  <si>
    <t>1826 N CHESTNUT ST</t>
  </si>
  <si>
    <t>71-09-10-203-009.000-023</t>
  </si>
  <si>
    <t>016-2118-3797</t>
  </si>
  <si>
    <t>7123052-023</t>
  </si>
  <si>
    <t>1806 N MERRIFIELD AVE</t>
  </si>
  <si>
    <t>71-09-10-279-004.000-023</t>
  </si>
  <si>
    <t>016-2107-350806</t>
  </si>
  <si>
    <t>1327 E BORLEY AVE</t>
  </si>
  <si>
    <t>71-09-09-357-005.000-023</t>
  </si>
  <si>
    <t>016-2031-1002</t>
  </si>
  <si>
    <t>7123054-023</t>
  </si>
  <si>
    <t>808 N WEBSTER ST</t>
  </si>
  <si>
    <t>71-09-17-378-009.000-023</t>
  </si>
  <si>
    <t>016-1196-7905</t>
  </si>
  <si>
    <t>7123055-023</t>
  </si>
  <si>
    <t>720 SOMERSET AVE</t>
  </si>
  <si>
    <t>71-09-17-455-002.000-023</t>
  </si>
  <si>
    <t>016-1191-7668</t>
  </si>
  <si>
    <t>2027 DELAWARE ST</t>
  </si>
  <si>
    <t>71-09-17-459-004.000-023</t>
  </si>
  <si>
    <t>016-1191-7697</t>
  </si>
  <si>
    <t>2021 PANAMA ST</t>
  </si>
  <si>
    <t>71-09-17-379-020.000-023</t>
  </si>
  <si>
    <t>016-1198-7966</t>
  </si>
  <si>
    <t>711  DALE AV</t>
  </si>
  <si>
    <t>71-09-17-333-001.000-023</t>
  </si>
  <si>
    <t>016-1195-7844</t>
  </si>
  <si>
    <t>2122 W 6TH ST</t>
  </si>
  <si>
    <t>71-09-17-452-019.000-023</t>
  </si>
  <si>
    <t>016-1177-7105</t>
  </si>
  <si>
    <t>727 ALABAMA ST</t>
  </si>
  <si>
    <t>71-09-17-379-021.000-023</t>
  </si>
  <si>
    <t>016-1198-7968</t>
  </si>
  <si>
    <t>723 DALE AVE</t>
  </si>
  <si>
    <t>71-09-17-409-010.000-023</t>
  </si>
  <si>
    <t>016-1189-7617</t>
  </si>
  <si>
    <t>513 CARLTON ST</t>
  </si>
  <si>
    <t>71-09-17-336-006.000-023</t>
  </si>
  <si>
    <t>016-1195-7863</t>
  </si>
  <si>
    <t>512 SOMERSET AVE</t>
  </si>
  <si>
    <t>71-09-17-337-013.000-023</t>
  </si>
  <si>
    <t>016-1195-7878</t>
  </si>
  <si>
    <t>605 DALE AVE</t>
  </si>
  <si>
    <t>71-09-17-311-018.000-023</t>
  </si>
  <si>
    <t>016-1204-8202</t>
  </si>
  <si>
    <t>617 QUEENSBORO AVE</t>
  </si>
  <si>
    <t>71-09-17-476-023.000-023</t>
  </si>
  <si>
    <t>016-1183-7408</t>
  </si>
  <si>
    <t>819 HENDRICKS ST</t>
  </si>
  <si>
    <t>71-09-17-476-024.000-023</t>
  </si>
  <si>
    <t>016-1183-7411</t>
  </si>
  <si>
    <t>819 HENDRICKS (VL NEXT TO) ST</t>
  </si>
  <si>
    <t>71-09-10-484-018.000-023</t>
  </si>
  <si>
    <t>016-1046-2010</t>
  </si>
  <si>
    <t>7123056-023</t>
  </si>
  <si>
    <t>623 N STATE ST</t>
  </si>
  <si>
    <t>71-09-10-485-005.000-023</t>
  </si>
  <si>
    <t>016-1046-1992</t>
  </si>
  <si>
    <t>1339 PROSPECT DR</t>
  </si>
  <si>
    <t>71-09-16-129-012.000-023</t>
  </si>
  <si>
    <t>016-1013-056508</t>
  </si>
  <si>
    <t>7123057-023</t>
  </si>
  <si>
    <t>536 KAMM ISLAND PL 7</t>
  </si>
  <si>
    <t>71-09-22-104-009.000-023</t>
  </si>
  <si>
    <t>016-1240-9622</t>
  </si>
  <si>
    <t>7123060-023</t>
  </si>
  <si>
    <t>1416 DODGE AVE</t>
  </si>
  <si>
    <t>71-09-22-104-015.000-023</t>
  </si>
  <si>
    <t>016-1240-9645</t>
  </si>
  <si>
    <t>1313 IOWA ST</t>
  </si>
  <si>
    <t>71-09-15-236-001.000-023</t>
  </si>
  <si>
    <t>016-1050-2159</t>
  </si>
  <si>
    <t>214 N STATE ST</t>
  </si>
  <si>
    <t>71-09-15-381-015.000-023</t>
  </si>
  <si>
    <t>016-1240-9575</t>
  </si>
  <si>
    <t>906  SOUTH ST</t>
  </si>
  <si>
    <t>71-09-15-205-003.000-023</t>
  </si>
  <si>
    <t>016-1039-1672</t>
  </si>
  <si>
    <t>324 INDIANA AVE</t>
  </si>
  <si>
    <t>71-09-15-131-006.000-023</t>
  </si>
  <si>
    <t>016-1030-1227</t>
  </si>
  <si>
    <t>804 LINCOLNWAY E</t>
  </si>
  <si>
    <t>71-09-15-201-009.000-023</t>
  </si>
  <si>
    <t>016-1036-1568</t>
  </si>
  <si>
    <t>940 HOMEWOOD AVE</t>
  </si>
  <si>
    <t>71-09-15-231-011.000-023</t>
  </si>
  <si>
    <t>016-1040-1702</t>
  </si>
  <si>
    <t>325 STUDEBAKER ST</t>
  </si>
  <si>
    <t>71-09-15-115-014.000-023</t>
  </si>
  <si>
    <t>016-2115-3715</t>
  </si>
  <si>
    <t>7123062-023</t>
  </si>
  <si>
    <t>321 EDGEWATER DR</t>
  </si>
  <si>
    <t>71-10-07-302-007.000-023</t>
  </si>
  <si>
    <t>016-1221-8789</t>
  </si>
  <si>
    <t>7123064-023</t>
  </si>
  <si>
    <t>4066 COTTAGE AVE</t>
  </si>
  <si>
    <t>71-10-07-327-012.000-023</t>
  </si>
  <si>
    <t>016-1220-8778</t>
  </si>
  <si>
    <t>4320 COTTAGE AVE</t>
  </si>
  <si>
    <t>71-09-13-228-009.000-023</t>
  </si>
  <si>
    <t>016-1088-3560</t>
  </si>
  <si>
    <t>7123065-023</t>
  </si>
  <si>
    <t>3627 VISTULA RD</t>
  </si>
  <si>
    <t>71-10-18-106-009.000-023</t>
  </si>
  <si>
    <t>016-1094-379209</t>
  </si>
  <si>
    <t>213 N ELDER ST</t>
  </si>
  <si>
    <t>71-10-18-129-030.000-023</t>
  </si>
  <si>
    <t>016-1101-3939</t>
  </si>
  <si>
    <t>121 WABASH AVE</t>
  </si>
  <si>
    <t>71-09-16-380-013.000-023</t>
  </si>
  <si>
    <t>016-1167-6737</t>
  </si>
  <si>
    <t>7123066-023</t>
  </si>
  <si>
    <t>710 W 10TH ST</t>
  </si>
  <si>
    <t>71-09-16-158-017.000-023</t>
  </si>
  <si>
    <t>016-1019-0810</t>
  </si>
  <si>
    <t>219 BAKER ST</t>
  </si>
  <si>
    <t>71-09-16-456-011.000-023</t>
  </si>
  <si>
    <t>016-1145-5809</t>
  </si>
  <si>
    <t>218  W 10TH ST</t>
  </si>
  <si>
    <t>71-09-16-461-011.000-023</t>
  </si>
  <si>
    <t>016-1149-5983</t>
  </si>
  <si>
    <t>321  W 11TH ST</t>
  </si>
  <si>
    <t>71-09-16-339-012.000-023</t>
  </si>
  <si>
    <t>016-1163-6551</t>
  </si>
  <si>
    <t>544 W 8TH ST</t>
  </si>
  <si>
    <t>71-09-14-281-003.000-023</t>
  </si>
  <si>
    <t>016-1246-0075</t>
  </si>
  <si>
    <t>7123070-023</t>
  </si>
  <si>
    <t>2230 MILLER CT</t>
  </si>
  <si>
    <t>71-09-14-208-003.000-023</t>
  </si>
  <si>
    <t>016-1069-2837</t>
  </si>
  <si>
    <t>7123071-023</t>
  </si>
  <si>
    <t>2011 LINCOLNWAY E</t>
  </si>
  <si>
    <t>71-09-14-201-017.000-023</t>
  </si>
  <si>
    <t>016-1072-2941</t>
  </si>
  <si>
    <t>2028 LINDEN AVE</t>
  </si>
  <si>
    <t>71-09-14-107-003.000-023</t>
  </si>
  <si>
    <t>016-1064-2633</t>
  </si>
  <si>
    <t>214 GEORGE ST</t>
  </si>
  <si>
    <t>71-09-14-105-013.000-023</t>
  </si>
  <si>
    <t>016-1063-2603</t>
  </si>
  <si>
    <t>311 N VICTORIA ST</t>
  </si>
  <si>
    <t>71-09-10-487-008.000-023</t>
  </si>
  <si>
    <t>016-1041-1794</t>
  </si>
  <si>
    <t>501 N MASON ST</t>
  </si>
  <si>
    <t>71-09-14-102-012.000-023</t>
  </si>
  <si>
    <t>016-1062-2577</t>
  </si>
  <si>
    <t>417 N VICTORIA ST</t>
  </si>
  <si>
    <t>71-09-21-231-005.000-023</t>
  </si>
  <si>
    <t>016-1222-8884</t>
  </si>
  <si>
    <t>7123072-023</t>
  </si>
  <si>
    <t>112 E 16TH ST</t>
  </si>
  <si>
    <t>71-09-24-104-003.000-023</t>
  </si>
  <si>
    <t>016-1241-9710</t>
  </si>
  <si>
    <t>7123073-023</t>
  </si>
  <si>
    <t>2829 LEXINGTON BLVD</t>
  </si>
  <si>
    <t>71-09-24-178-005.000-023</t>
  </si>
  <si>
    <t>016-1245-9923</t>
  </si>
  <si>
    <t>1426 QUINCY DR</t>
  </si>
  <si>
    <t>71-09-24-176-008.000-023</t>
  </si>
  <si>
    <t>016-1245-9973</t>
  </si>
  <si>
    <t>1547 HAMPTON CT</t>
  </si>
  <si>
    <t>71-09-24-131-019.000-023</t>
  </si>
  <si>
    <t>016-1245-9944</t>
  </si>
  <si>
    <t>1433 QUINCY DR</t>
  </si>
  <si>
    <t>71-09-24-152-015.000-023</t>
  </si>
  <si>
    <t>016-1236-9397</t>
  </si>
  <si>
    <t>1501 MEDFORD LN</t>
  </si>
  <si>
    <t>71-09-24-130-001.000-023</t>
  </si>
  <si>
    <t>016-1244-9885</t>
  </si>
  <si>
    <t>2927 PROVIDENCE DR</t>
  </si>
  <si>
    <t>71-09-24-230-006.000-023</t>
  </si>
  <si>
    <t>016-1239-948840</t>
  </si>
  <si>
    <t>7123074-023</t>
  </si>
  <si>
    <t>3815 FERN HILL DR</t>
  </si>
  <si>
    <t>71-09-24-231-003.000-023</t>
  </si>
  <si>
    <t>016-1239-948851</t>
  </si>
  <si>
    <t>3811  DUDLEY DR</t>
  </si>
  <si>
    <t>71-10-19-155-006.000-023</t>
  </si>
  <si>
    <t>016-1238-948773</t>
  </si>
  <si>
    <t>1929  BENNINGTON DR</t>
  </si>
  <si>
    <t>71-09-24-205-012.000-023</t>
  </si>
  <si>
    <t>016-1247-0305</t>
  </si>
  <si>
    <t>1301 BEACON CT</t>
  </si>
  <si>
    <t>71-10-19-155-002.000-023</t>
  </si>
  <si>
    <t>016-1238-948769</t>
  </si>
  <si>
    <t>1831  BENNINGTON DR</t>
  </si>
  <si>
    <t>71-10-08-451-022.000-030</t>
  </si>
  <si>
    <t>015-1182-061007</t>
  </si>
  <si>
    <t>7123080-030</t>
  </si>
  <si>
    <t>521 SHEPHERDS WAY</t>
  </si>
  <si>
    <t>71-10-08-376-032.000-030</t>
  </si>
  <si>
    <t>015-1182-060833</t>
  </si>
  <si>
    <t>513 CLOUDMONT DR</t>
  </si>
  <si>
    <t>71-10-08-376-126.000-030</t>
  </si>
  <si>
    <t>015-1182-061109</t>
  </si>
  <si>
    <t>1610 COBBLE HILLS DR</t>
  </si>
  <si>
    <t>71-10-08-451-048.000-030</t>
  </si>
  <si>
    <t>015-1182-060989</t>
  </si>
  <si>
    <t>1404 GREEN GRASS DR</t>
  </si>
  <si>
    <t>71-09-16-356-002.000-023</t>
  </si>
  <si>
    <t>016-1161-646617</t>
  </si>
  <si>
    <t>7123086-023</t>
  </si>
  <si>
    <t>802 BERKLEY CIR</t>
  </si>
  <si>
    <t>71-09-10-427-045.000-023</t>
  </si>
  <si>
    <t>016-2091-298749</t>
  </si>
  <si>
    <t>7123087-023</t>
  </si>
  <si>
    <t>1120 GLASGOW DR</t>
  </si>
  <si>
    <t>71-09-09-352-002.000-023</t>
  </si>
  <si>
    <t>016-2030-0953</t>
  </si>
  <si>
    <t>7123090-023</t>
  </si>
  <si>
    <t>927 W BROADWAY ST</t>
  </si>
  <si>
    <t>71-09-09-376-010.000-023</t>
  </si>
  <si>
    <t>016-2033-1033</t>
  </si>
  <si>
    <t>624 W BATTELL ST</t>
  </si>
  <si>
    <t>71-10-09-304-006.000-030</t>
  </si>
  <si>
    <t>015-1180-0496</t>
  </si>
  <si>
    <t>7130009-030</t>
  </si>
  <si>
    <t>751 GRIFFITH ST</t>
  </si>
  <si>
    <t>71-10-16-181-002.000-030</t>
  </si>
  <si>
    <t>015-1152-0144</t>
  </si>
  <si>
    <t>7130010-030</t>
  </si>
  <si>
    <t>208 S CHESTNUT ST</t>
  </si>
  <si>
    <t>71-10-16-152-003.000-030</t>
  </si>
  <si>
    <t>015-1175-0328</t>
  </si>
  <si>
    <t>206 BEECH RD</t>
  </si>
  <si>
    <t>71-04-34-408-010.000-031</t>
  </si>
  <si>
    <t>014-1174-6736</t>
  </si>
  <si>
    <t>7131025-031</t>
  </si>
  <si>
    <t>15435 OLD BEDFORD TRL</t>
  </si>
  <si>
    <t>71-04-34-254-014.000-031</t>
  </si>
  <si>
    <t>014-1179-7000</t>
  </si>
  <si>
    <t>15357 WHISPERING OAK DR</t>
  </si>
  <si>
    <t>71-04-34-126-008.000-031</t>
  </si>
  <si>
    <t>014-1059-6699</t>
  </si>
  <si>
    <t>15625 WINDING BROOK DR</t>
  </si>
  <si>
    <t>71-04-35-403-002.000-031</t>
  </si>
  <si>
    <t>014-1060-122618</t>
  </si>
  <si>
    <t>7131026-031</t>
  </si>
  <si>
    <t>54516 WHITE TAIL DR</t>
  </si>
  <si>
    <t>71-04-35-177-005.000-031</t>
  </si>
  <si>
    <t>014-1060-121649</t>
  </si>
  <si>
    <t>14521 BAMBOO CT</t>
  </si>
  <si>
    <t>71-04-35-401-008.000-031</t>
  </si>
  <si>
    <t>014-1060-1351</t>
  </si>
  <si>
    <t>14452 LOTUS DR</t>
  </si>
  <si>
    <t>71-04-35-201-016.000-031</t>
  </si>
  <si>
    <t>014-1060-121811</t>
  </si>
  <si>
    <t>14407 MEADOWS CT</t>
  </si>
  <si>
    <t>71-04-36-377-013.000-031</t>
  </si>
  <si>
    <t>014-1061-127414</t>
  </si>
  <si>
    <t>7131027-031</t>
  </si>
  <si>
    <t>54909 CURRANT RD</t>
  </si>
  <si>
    <t>71-04-36-377-012.000-031</t>
  </si>
  <si>
    <t>014-1061-127408</t>
  </si>
  <si>
    <t>54909 CURRANT (VL NORTH OF) RD</t>
  </si>
  <si>
    <t>71-05-31-326-010.000-031</t>
  </si>
  <si>
    <t>014-1062-129205</t>
  </si>
  <si>
    <t>7131028-031</t>
  </si>
  <si>
    <t>54561 GILMAN DR</t>
  </si>
  <si>
    <t>71-05-31-376-009.000-031</t>
  </si>
  <si>
    <t>014-1062-129512</t>
  </si>
  <si>
    <t>7131029-031</t>
  </si>
  <si>
    <t>54855 BELMONT STAKES DR</t>
  </si>
  <si>
    <t>71-05-32-476-014.000-031</t>
  </si>
  <si>
    <t>014-1179-7037</t>
  </si>
  <si>
    <t>7131030-031</t>
  </si>
  <si>
    <t>11167 EDISON RD</t>
  </si>
  <si>
    <t>71-05-32-476-005.000-031</t>
  </si>
  <si>
    <t>014-1063-131909</t>
  </si>
  <si>
    <t>EDISON</t>
  </si>
  <si>
    <t>71-05-32-476-003.000-031</t>
  </si>
  <si>
    <t>014-1063-131913</t>
  </si>
  <si>
    <t>71-05-32-476-004.000-031</t>
  </si>
  <si>
    <t>014-1063-131905</t>
  </si>
  <si>
    <t>REAR OF EDISON</t>
  </si>
  <si>
    <t>71-10-05-202-015.000-031</t>
  </si>
  <si>
    <t>014-1041-070252</t>
  </si>
  <si>
    <t>55087 ANDREW LN</t>
  </si>
  <si>
    <t>71-10-05-277-003.000-031</t>
  </si>
  <si>
    <t>014-1041-071246</t>
  </si>
  <si>
    <t>55334 MAYAPPLE CT</t>
  </si>
  <si>
    <t>71-05-33-276-008.000-031</t>
  </si>
  <si>
    <t>014-1179-7029</t>
  </si>
  <si>
    <t>7131033-031</t>
  </si>
  <si>
    <t>54427 FAYE DR</t>
  </si>
  <si>
    <t>71-05-33-152-004.000-031</t>
  </si>
  <si>
    <t>014-1064-132313</t>
  </si>
  <si>
    <t>10860 VOLINIA DR</t>
  </si>
  <si>
    <t>71-05-33-152-014.000-031</t>
  </si>
  <si>
    <t>014-1064-132308</t>
  </si>
  <si>
    <t>10815 METEA LN</t>
  </si>
  <si>
    <t>71-10-21-100-009.000-031</t>
  </si>
  <si>
    <t>014-1052-104805</t>
  </si>
  <si>
    <t>7131037-031</t>
  </si>
  <si>
    <t>10622 HARRISON RD</t>
  </si>
  <si>
    <t>71-04-34-426-017.000-031</t>
  </si>
  <si>
    <t>014-1059-120006</t>
  </si>
  <si>
    <t>54771 FIR RD</t>
  </si>
  <si>
    <t>71-10-20-276-004.000-031</t>
  </si>
  <si>
    <t>014-1051-1030</t>
  </si>
  <si>
    <t>58479 BEECH RD</t>
  </si>
  <si>
    <t>71-10-05-254-007.000-031</t>
  </si>
  <si>
    <t>014-1041-071110</t>
  </si>
  <si>
    <t>7131044-031</t>
  </si>
  <si>
    <t>55155  BIRCH RD</t>
  </si>
  <si>
    <t>71-10-07-226-005.000-031</t>
  </si>
  <si>
    <t>014-1043-076507</t>
  </si>
  <si>
    <t>56189  HARMAN DR</t>
  </si>
  <si>
    <t>71-09-11-276-017.000-031</t>
  </si>
  <si>
    <t>014-1106-372901</t>
  </si>
  <si>
    <t>7131045-031</t>
  </si>
  <si>
    <t>56263 FERRIS AVE</t>
  </si>
  <si>
    <t>71-10-05-379-005.000-031</t>
  </si>
  <si>
    <t>014-1187-7328</t>
  </si>
  <si>
    <t>7131050-031</t>
  </si>
  <si>
    <t>55960  GUILFORD PL</t>
  </si>
  <si>
    <t>71-10-08-101-017.000-031</t>
  </si>
  <si>
    <t>014-1175-6880</t>
  </si>
  <si>
    <t>11877  BOWMAN DR</t>
  </si>
  <si>
    <t>71-10-06-479-006.000-031</t>
  </si>
  <si>
    <t>014-1042-075722</t>
  </si>
  <si>
    <t>12016 PENN RD</t>
  </si>
  <si>
    <t>71-10-04-355-059.000-031</t>
  </si>
  <si>
    <t>014-1041-072211</t>
  </si>
  <si>
    <t>7131051-031</t>
  </si>
  <si>
    <t>55917 PHEASANT COVEY CT</t>
  </si>
  <si>
    <t>71-10-04-353-024.000-031</t>
  </si>
  <si>
    <t>014-1040-067321</t>
  </si>
  <si>
    <t>55715 RINGNECK DR</t>
  </si>
  <si>
    <t>71-10-04-352-037.000-031</t>
  </si>
  <si>
    <t>014-1040-067240</t>
  </si>
  <si>
    <t>55833 BLACK PHEASANT DR</t>
  </si>
  <si>
    <t>71-10-04-353-017.000-031</t>
  </si>
  <si>
    <t>014-1040-067212</t>
  </si>
  <si>
    <t>55856 BLACK PHEASANT DR</t>
  </si>
  <si>
    <t>71-10-05-426-015.000-031</t>
  </si>
  <si>
    <t>014-1041-072315</t>
  </si>
  <si>
    <t>55489 LABRADOR CT</t>
  </si>
  <si>
    <t>71-10-08-276-012.000-031</t>
  </si>
  <si>
    <t>014-1130-4974</t>
  </si>
  <si>
    <t>7131052-031</t>
  </si>
  <si>
    <t>56453 RIVER GROVE LN</t>
  </si>
  <si>
    <t>71-10-09-127-012.000-031</t>
  </si>
  <si>
    <t>014-1078-2044</t>
  </si>
  <si>
    <t>10624 JEFFERSON BLVD</t>
  </si>
  <si>
    <t>71-10-16-351-011.000-031</t>
  </si>
  <si>
    <t>014-1047-090509</t>
  </si>
  <si>
    <t>7131056-031</t>
  </si>
  <si>
    <t>10825 HARRISON RD</t>
  </si>
  <si>
    <t>71-10-16-377-015.000-031</t>
  </si>
  <si>
    <t>014-1047-091706</t>
  </si>
  <si>
    <t>10585 HARRISON RD</t>
  </si>
  <si>
    <t>71-10-28-176-008.000-031</t>
  </si>
  <si>
    <t>014-1053-109502</t>
  </si>
  <si>
    <t>59447 APPLE RD</t>
  </si>
  <si>
    <t>71-10-09-404-011.000-031</t>
  </si>
  <si>
    <t>014-1045-083945</t>
  </si>
  <si>
    <t>7131057-031</t>
  </si>
  <si>
    <t>10341 CHARLES ST</t>
  </si>
  <si>
    <t>71-10-09-279-011.000-031</t>
  </si>
  <si>
    <t>014-1046-0884</t>
  </si>
  <si>
    <t>56447 ASH RD</t>
  </si>
  <si>
    <t>71-09-28-253-009.000-031</t>
  </si>
  <si>
    <t>014-1033-055452</t>
  </si>
  <si>
    <t>7131063-031</t>
  </si>
  <si>
    <t>16310 RONNIES DR</t>
  </si>
  <si>
    <t>71-09-25-305-011.000-031</t>
  </si>
  <si>
    <t>014-1030-049947</t>
  </si>
  <si>
    <t>7131064-031</t>
  </si>
  <si>
    <t>59793 RED BIRD CT</t>
  </si>
  <si>
    <t>71-09-25-303-003.000-031</t>
  </si>
  <si>
    <t>014-1030-049913</t>
  </si>
  <si>
    <t>13825 HILL ST</t>
  </si>
  <si>
    <t>71-09-20-326-092.000-033</t>
  </si>
  <si>
    <t>026-1001-0096</t>
  </si>
  <si>
    <t>7131065-033</t>
  </si>
  <si>
    <t>2500 TOPSFIELD RD 904</t>
  </si>
  <si>
    <t>71-09-29-252-009.000-031</t>
  </si>
  <si>
    <t>014-1034-058016</t>
  </si>
  <si>
    <t>7131067-031</t>
  </si>
  <si>
    <t>59349  HAZEL RD</t>
  </si>
  <si>
    <t>71-09-29-252-008.000-031</t>
  </si>
  <si>
    <t>014-1034-058015</t>
  </si>
  <si>
    <t>VL HAZEL RD</t>
  </si>
  <si>
    <t>71-14-03-152-008.000-031</t>
  </si>
  <si>
    <t>014-1003-004210</t>
  </si>
  <si>
    <t>61490 BREMEN HWY</t>
  </si>
  <si>
    <t>71-09-29-405-010.000-031</t>
  </si>
  <si>
    <t>014-1034-058620</t>
  </si>
  <si>
    <t>7131068-031</t>
  </si>
  <si>
    <t>59663  HAZEL RD</t>
  </si>
  <si>
    <t>71-09-29-404-009.000-031</t>
  </si>
  <si>
    <t>014-1034-058638</t>
  </si>
  <si>
    <t>17475 STARLITE DR</t>
  </si>
  <si>
    <t>71-10-29-477-017.000-031</t>
  </si>
  <si>
    <t>014-1054-7010</t>
  </si>
  <si>
    <t>7131069-031</t>
  </si>
  <si>
    <t>59921 VALLEY VIEW TRL</t>
  </si>
  <si>
    <t>71-09-32-301-008.000-031</t>
  </si>
  <si>
    <t>014-1035-059006</t>
  </si>
  <si>
    <t>7131071-031</t>
  </si>
  <si>
    <t>17889  BELLOWS FALLS DR</t>
  </si>
  <si>
    <t>71-05-32-401-183.000-031</t>
  </si>
  <si>
    <t>014-1063-132117</t>
  </si>
  <si>
    <t>7131074-031</t>
  </si>
  <si>
    <t>54620 SACRAMENTO MEADOWS DR</t>
  </si>
  <si>
    <t>71-05-32-401-107.000-031</t>
  </si>
  <si>
    <t>014-1063-132037</t>
  </si>
  <si>
    <t>54701 PIERRE TRAILS DR</t>
  </si>
  <si>
    <t>71-05-32-401-098.000-031</t>
  </si>
  <si>
    <t>014-1063-132028</t>
  </si>
  <si>
    <t>54823 PIERRE TRAILS DR</t>
  </si>
  <si>
    <t>71-05-32-401-087.000-031</t>
  </si>
  <si>
    <t>014-1063-132017</t>
  </si>
  <si>
    <t>11327 CARSON CITY DR</t>
  </si>
  <si>
    <t>71-05-32-401-102.000-031</t>
  </si>
  <si>
    <t>014-1063-132032</t>
  </si>
  <si>
    <t>54765 PIERRE TRAILS DR</t>
  </si>
  <si>
    <t>71-05-32-401-136.000-031</t>
  </si>
  <si>
    <t>014-1063-132066</t>
  </si>
  <si>
    <t>54647 PIERRE TRAILS DR</t>
  </si>
  <si>
    <t>71-05-32-401-178.000-031</t>
  </si>
  <si>
    <t>014-1063-132112</t>
  </si>
  <si>
    <t>54651 SACRAMENTO MEADOWS DR</t>
  </si>
  <si>
    <t>71-10-21-400-015.000-031</t>
  </si>
  <si>
    <t>014-1052-108190</t>
  </si>
  <si>
    <t>7131076-031</t>
  </si>
  <si>
    <t>58650 APPLE RD</t>
  </si>
  <si>
    <t>71-09-13-402-008.000-032</t>
  </si>
  <si>
    <t>028-1001-0068</t>
  </si>
  <si>
    <t>7132003-032</t>
  </si>
  <si>
    <t>13364 E 7TH ST</t>
  </si>
  <si>
    <t>71-09-13-326-004.000-032</t>
  </si>
  <si>
    <t>028-1001-0090</t>
  </si>
  <si>
    <t>57511 KLINE (VL) ST</t>
  </si>
  <si>
    <t>71-09-32-176-007.000-033</t>
  </si>
  <si>
    <t>026-1035-059073</t>
  </si>
  <si>
    <t>7133010-033</t>
  </si>
  <si>
    <t>5809 DEER HOLLOW DR</t>
  </si>
  <si>
    <t>71-09-20-326-044.000-033</t>
  </si>
  <si>
    <t>026-1001-0048</t>
  </si>
  <si>
    <t>7133011-033</t>
  </si>
  <si>
    <t>2500 TOPSFIELD RD 416</t>
  </si>
  <si>
    <t>71-09-20-326-112.000-033</t>
  </si>
  <si>
    <t>026-1001-0116</t>
  </si>
  <si>
    <t>2500 TOPSFIELD RD 924</t>
  </si>
  <si>
    <t>71-09-20-326-008.000-033</t>
  </si>
  <si>
    <t>026-1001-0012</t>
  </si>
  <si>
    <t>2500  TOPSFIELD RD #208</t>
  </si>
  <si>
    <t>71-09-32-103-010.000-033</t>
  </si>
  <si>
    <t>026-1035-058926</t>
  </si>
  <si>
    <t>7133014-033</t>
  </si>
  <si>
    <t>2317 CRANSTON ST</t>
  </si>
  <si>
    <t>71-09-32-126-124.000-033</t>
  </si>
  <si>
    <t>026-1035-059938</t>
  </si>
  <si>
    <t>2609 ST CHARLES AVE</t>
  </si>
  <si>
    <t>71-09-32-126-068.000-033</t>
  </si>
  <si>
    <t>026-1035-059006</t>
  </si>
  <si>
    <t>2236 ST CHARLES AVE</t>
  </si>
  <si>
    <t>71-09-32-126-044.000-033</t>
  </si>
  <si>
    <t>026-1035-058981</t>
  </si>
  <si>
    <t>2419 CHESHIRE DR</t>
  </si>
  <si>
    <t>PORTAGE TOWNSHIP</t>
  </si>
  <si>
    <t>71-08-06-101-001.000-025</t>
  </si>
  <si>
    <t>017-1003-008204</t>
  </si>
  <si>
    <t>7125034-025</t>
  </si>
  <si>
    <t>24974  EDISON</t>
  </si>
  <si>
    <t>71-08-06-226-022.000-025</t>
  </si>
  <si>
    <t>017-1003-009053</t>
  </si>
  <si>
    <t>55196 HOLMES</t>
  </si>
  <si>
    <t>71-08-06-226-009.000-025</t>
  </si>
  <si>
    <t>017-1003-009008</t>
  </si>
  <si>
    <t>55216  HOLMES</t>
  </si>
  <si>
    <t>71-08-06-226-020.000-025</t>
  </si>
  <si>
    <t>017-1003-009022</t>
  </si>
  <si>
    <t>7125037-025</t>
  </si>
  <si>
    <t>CHAMBERLAIN ST V/L</t>
  </si>
  <si>
    <t>71-08-06-203-012.000-025</t>
  </si>
  <si>
    <t>017-1078-2811</t>
  </si>
  <si>
    <t>55194  SUNDOWN</t>
  </si>
  <si>
    <t>71-08-05-126-022.000-025</t>
  </si>
  <si>
    <t>017-1077-2801</t>
  </si>
  <si>
    <t>23625  GROVE</t>
  </si>
  <si>
    <t>71-08-05-252-010.000-025</t>
  </si>
  <si>
    <t>017-1042-1359</t>
  </si>
  <si>
    <t>55267 GLENN RD</t>
  </si>
  <si>
    <t>71-08-07-402-003.000-025</t>
  </si>
  <si>
    <t>017-1004-015701</t>
  </si>
  <si>
    <t>7125041-025</t>
  </si>
  <si>
    <t>56733  CRUMSTOWN HW</t>
  </si>
  <si>
    <t>71-08-07-180-003.000-025</t>
  </si>
  <si>
    <t>017-1082-2898</t>
  </si>
  <si>
    <t>56390  EASTLEA</t>
  </si>
  <si>
    <t>71-08-07-179-006.000-025</t>
  </si>
  <si>
    <t>017-1082-2917</t>
  </si>
  <si>
    <t>56440  WESTLEA DR</t>
  </si>
  <si>
    <t>71-08-07-401-006.000-025</t>
  </si>
  <si>
    <t>017-1004-015401</t>
  </si>
  <si>
    <t>24268  WESTERN</t>
  </si>
  <si>
    <t>71-08-07-401-005.000-025</t>
  </si>
  <si>
    <t>017-1004-0154</t>
  </si>
  <si>
    <t>24349 HURON ST</t>
  </si>
  <si>
    <t>71-08-17-101-012.000-025</t>
  </si>
  <si>
    <t>017-1008-023109</t>
  </si>
  <si>
    <t>57147  BUTTERNUT RD</t>
  </si>
  <si>
    <t>71-08-08-102-013.000-025</t>
  </si>
  <si>
    <t>017-1037-1114</t>
  </si>
  <si>
    <t>56226  OAK RD RD</t>
  </si>
  <si>
    <t>71-08-07-226-002.000-025</t>
  </si>
  <si>
    <t>017-1056-212301</t>
  </si>
  <si>
    <t>56048  ORCHID RD</t>
  </si>
  <si>
    <t>71-08-08-378-025.000-025</t>
  </si>
  <si>
    <t>017-1034-0974</t>
  </si>
  <si>
    <t>56937  MAYFLOWER</t>
  </si>
  <si>
    <t>71-08-07-276-015.000-025</t>
  </si>
  <si>
    <t>017-1056-2155</t>
  </si>
  <si>
    <t>56377  S  CHAPEL LANE RD</t>
  </si>
  <si>
    <t>71-08-07-201-008.000-025</t>
  </si>
  <si>
    <t>017-1004-0125</t>
  </si>
  <si>
    <t>56165  ORCHID</t>
  </si>
  <si>
    <t>71-08-17-102-003.000-025</t>
  </si>
  <si>
    <t>017-1008-023122</t>
  </si>
  <si>
    <t>57050  BUTTERNUT ROAD</t>
  </si>
  <si>
    <t>71-09-06-101-015.000-026</t>
  </si>
  <si>
    <t>018-5102-357913</t>
  </si>
  <si>
    <t>7126099-026</t>
  </si>
  <si>
    <t>1240 DUEY ST, UNIT 46</t>
  </si>
  <si>
    <t>71-09-06-104-024.000-026</t>
  </si>
  <si>
    <t>018-5101-355617</t>
  </si>
  <si>
    <t>1212 NAPOLEON ST</t>
  </si>
  <si>
    <t>71-08-12-282-054.000-026</t>
  </si>
  <si>
    <t>018-6002-004038</t>
  </si>
  <si>
    <t>7126100-026</t>
  </si>
  <si>
    <t>403 S Frances Street 6</t>
  </si>
  <si>
    <t>71-08-12-282-052.000-026</t>
  </si>
  <si>
    <t>018-6002-004036</t>
  </si>
  <si>
    <t>403 S Frances Street 4</t>
  </si>
  <si>
    <t>71-08-12-282-066.000-026</t>
  </si>
  <si>
    <t>018-6002-004050</t>
  </si>
  <si>
    <t>327 S FRANCES ST 5</t>
  </si>
  <si>
    <t>71-08-12-285-009.000-026</t>
  </si>
  <si>
    <t>018-6002-004065</t>
  </si>
  <si>
    <t>316 S ST PETER ST #7</t>
  </si>
  <si>
    <t>71-08-12-285-005.000-026</t>
  </si>
  <si>
    <t>018-6002-004061</t>
  </si>
  <si>
    <t>316 S ST PETER ST #3</t>
  </si>
  <si>
    <t>71-08-05-451-020.000-026</t>
  </si>
  <si>
    <t>018-2223-8302</t>
  </si>
  <si>
    <t>7126205-026</t>
  </si>
  <si>
    <t>5307  PACKARD</t>
  </si>
  <si>
    <t>71-08-05-459-002.000-026</t>
  </si>
  <si>
    <t>018-2226-8470</t>
  </si>
  <si>
    <t>5118  COLFAX</t>
  </si>
  <si>
    <t>71-08-05-457-004.000-026</t>
  </si>
  <si>
    <t>018-2224-8376</t>
  </si>
  <si>
    <t>5112  PACKARD AVE</t>
  </si>
  <si>
    <t>71-08-09-351-019.000-026</t>
  </si>
  <si>
    <t>018-4113-4158</t>
  </si>
  <si>
    <t>7126208-026</t>
  </si>
  <si>
    <t>728  FAIRWAY</t>
  </si>
  <si>
    <t>71-08-08-476-015.000-026</t>
  </si>
  <si>
    <t>018-4121-4634</t>
  </si>
  <si>
    <t>834  SYLVAN</t>
  </si>
  <si>
    <t>71-08-08-478-009.000-026</t>
  </si>
  <si>
    <t>018-4120-4607</t>
  </si>
  <si>
    <t>4714  SCENIC</t>
  </si>
  <si>
    <t>71-08-08-452-012.000-026</t>
  </si>
  <si>
    <t>018-4135-5314</t>
  </si>
  <si>
    <t>5028  BLOOMFIELD</t>
  </si>
  <si>
    <t>71-08-08-452-023.000-026</t>
  </si>
  <si>
    <t>018-4135-5337</t>
  </si>
  <si>
    <t>5209  SUNNYFIELD</t>
  </si>
  <si>
    <t>71-08-09-354-034.000-026</t>
  </si>
  <si>
    <t>018-4114-4223</t>
  </si>
  <si>
    <t>733  FAIRWAY</t>
  </si>
  <si>
    <t>71-08-08-202-005.000-026</t>
  </si>
  <si>
    <t>018-4146-5716</t>
  </si>
  <si>
    <t>5049  IDLEWOOD</t>
  </si>
  <si>
    <t>71-08-09-352-005.000-026</t>
  </si>
  <si>
    <t>018-4119-4514</t>
  </si>
  <si>
    <t>816  LOMBARDY</t>
  </si>
  <si>
    <t>71-08-08-456-017.000-026</t>
  </si>
  <si>
    <t>018-4135-5264</t>
  </si>
  <si>
    <t>5116  FORD</t>
  </si>
  <si>
    <t>71-08-08-251-013.000-026</t>
  </si>
  <si>
    <t>018-4144-5649</t>
  </si>
  <si>
    <t>141  S CLEARVIEW PL</t>
  </si>
  <si>
    <t>71-08-08-478-043.000-026</t>
  </si>
  <si>
    <t>018-4120-4609</t>
  </si>
  <si>
    <t>4704 SCENIC DR</t>
  </si>
  <si>
    <t>71-08-08-402-026.000-026</t>
  </si>
  <si>
    <t>018-4138-5483</t>
  </si>
  <si>
    <t>5203  SCENIC</t>
  </si>
  <si>
    <t>71-08-08-454-003.000-026</t>
  </si>
  <si>
    <t>018-4136-5384</t>
  </si>
  <si>
    <t>738 CLEARVIEW PL</t>
  </si>
  <si>
    <t>71-08-08-253-006.000-026</t>
  </si>
  <si>
    <t>018-4144-5639</t>
  </si>
  <si>
    <t>5116  GREENLEAF LN</t>
  </si>
  <si>
    <t>71-08-08-402-006.000-026</t>
  </si>
  <si>
    <t>018-4142-5557</t>
  </si>
  <si>
    <t>5122  MAYFAIR PL</t>
  </si>
  <si>
    <t>71-08-08-479-022.000-026</t>
  </si>
  <si>
    <t>018-4120-4540</t>
  </si>
  <si>
    <t>4719 SAMPLE ST</t>
  </si>
  <si>
    <t>71-08-08-476-034.000-026</t>
  </si>
  <si>
    <t>018-4121-4621</t>
  </si>
  <si>
    <t>821  GARDEN LANE</t>
  </si>
  <si>
    <t>71-08-08-402-030.000-026</t>
  </si>
  <si>
    <t>018-4138-5479</t>
  </si>
  <si>
    <t>5109  SCENIC</t>
  </si>
  <si>
    <t>71-08-08-479-019.000-026</t>
  </si>
  <si>
    <t>018-4120-4543</t>
  </si>
  <si>
    <t>4733  SAMPLE</t>
  </si>
  <si>
    <t>71-08-08-451-003.000-026</t>
  </si>
  <si>
    <t>018-4136-5418</t>
  </si>
  <si>
    <t>615  CLEARVIEW</t>
  </si>
  <si>
    <t>71-08-08-451-020.000-026</t>
  </si>
  <si>
    <t>018-4136-5401</t>
  </si>
  <si>
    <t>5311  FLORAL PL</t>
  </si>
  <si>
    <t>71-08-16-128-010.000-026</t>
  </si>
  <si>
    <t>018-8146-5299</t>
  </si>
  <si>
    <t>7126212-026</t>
  </si>
  <si>
    <t>1002  EDISON</t>
  </si>
  <si>
    <t>71-08-16-101-013.000-026</t>
  </si>
  <si>
    <t>018-8138-5024</t>
  </si>
  <si>
    <t>1024  LOMBARDY</t>
  </si>
  <si>
    <t>71-08-16-102-007.000-026</t>
  </si>
  <si>
    <t>018-8144-5159</t>
  </si>
  <si>
    <t>930  BIRCHWOOD</t>
  </si>
  <si>
    <t>71-08-16-101-022.000-026</t>
  </si>
  <si>
    <t>018-8143-5085</t>
  </si>
  <si>
    <t>905  BIRCHWOOD</t>
  </si>
  <si>
    <t>71-08-16-104-001.000-026</t>
  </si>
  <si>
    <t>018-8143-5115</t>
  </si>
  <si>
    <t>4616  MAYWOOD</t>
  </si>
  <si>
    <t>71-08-16-127-016.000-026</t>
  </si>
  <si>
    <t>018-8146-5288</t>
  </si>
  <si>
    <t>907  EDISON</t>
  </si>
  <si>
    <t>71-08-16-105-004.000-026</t>
  </si>
  <si>
    <t>018-8144-5148</t>
  </si>
  <si>
    <t>1022  BIRCHWOOD</t>
  </si>
  <si>
    <t>N</t>
  </si>
  <si>
    <t>71-08-17-252-001.000-026</t>
  </si>
  <si>
    <t>018-8136-498701</t>
  </si>
  <si>
    <t>1226  MAYFLOWER</t>
  </si>
  <si>
    <t>71-08-16-101-026.000-026</t>
  </si>
  <si>
    <t>018-8143-5086</t>
  </si>
  <si>
    <t>4603  MAYWOOD</t>
  </si>
  <si>
    <t>71-08-17-226-031.000-026</t>
  </si>
  <si>
    <t>018-8135-4966</t>
  </si>
  <si>
    <t>1121 PARKWAY</t>
  </si>
  <si>
    <t>71-03-33-452-005.000-026</t>
  </si>
  <si>
    <t>018-2186-7008</t>
  </si>
  <si>
    <t>7126214-026</t>
  </si>
  <si>
    <t>1630  ILLINOIS</t>
  </si>
  <si>
    <t>71-08-04-130-003.000-026</t>
  </si>
  <si>
    <t>018-2201-7613</t>
  </si>
  <si>
    <t>1246  SUSSEX DR</t>
  </si>
  <si>
    <t>71-08-04-251-022.000-026</t>
  </si>
  <si>
    <t>018-2211-7997</t>
  </si>
  <si>
    <t>3633  ARDMORE TRAIL</t>
  </si>
  <si>
    <t>71-03-33-476-028.000-026</t>
  </si>
  <si>
    <t>018-2207-7871</t>
  </si>
  <si>
    <t>1617  RYER</t>
  </si>
  <si>
    <t>71-08-04-251-012.000-026</t>
  </si>
  <si>
    <t>018-2210-7990</t>
  </si>
  <si>
    <t>1014 N SHERIDAN</t>
  </si>
  <si>
    <t>71-03-33-477-016.000-026</t>
  </si>
  <si>
    <t>018-2208-7889</t>
  </si>
  <si>
    <t>1508  RYER</t>
  </si>
  <si>
    <t>71-08-04-201-013.000-026</t>
  </si>
  <si>
    <t>018-2218-8210</t>
  </si>
  <si>
    <t>1332  BRENTWOOD CT</t>
  </si>
  <si>
    <t>71-08-04-276-002.000-026</t>
  </si>
  <si>
    <t>018-2213-8101</t>
  </si>
  <si>
    <t>1204  RYER</t>
  </si>
  <si>
    <t>71-08-04-178-020.000-026</t>
  </si>
  <si>
    <t>018-2211-8060</t>
  </si>
  <si>
    <t>1003  WOODBINE WAY</t>
  </si>
  <si>
    <t>71-08-04-177-026.000-026</t>
  </si>
  <si>
    <t>018-2202-7677</t>
  </si>
  <si>
    <t>1035  SUSSEX DR</t>
  </si>
  <si>
    <t>71-03-33-476-030.000-026</t>
  </si>
  <si>
    <t>018-2207-7873</t>
  </si>
  <si>
    <t>1527  RYER</t>
  </si>
  <si>
    <t>71-03-33-476-006.000-026</t>
  </si>
  <si>
    <t>018-2204-7747</t>
  </si>
  <si>
    <t>1624  KENMORE</t>
  </si>
  <si>
    <t>71-08-04-127-016.000-026</t>
  </si>
  <si>
    <t>018-2201-7570</t>
  </si>
  <si>
    <t>1216  CANTERBURY</t>
  </si>
  <si>
    <t>71-08-04-178-012.000-026</t>
  </si>
  <si>
    <t>018-2202-7691</t>
  </si>
  <si>
    <t>916  SUSSEX DR</t>
  </si>
  <si>
    <t>71-08-04-129-015.000-026</t>
  </si>
  <si>
    <t>018-2216-8184</t>
  </si>
  <si>
    <t>1325  SHERIDAN AV</t>
  </si>
  <si>
    <t>71-08-04-228-005.000-026</t>
  </si>
  <si>
    <t>018-2213-8108</t>
  </si>
  <si>
    <t>1222  N IOWA</t>
  </si>
  <si>
    <t>71-08-04-178-025.000-026</t>
  </si>
  <si>
    <t>018-2211-8055</t>
  </si>
  <si>
    <t>911  WOODBINE WAY</t>
  </si>
  <si>
    <t>71-08-04-179-007.000-026</t>
  </si>
  <si>
    <t>018-2211-8049</t>
  </si>
  <si>
    <t>930  WOODBINE WAY</t>
  </si>
  <si>
    <t>71-08-04-251-005.000-026</t>
  </si>
  <si>
    <t>018-2211-8021</t>
  </si>
  <si>
    <t>3718  BRENTWOOD DRIVE</t>
  </si>
  <si>
    <t>71-03-33-477-033.000-026</t>
  </si>
  <si>
    <t>018-2208-7915</t>
  </si>
  <si>
    <t>1605  IOWA</t>
  </si>
  <si>
    <t>71-03-33-478-010.000-026</t>
  </si>
  <si>
    <t>018-2208-7939</t>
  </si>
  <si>
    <t>1610  IOWA</t>
  </si>
  <si>
    <t>71-03-33-478-008.000-026</t>
  </si>
  <si>
    <t>018-2208-7941</t>
  </si>
  <si>
    <t>1620  IOWA</t>
  </si>
  <si>
    <t>71-03-33-457-001.000-026</t>
  </si>
  <si>
    <t>018-2187-7042</t>
  </si>
  <si>
    <t>1522  WELLINGTON</t>
  </si>
  <si>
    <t>71-03-33-455-023.000-026</t>
  </si>
  <si>
    <t>018-2185-6987</t>
  </si>
  <si>
    <t>3719  LWW</t>
  </si>
  <si>
    <t>71-03-33-477-023.000-026</t>
  </si>
  <si>
    <t>018-2208-7905</t>
  </si>
  <si>
    <t>1649  IOWA</t>
  </si>
  <si>
    <t>71-08-04-229-007.000-026</t>
  </si>
  <si>
    <t>018-2131-4874</t>
  </si>
  <si>
    <t>1130  N KENTUCKY</t>
  </si>
  <si>
    <t>71-08-09-355-047.000-026</t>
  </si>
  <si>
    <t>018-4094-3459</t>
  </si>
  <si>
    <t>7126222-026</t>
  </si>
  <si>
    <t>833  GLADSTONE</t>
  </si>
  <si>
    <t>71-08-10-357-017.000-026</t>
  </si>
  <si>
    <t>018-4050-1852</t>
  </si>
  <si>
    <t>821  S CAMDEN ST</t>
  </si>
  <si>
    <t>71-08-09-378-002.000-026</t>
  </si>
  <si>
    <t>018-4089-3261</t>
  </si>
  <si>
    <t>706  ALBERT</t>
  </si>
  <si>
    <t>71-08-09-377-054.000-026</t>
  </si>
  <si>
    <t>018-4093-3428</t>
  </si>
  <si>
    <t>841  ALBERT</t>
  </si>
  <si>
    <t>71-08-09-376-012.000-026</t>
  </si>
  <si>
    <t>018-4091-3367</t>
  </si>
  <si>
    <t>746  GLADSTONE</t>
  </si>
  <si>
    <t>71-08-10-303-012.000-026</t>
  </si>
  <si>
    <t>018-4047-1735</t>
  </si>
  <si>
    <t>432  CAMDEN ST</t>
  </si>
  <si>
    <t>71-08-09-459-005.000-026</t>
  </si>
  <si>
    <t>018-4099-3692</t>
  </si>
  <si>
    <t>818  KENMORE</t>
  </si>
  <si>
    <t>71-08-09-405-018.000-026</t>
  </si>
  <si>
    <t>018-4070-2582</t>
  </si>
  <si>
    <t>421  FALCON</t>
  </si>
  <si>
    <t>71-08-10-355-012.000-026</t>
  </si>
  <si>
    <t>018-4043-1604</t>
  </si>
  <si>
    <t>746  S BENDIX DR</t>
  </si>
  <si>
    <t>71-08-09-476-025.000-026</t>
  </si>
  <si>
    <t>018-4073-2694</t>
  </si>
  <si>
    <t>741  LAKE STREET</t>
  </si>
  <si>
    <t>71-08-10-310-006.000-026</t>
  </si>
  <si>
    <t>018-4042-1544</t>
  </si>
  <si>
    <t>522  S BENDIX</t>
  </si>
  <si>
    <t>71-08-10-358-007.000-026</t>
  </si>
  <si>
    <t>018-4050-1856</t>
  </si>
  <si>
    <t>826  S CAMDEN ST</t>
  </si>
  <si>
    <t>71-08-09-302-015.000-026</t>
  </si>
  <si>
    <t>018-4140-5523</t>
  </si>
  <si>
    <t>4315  HURON</t>
  </si>
  <si>
    <t>71-08-10-309-006.000-026</t>
  </si>
  <si>
    <t>018-4042-1542</t>
  </si>
  <si>
    <t>522  S LIBERTY ST</t>
  </si>
  <si>
    <t>71-08-10-360-008.000-026</t>
  </si>
  <si>
    <t>018-4044-1631</t>
  </si>
  <si>
    <t>826 S BENDIX DR</t>
  </si>
  <si>
    <t>71-08-10-360-009.000-026</t>
  </si>
  <si>
    <t>018-4044-1634</t>
  </si>
  <si>
    <t>7126221-026</t>
  </si>
  <si>
    <t>BENDIX-VAC LOT DR</t>
  </si>
  <si>
    <t>71-08-09-332-015.000-026</t>
  </si>
  <si>
    <t>018-4086-3146</t>
  </si>
  <si>
    <t>4006  HURON</t>
  </si>
  <si>
    <t>71-08-10-357-018.000-026</t>
  </si>
  <si>
    <t>018-4050-1855</t>
  </si>
  <si>
    <t>825  S CAMDEN ST</t>
  </si>
  <si>
    <t>71-08-10-352-020.000-026</t>
  </si>
  <si>
    <t>018-4049-1816</t>
  </si>
  <si>
    <t>729  S CAMDEN ST</t>
  </si>
  <si>
    <t>71-08-09-129-042.000-026</t>
  </si>
  <si>
    <t>018-4109-4001</t>
  </si>
  <si>
    <t>7126218-026</t>
  </si>
  <si>
    <t>143  SHERIDAN</t>
  </si>
  <si>
    <t>71-08-09-126-009.000-026</t>
  </si>
  <si>
    <t>018-4125-4876</t>
  </si>
  <si>
    <t>216  WALTON</t>
  </si>
  <si>
    <t>71-08-04-376-013.000-026</t>
  </si>
  <si>
    <t>018-2227-8537</t>
  </si>
  <si>
    <t>4319  LINDEN</t>
  </si>
  <si>
    <t>71-08-09-177-023.000-026</t>
  </si>
  <si>
    <t>018-4123-4720</t>
  </si>
  <si>
    <t>120  GLADSTONE</t>
  </si>
  <si>
    <t>71-08-09-176-023.000-026</t>
  </si>
  <si>
    <t>018-4124-4797</t>
  </si>
  <si>
    <t>119  GLADSTONE</t>
  </si>
  <si>
    <t>71-08-09-103-046.000-026</t>
  </si>
  <si>
    <t>018-4126-4908</t>
  </si>
  <si>
    <t>139  WALTON</t>
  </si>
  <si>
    <t>71-08-09-277-023.000-026</t>
  </si>
  <si>
    <t>018-4064-2393</t>
  </si>
  <si>
    <t>125  LAKE</t>
  </si>
  <si>
    <t>71-08-09-202-031.000-026</t>
  </si>
  <si>
    <t>018-4067-2473</t>
  </si>
  <si>
    <t>201 N ILLINOIS</t>
  </si>
  <si>
    <t>71-08-09-102-022.000-026</t>
  </si>
  <si>
    <t>018-4126-4944</t>
  </si>
  <si>
    <t>237  BURBANK</t>
  </si>
  <si>
    <t>71-08-09-177-016.000-026</t>
  </si>
  <si>
    <t>018-4123-4703</t>
  </si>
  <si>
    <t>4022  WASHINGTON</t>
  </si>
  <si>
    <t>71-08-09-101-022.000-026</t>
  </si>
  <si>
    <t>018-4127-4993</t>
  </si>
  <si>
    <t>175  CONCORD</t>
  </si>
  <si>
    <t>71-08-09-104-019.000-026</t>
  </si>
  <si>
    <t>018-4125-4828</t>
  </si>
  <si>
    <t>4331  WASHINGTON</t>
  </si>
  <si>
    <t>71-08-10-155-008.000-026</t>
  </si>
  <si>
    <t>018-4055-2018</t>
  </si>
  <si>
    <t>302  CAMDEN</t>
  </si>
  <si>
    <t>71-08-09-103-045.000-026</t>
  </si>
  <si>
    <t>018-4126-4907</t>
  </si>
  <si>
    <t>145  WALTON</t>
  </si>
  <si>
    <t>71-08-09-204-018.000-026</t>
  </si>
  <si>
    <t>018-4115-4350</t>
  </si>
  <si>
    <t>257  KENMORE</t>
  </si>
  <si>
    <t>71-08-10-154-015.000-026</t>
  </si>
  <si>
    <t>018-4055-2011</t>
  </si>
  <si>
    <t>223  CAMDEN</t>
  </si>
  <si>
    <t>71-08-09-128-048.000-026</t>
  </si>
  <si>
    <t>018-4110-4071</t>
  </si>
  <si>
    <t>4115  WASHINGTON</t>
  </si>
  <si>
    <t>71-08-09-129-021.000-026</t>
  </si>
  <si>
    <t>018-4109-4024</t>
  </si>
  <si>
    <t>4001  GARDEN PL</t>
  </si>
  <si>
    <t>71-08-10-383-007.000-026</t>
  </si>
  <si>
    <t>018-4028-0985</t>
  </si>
  <si>
    <t>7126225-026</t>
  </si>
  <si>
    <t>2510  FISHER ST</t>
  </si>
  <si>
    <t>71-08-10-383-006.000-026</t>
  </si>
  <si>
    <t>018-4028-0984</t>
  </si>
  <si>
    <t>7126229-026</t>
  </si>
  <si>
    <t>VACANT LOT 586 FISHER</t>
  </si>
  <si>
    <t>71-08-11-356-013.000-026</t>
  </si>
  <si>
    <t>018-3084-3378</t>
  </si>
  <si>
    <t>827  WALNUT</t>
  </si>
  <si>
    <t>71-08-10-483-024.000-026</t>
  </si>
  <si>
    <t>018-4002-0102</t>
  </si>
  <si>
    <t>1709  W SAMPLE ST</t>
  </si>
  <si>
    <t>71-08-10-330-012.000-026</t>
  </si>
  <si>
    <t>018-4036-1312</t>
  </si>
  <si>
    <t>2625  GRACE</t>
  </si>
  <si>
    <t>71-08-11-377-001.000-026</t>
  </si>
  <si>
    <t>018-3067-2572</t>
  </si>
  <si>
    <t>1224  DUNHAM</t>
  </si>
  <si>
    <t>71-08-15-481-025.000-026</t>
  </si>
  <si>
    <t>018-8082-3133</t>
  </si>
  <si>
    <t>7126234-026</t>
  </si>
  <si>
    <t>2121  DOROTHY</t>
  </si>
  <si>
    <t>71-08-14-353-012.000-026</t>
  </si>
  <si>
    <t>018-8149-5352</t>
  </si>
  <si>
    <t>2016 S WALNUT</t>
  </si>
  <si>
    <t>71-08-14-351-020.000-026</t>
  </si>
  <si>
    <t>018-8060-2405</t>
  </si>
  <si>
    <t>2009  MORRIS</t>
  </si>
  <si>
    <t>71-08-14-481-003.000-026</t>
  </si>
  <si>
    <t>018-8046-1823</t>
  </si>
  <si>
    <t>2108  WILLIAM ST</t>
  </si>
  <si>
    <t>71-08-22-376-010.000-026</t>
  </si>
  <si>
    <t>018-8155-5586</t>
  </si>
  <si>
    <t>3501 LOCUST RD</t>
  </si>
  <si>
    <t>71-08-14-380-012.000-026</t>
  </si>
  <si>
    <t>018-8073-2771</t>
  </si>
  <si>
    <t>2210  DOUGLAS</t>
  </si>
  <si>
    <t>71-08-22-231-006.000-026</t>
  </si>
  <si>
    <t>018-8147-5316</t>
  </si>
  <si>
    <t>2623  GERTRUDE</t>
  </si>
  <si>
    <t>71-08-14-430-026.000-026</t>
  </si>
  <si>
    <t>018-8030-1270</t>
  </si>
  <si>
    <t>1721  TAYLOR</t>
  </si>
  <si>
    <t>71-08-14-476-014.000-026</t>
  </si>
  <si>
    <t>018-8042-1670</t>
  </si>
  <si>
    <t>2002  SCOTT</t>
  </si>
  <si>
    <t>71-08-14-405-013.000-026</t>
  </si>
  <si>
    <t>018-8034-1467</t>
  </si>
  <si>
    <t>1818  KEMBLE</t>
  </si>
  <si>
    <t>71-08-14-380-010.000-026</t>
  </si>
  <si>
    <t>018-8073-2769</t>
  </si>
  <si>
    <t>2208 DOUGLAS</t>
  </si>
  <si>
    <t>71-08-14-380-019.000-026</t>
  </si>
  <si>
    <t>018-8073-2778</t>
  </si>
  <si>
    <t>2113  KEMBLE</t>
  </si>
  <si>
    <t>71-08-14-427-006.000-026</t>
  </si>
  <si>
    <t>018-8027-1114</t>
  </si>
  <si>
    <t>512  W INDIANA AV</t>
  </si>
  <si>
    <t>71-08-14-427-005.000-026</t>
  </si>
  <si>
    <t>018-8027-1113</t>
  </si>
  <si>
    <t>7126236-026</t>
  </si>
  <si>
    <t>516  W INDIANA AV</t>
  </si>
  <si>
    <t>71-08-14-353-022.000-026</t>
  </si>
  <si>
    <t>018-8149-5361</t>
  </si>
  <si>
    <t>1929  SWYGART</t>
  </si>
  <si>
    <t>71-08-14-430-040.000-026</t>
  </si>
  <si>
    <t>018-8030-1286</t>
  </si>
  <si>
    <t>607  CALVERT</t>
  </si>
  <si>
    <t>71-08-14-453-011.000-026</t>
  </si>
  <si>
    <t>018-8040-1605</t>
  </si>
  <si>
    <t>1919  KENDALL</t>
  </si>
  <si>
    <t>71-08-14-332-007.000-026</t>
  </si>
  <si>
    <t>018-8069-2649</t>
  </si>
  <si>
    <t>1233  BRUCE</t>
  </si>
  <si>
    <t>71-08-14-353-003.000-026</t>
  </si>
  <si>
    <t>018-8142-5072</t>
  </si>
  <si>
    <t>1910  WALNUT</t>
  </si>
  <si>
    <t>71-08-22-251-033.000-026</t>
  </si>
  <si>
    <t>018-8154-554555</t>
  </si>
  <si>
    <t>2628 EMERSON PKWY FRST</t>
  </si>
  <si>
    <t>71-08-14-431-014.000-026</t>
  </si>
  <si>
    <t>018-8029-1182</t>
  </si>
  <si>
    <t>1812  TAYLOR</t>
  </si>
  <si>
    <t>71-08-22-251-034.000-026</t>
  </si>
  <si>
    <t>018-8154-554556</t>
  </si>
  <si>
    <t>2629 S EMERSON FOREST PKWY</t>
  </si>
  <si>
    <t>71-08-14-431-027.000-026</t>
  </si>
  <si>
    <t>018-8029-1196</t>
  </si>
  <si>
    <t>1805  WILLIAM</t>
  </si>
  <si>
    <t>71-08-15-481-013.000-026</t>
  </si>
  <si>
    <t>018-8082-3118</t>
  </si>
  <si>
    <t>2210  GLEN</t>
  </si>
  <si>
    <t>71-08-14-479-004.000-026</t>
  </si>
  <si>
    <t>018-8047-1884</t>
  </si>
  <si>
    <t>2114  SCOTT</t>
  </si>
  <si>
    <t>71-08-14-334-022.000-026</t>
  </si>
  <si>
    <t>018-8070-2702</t>
  </si>
  <si>
    <t>1821  KEMBLE</t>
  </si>
  <si>
    <t>71-08-15-479-024.000-026</t>
  </si>
  <si>
    <t>018-8083-3162</t>
  </si>
  <si>
    <t>1917  EWING</t>
  </si>
  <si>
    <t>71-08-14-479-022.000-026</t>
  </si>
  <si>
    <t>018-8047-1902</t>
  </si>
  <si>
    <t>2141  TAYLOR</t>
  </si>
  <si>
    <t>71-08-22-230-005.000-026</t>
  </si>
  <si>
    <t>018-8137-4992</t>
  </si>
  <si>
    <t>1606 W EWING</t>
  </si>
  <si>
    <t>71-08-22-230-004.000-026</t>
  </si>
  <si>
    <t>018-8137-4993</t>
  </si>
  <si>
    <t>1610  EWING</t>
  </si>
  <si>
    <t>71-08-22-230-006.000-026</t>
  </si>
  <si>
    <t>018-8137-4991</t>
  </si>
  <si>
    <t>VAC LOT EWING</t>
  </si>
  <si>
    <t>71-08-14-427-015.000-026</t>
  </si>
  <si>
    <t>018-8028-1153</t>
  </si>
  <si>
    <t>1634  TAYLOR</t>
  </si>
  <si>
    <t>71-08-14-481-001.000-026</t>
  </si>
  <si>
    <t>018-8046-1821</t>
  </si>
  <si>
    <t>2104  WILLIAMS ST</t>
  </si>
  <si>
    <t>71-08-15-301-007.000-026</t>
  </si>
  <si>
    <t>018-8110-4143</t>
  </si>
  <si>
    <t>3025 W CALVERT</t>
  </si>
  <si>
    <t>71-08-15-301-005.000-026</t>
  </si>
  <si>
    <t>018-8110-4141</t>
  </si>
  <si>
    <t>3101  CALVERT</t>
  </si>
  <si>
    <t>71-08-22-126-014.000-026</t>
  </si>
  <si>
    <t>018-8109-4136</t>
  </si>
  <si>
    <t>7126238-026</t>
  </si>
  <si>
    <t>2602  EWING</t>
  </si>
  <si>
    <t>71-08-22-128-025.000-026</t>
  </si>
  <si>
    <t>018-8109-5474</t>
  </si>
  <si>
    <t>2727  W IRVINGTON</t>
  </si>
  <si>
    <t>71-08-15-278-015.000-026</t>
  </si>
  <si>
    <t>018-8049-1965</t>
  </si>
  <si>
    <t>1529  NASH</t>
  </si>
  <si>
    <t>71-08-15-462-007.000-026</t>
  </si>
  <si>
    <t>018-8092-3541</t>
  </si>
  <si>
    <t>2126  WARREN ST</t>
  </si>
  <si>
    <t>71-08-15-409-010.000-026</t>
  </si>
  <si>
    <t>018-8090-3447</t>
  </si>
  <si>
    <t>1814  CARLISLE</t>
  </si>
  <si>
    <t>71-08-14-309-011.000-026</t>
  </si>
  <si>
    <t>018-8056-2236</t>
  </si>
  <si>
    <t>1819  S MAGNOLIA</t>
  </si>
  <si>
    <t>71-08-14-310-025.000-026</t>
  </si>
  <si>
    <t>018-8056-2248</t>
  </si>
  <si>
    <t>1829  PRAIRIE AV</t>
  </si>
  <si>
    <t>71-08-15-378-009.000-026</t>
  </si>
  <si>
    <t>018-8103-3885</t>
  </si>
  <si>
    <t>2014  S MEADE ST</t>
  </si>
  <si>
    <t>71-08-15-431-011.000-026</t>
  </si>
  <si>
    <t>018-8084-3239</t>
  </si>
  <si>
    <t>1628  BROOKFIELD</t>
  </si>
  <si>
    <t>71-08-15-437-016.000-026</t>
  </si>
  <si>
    <t>018-8079-3022</t>
  </si>
  <si>
    <t>1705  S PULASKI ST</t>
  </si>
  <si>
    <t>71-08-15-382-023.000-026</t>
  </si>
  <si>
    <t>018-8104-3950</t>
  </si>
  <si>
    <t>2213 S OLIVE</t>
  </si>
  <si>
    <t>71-08-15-435-015.000-026</t>
  </si>
  <si>
    <t>018-8085-3259</t>
  </si>
  <si>
    <t>1832  GRANT ST</t>
  </si>
  <si>
    <t>71-08-14-311-010.000-026</t>
  </si>
  <si>
    <t>018-8057-2258</t>
  </si>
  <si>
    <t>1734  S WALNUT ST</t>
  </si>
  <si>
    <t>71-08-14-311-009.000-026</t>
  </si>
  <si>
    <t>018-8057-2257</t>
  </si>
  <si>
    <t>1726  S WALNUT ST</t>
  </si>
  <si>
    <t>71-08-15-379-023.000-026</t>
  </si>
  <si>
    <t>018-8103-3922</t>
  </si>
  <si>
    <t>2017  S OLIVE</t>
  </si>
  <si>
    <t>71-08-15-405-005.000-026</t>
  </si>
  <si>
    <t>018-8088-3389</t>
  </si>
  <si>
    <t>2106  INDIANA</t>
  </si>
  <si>
    <t>71-08-15-410-012.000-026</t>
  </si>
  <si>
    <t>018-8089-3418</t>
  </si>
  <si>
    <t>1818  WARREN ST</t>
  </si>
  <si>
    <t>71-08-15-476-014.000-026</t>
  </si>
  <si>
    <t>018-8086-3314</t>
  </si>
  <si>
    <t>1909  BROOKFIELD</t>
  </si>
  <si>
    <t>71-08-13-478-002.000-026</t>
  </si>
  <si>
    <t>018-7068-2519</t>
  </si>
  <si>
    <t>7126242-026</t>
  </si>
  <si>
    <t>2106  HIGH</t>
  </si>
  <si>
    <t>71-08-13-280-009.000-026</t>
  </si>
  <si>
    <t>018-7011-0435</t>
  </si>
  <si>
    <t>1534  VIRGINIA</t>
  </si>
  <si>
    <t>71-08-13-477-022.000-026</t>
  </si>
  <si>
    <t>018-7068-2511</t>
  </si>
  <si>
    <t>815  DONALD</t>
  </si>
  <si>
    <t>71-08-13-252-005.000-026</t>
  </si>
  <si>
    <t>018-7015-0579</t>
  </si>
  <si>
    <t>628  PENNSYLVANIA</t>
  </si>
  <si>
    <t>71-08-13-451-033.000-026</t>
  </si>
  <si>
    <t>018-7068-2515</t>
  </si>
  <si>
    <t>2103  HIGH</t>
  </si>
  <si>
    <t>71-08-13-481-007.000-026</t>
  </si>
  <si>
    <t>018-7066-2425</t>
  </si>
  <si>
    <t>1001  DONALD</t>
  </si>
  <si>
    <t>71-08-13-385-047.000-026</t>
  </si>
  <si>
    <t>018-7039-1583</t>
  </si>
  <si>
    <t>417  EWING</t>
  </si>
  <si>
    <t>71-08-13-251-015.000-026</t>
  </si>
  <si>
    <t>018-7014-0536</t>
  </si>
  <si>
    <t>507 E BROADWAY</t>
  </si>
  <si>
    <t>71-08-13-479-002.000-026</t>
  </si>
  <si>
    <t>018-7069-2543</t>
  </si>
  <si>
    <t>2206  HIGH</t>
  </si>
  <si>
    <t>71-08-13-334-021.000-026</t>
  </si>
  <si>
    <t>018-7045-1754</t>
  </si>
  <si>
    <t>313  MILTON</t>
  </si>
  <si>
    <t>71-08-13-333-041.000-026</t>
  </si>
  <si>
    <t>018-7034-1313</t>
  </si>
  <si>
    <t>223  E CALVERT</t>
  </si>
  <si>
    <t>71-08-13-377-022.000-026</t>
  </si>
  <si>
    <t>018-7038-1533</t>
  </si>
  <si>
    <t>119  DONALD</t>
  </si>
  <si>
    <t>71-08-13-483-009.000-026</t>
  </si>
  <si>
    <t>018-7067-2496</t>
  </si>
  <si>
    <t>1009  EWING</t>
  </si>
  <si>
    <t>71-08-13-385-033.000-026</t>
  </si>
  <si>
    <t>018-7039-1560</t>
  </si>
  <si>
    <t>302  E FOX STREET</t>
  </si>
  <si>
    <t>71-08-13-479-021.000-026</t>
  </si>
  <si>
    <t>018-7069-2558</t>
  </si>
  <si>
    <t>817  EWING</t>
  </si>
  <si>
    <t>71-08-13-257-022.000-026</t>
  </si>
  <si>
    <t>018-7030-1171</t>
  </si>
  <si>
    <t>625  INDIANA</t>
  </si>
  <si>
    <t>71-08-13-252-002.000-026</t>
  </si>
  <si>
    <t>018-7015-0573</t>
  </si>
  <si>
    <t>608  PENNSYLVANIA</t>
  </si>
  <si>
    <t>71-08-13-207-007.000-026</t>
  </si>
  <si>
    <t>018-7020-0795</t>
  </si>
  <si>
    <t>761 ROLAND CT</t>
  </si>
  <si>
    <t>71-08-13-403-025.000-026</t>
  </si>
  <si>
    <t>018-7053-1991</t>
  </si>
  <si>
    <t>1617 HIGH</t>
  </si>
  <si>
    <t>71-08-13-258-010.000-026</t>
  </si>
  <si>
    <t>018-7029-1128</t>
  </si>
  <si>
    <t>730  HANEY</t>
  </si>
  <si>
    <t>71-08-24-202-022.000-026</t>
  </si>
  <si>
    <t>018-7143-5102</t>
  </si>
  <si>
    <t>7126262-026</t>
  </si>
  <si>
    <t>711  ALTGELD</t>
  </si>
  <si>
    <t>71-08-24-279-007.000-026</t>
  </si>
  <si>
    <t>018-7134-4799</t>
  </si>
  <si>
    <t>826  E WOODSIDE ST</t>
  </si>
  <si>
    <t>71-08-24-279-008.000-026</t>
  </si>
  <si>
    <t>018-7134-4800</t>
  </si>
  <si>
    <t>7126264-026</t>
  </si>
  <si>
    <t>VAC-ADJ TO 826 WOODSIDE ST</t>
  </si>
  <si>
    <t>71-08-24-207-001.000-026</t>
  </si>
  <si>
    <t>018-7144-5127</t>
  </si>
  <si>
    <t>2502  ERSKINE</t>
  </si>
  <si>
    <t>71-08-24-184-013.000-026</t>
  </si>
  <si>
    <t>018-7158-5590</t>
  </si>
  <si>
    <t>309 E ECKMAN</t>
  </si>
  <si>
    <t>71-08-24-278-022.000-026</t>
  </si>
  <si>
    <t>018-7134-4791</t>
  </si>
  <si>
    <t>825  E WOODSIDE ST</t>
  </si>
  <si>
    <t>71-08-24-227-025.000-026</t>
  </si>
  <si>
    <t>018-7126-4502</t>
  </si>
  <si>
    <t>901  VICTORIA</t>
  </si>
  <si>
    <t>71-08-24-203-008.000-026</t>
  </si>
  <si>
    <t>018-7140-4976</t>
  </si>
  <si>
    <t>530  ALTGELD</t>
  </si>
  <si>
    <t>71-08-24-231-006.000-026</t>
  </si>
  <si>
    <t>018-7127-4533</t>
  </si>
  <si>
    <t>1022  ALTGELD ST</t>
  </si>
  <si>
    <t>71-08-24-187-004.000-026</t>
  </si>
  <si>
    <t>018-7161-5679</t>
  </si>
  <si>
    <t>318  WOODSIDE</t>
  </si>
  <si>
    <t>71-08-24-181-001.000-026</t>
  </si>
  <si>
    <t>018-7157-5566</t>
  </si>
  <si>
    <t>202  ECKMAN</t>
  </si>
  <si>
    <t>71-08-24-276-031.000-026</t>
  </si>
  <si>
    <t>018-7135-4850</t>
  </si>
  <si>
    <t>925  E ECKMAN ST</t>
  </si>
  <si>
    <t>71-08-24-280-010.000-026</t>
  </si>
  <si>
    <t>018-7135-4845</t>
  </si>
  <si>
    <t>1017  E ECKMAN ST</t>
  </si>
  <si>
    <t>71-08-24-280-011.000-026</t>
  </si>
  <si>
    <t>018-7135-4844</t>
  </si>
  <si>
    <t>1017  E ECKMAN--ADJACENT TO</t>
  </si>
  <si>
    <t>71-08-24-206-012.000-026</t>
  </si>
  <si>
    <t>018-7141-5016</t>
  </si>
  <si>
    <t>617  E FAIRVIEW ST</t>
  </si>
  <si>
    <t>71-08-24-251-010.000-026</t>
  </si>
  <si>
    <t>018-7165-5787</t>
  </si>
  <si>
    <t>505  E ECKMAN ST</t>
  </si>
  <si>
    <t>71-08-24-202-011.000-026</t>
  </si>
  <si>
    <t>018-7143-5090</t>
  </si>
  <si>
    <t>714 EWING</t>
  </si>
  <si>
    <t>71-08-24-256-006.000-026</t>
  </si>
  <si>
    <t>018-7166-5843</t>
  </si>
  <si>
    <t>622  E ECKMAN ST</t>
  </si>
  <si>
    <t>71-08-24-229-030.000-026</t>
  </si>
  <si>
    <t>018-7129-4614</t>
  </si>
  <si>
    <t>921  IRVINGTON</t>
  </si>
  <si>
    <t>71-08-24-204-015.000-026</t>
  </si>
  <si>
    <t>018-7125-4458</t>
  </si>
  <si>
    <t>734  E ALTGELD ST</t>
  </si>
  <si>
    <t>71-08-24-255-011.000-026</t>
  </si>
  <si>
    <t>018-7166-5820</t>
  </si>
  <si>
    <t>642  E IRVINGTON</t>
  </si>
  <si>
    <t>71-08-24-130-012.000-026</t>
  </si>
  <si>
    <t>018-7146-5231</t>
  </si>
  <si>
    <t>201  E ALTGELD</t>
  </si>
  <si>
    <t>71-08-24-185-017.000-026</t>
  </si>
  <si>
    <t>018-7158-5614</t>
  </si>
  <si>
    <t>405  OAKSIDE</t>
  </si>
  <si>
    <t>71-08-24-277-016.000-026</t>
  </si>
  <si>
    <t>018-7133-4774</t>
  </si>
  <si>
    <t>801  E OAKSIDE ST</t>
  </si>
  <si>
    <t>71-08-24-136-019.000-026</t>
  </si>
  <si>
    <t>018-7152-5430</t>
  </si>
  <si>
    <t>413  FAIRVIEW</t>
  </si>
  <si>
    <t>71-08-24-182-004.000-026</t>
  </si>
  <si>
    <t>018-7159-5642</t>
  </si>
  <si>
    <t>214  E OAKSIDE ST</t>
  </si>
  <si>
    <t>71-08-24-202-009.000-026</t>
  </si>
  <si>
    <t>018-7143-5088</t>
  </si>
  <si>
    <t>706  EWING</t>
  </si>
  <si>
    <t>71-08-24-228-027.000-026</t>
  </si>
  <si>
    <t>018-7129-4595</t>
  </si>
  <si>
    <t>909  FAIRVIEW</t>
  </si>
  <si>
    <t>71-08-24-229-017.000-026</t>
  </si>
  <si>
    <t>018-7128-4570</t>
  </si>
  <si>
    <t>801  IRVINGTON</t>
  </si>
  <si>
    <t>71-08-24-178-017.000-026</t>
  </si>
  <si>
    <t>018-7159-5634</t>
  </si>
  <si>
    <t>119  WOODSIDE</t>
  </si>
  <si>
    <t>71-08-24-259-017.000-026</t>
  </si>
  <si>
    <t>018-7132-4722</t>
  </si>
  <si>
    <t>735  WOODSIDE</t>
  </si>
  <si>
    <t>71-08-24-185-014.000-026</t>
  </si>
  <si>
    <t>018-7158-5611</t>
  </si>
  <si>
    <t>311  OAKSIDE</t>
  </si>
  <si>
    <t>71-08-24-276-027.000-026</t>
  </si>
  <si>
    <t>018-7135-4835</t>
  </si>
  <si>
    <t>909  ECKMAN</t>
  </si>
  <si>
    <t>71-08-24-187-014.000-026</t>
  </si>
  <si>
    <t>018-7161-5696</t>
  </si>
  <si>
    <t>317  DONMOYER</t>
  </si>
  <si>
    <t>71-08-24-276-001.000-026</t>
  </si>
  <si>
    <t>018-7133-4750</t>
  </si>
  <si>
    <t>802 IRVINGTON</t>
  </si>
  <si>
    <t>71-08-24-277-022.000-026</t>
  </si>
  <si>
    <t>018-7133-4780</t>
  </si>
  <si>
    <t>825  E OAKSIDE ST</t>
  </si>
  <si>
    <t>71-08-24-254-013.000-026</t>
  </si>
  <si>
    <t>018-7131-4690</t>
  </si>
  <si>
    <t>513  DONMOYER</t>
  </si>
  <si>
    <t>71-08-24-226-016.000-026</t>
  </si>
  <si>
    <t>018-7125-4451</t>
  </si>
  <si>
    <t>805  ALTGELD ST</t>
  </si>
  <si>
    <t>71-08-24-137-010.000-026</t>
  </si>
  <si>
    <t>018-7155-5504</t>
  </si>
  <si>
    <t>418  FAIRVIEW</t>
  </si>
  <si>
    <t>71-08-24-203-032.000-026</t>
  </si>
  <si>
    <t>018-7140-4971</t>
  </si>
  <si>
    <t>2421  ERSKINE</t>
  </si>
  <si>
    <t>71-08-24-253-018.000-026</t>
  </si>
  <si>
    <t>018-7131-4667</t>
  </si>
  <si>
    <t>517  WOODSIDE</t>
  </si>
  <si>
    <t>71-08-24-229-001.000-026</t>
  </si>
  <si>
    <t>018-7128-4562</t>
  </si>
  <si>
    <t>802  FAIRVIEW</t>
  </si>
  <si>
    <t>71-08-24-278-008.000-026</t>
  </si>
  <si>
    <t>018-7134-4789</t>
  </si>
  <si>
    <t>830  E OAKSIDE ST</t>
  </si>
  <si>
    <t>71-08-24-258-001.000-026</t>
  </si>
  <si>
    <t>018-7167-5863</t>
  </si>
  <si>
    <t>2714  ERSKINE BL</t>
  </si>
  <si>
    <t>71-08-24-281-004.000-026</t>
  </si>
  <si>
    <t>018-7211-7816</t>
  </si>
  <si>
    <t>1005  OAKSIDE</t>
  </si>
  <si>
    <t>71-08-24-186-011.000-026</t>
  </si>
  <si>
    <t>018-7160-5669</t>
  </si>
  <si>
    <t>309  WOODSIDE</t>
  </si>
  <si>
    <t>71-08-24-201-005.000-026</t>
  </si>
  <si>
    <t>018-7139-4946</t>
  </si>
  <si>
    <t>518  EWING</t>
  </si>
  <si>
    <t>71-08-24-479-012.000-026</t>
  </si>
  <si>
    <t>018-7197-7116</t>
  </si>
  <si>
    <t>7126272-026</t>
  </si>
  <si>
    <t>3610  WOLDHAVEN</t>
  </si>
  <si>
    <t>71-08-25-176-013.000-026</t>
  </si>
  <si>
    <t>018-7202-7487</t>
  </si>
  <si>
    <t>328  BARBIE</t>
  </si>
  <si>
    <t>71-08-24-380-010.000-026</t>
  </si>
  <si>
    <t>018-7195-6989</t>
  </si>
  <si>
    <t>3802  S CARROLL ST</t>
  </si>
  <si>
    <t>71-08-25-178-004.000-026</t>
  </si>
  <si>
    <t>018-7202-7496</t>
  </si>
  <si>
    <t>4036  FELLOWS</t>
  </si>
  <si>
    <t>71-08-24-376-012.000-026</t>
  </si>
  <si>
    <t>018-7194-6891</t>
  </si>
  <si>
    <t>3706  ADDISON</t>
  </si>
  <si>
    <t>71-08-25-176-012.000-026</t>
  </si>
  <si>
    <t>018-7202-7486</t>
  </si>
  <si>
    <t>322  BARBIE</t>
  </si>
  <si>
    <t>71-08-24-377-011.000-026</t>
  </si>
  <si>
    <t>018-7195-6918</t>
  </si>
  <si>
    <t>3702  WHITCOMB</t>
  </si>
  <si>
    <t>71-08-24-480-025.000-026</t>
  </si>
  <si>
    <t>018-7198-7175</t>
  </si>
  <si>
    <t>1027  AMHURST</t>
  </si>
  <si>
    <t>71-08-25-126-006.000-026</t>
  </si>
  <si>
    <t>018-7187-6577</t>
  </si>
  <si>
    <t>230  CHIPPEWA</t>
  </si>
  <si>
    <t>71-08-24-477-029.000-026</t>
  </si>
  <si>
    <t>018-7196-7038</t>
  </si>
  <si>
    <t>831  LANCASTER</t>
  </si>
  <si>
    <t>71-08-25-128-002.000-026</t>
  </si>
  <si>
    <t>018-7195-6958</t>
  </si>
  <si>
    <t>3810  S ST JOSEPH ST</t>
  </si>
  <si>
    <t>71-08-24-477-033.000-026</t>
  </si>
  <si>
    <t>018-7196-7034</t>
  </si>
  <si>
    <t>911  LANCASTER</t>
  </si>
  <si>
    <t>71-08-24-476-002.000-026</t>
  </si>
  <si>
    <t>018-7196-6998</t>
  </si>
  <si>
    <t>808  RIDGEDALE</t>
  </si>
  <si>
    <t>71-08-25-126-005.000-026</t>
  </si>
  <si>
    <t>018-7187-6578</t>
  </si>
  <si>
    <t>226  E CHIPPEWA</t>
  </si>
  <si>
    <t>71-08-25-130-010.000-026</t>
  </si>
  <si>
    <t>018-7187-6554</t>
  </si>
  <si>
    <t>310  LUELDE</t>
  </si>
  <si>
    <t>71-08-24-351-004.000-026</t>
  </si>
  <si>
    <t>018-8139-5028</t>
  </si>
  <si>
    <t>3405  MAIN</t>
  </si>
  <si>
    <t>71-08-25-130-009.000-026</t>
  </si>
  <si>
    <t>018-7187-6553</t>
  </si>
  <si>
    <t>306  LUELDE</t>
  </si>
  <si>
    <t>71-08-24-477-040.000-026</t>
  </si>
  <si>
    <t>018-7196-7027</t>
  </si>
  <si>
    <t>1005  LANCASTER</t>
  </si>
  <si>
    <t>71-08-25-130-032.000-026</t>
  </si>
  <si>
    <t>018-7202-7427</t>
  </si>
  <si>
    <t>416  CHIPPEWA</t>
  </si>
  <si>
    <t>71-08-24-330-007.000-026</t>
  </si>
  <si>
    <t>018-7199-7320</t>
  </si>
  <si>
    <t>3326  ADDISON</t>
  </si>
  <si>
    <t>71-08-24-380-002.000-026</t>
  </si>
  <si>
    <t>018-7195-6981</t>
  </si>
  <si>
    <t>3624  CARROLL ST</t>
  </si>
  <si>
    <t>71-08-25-130-029.000-026</t>
  </si>
  <si>
    <t>018-7187-6560</t>
  </si>
  <si>
    <t>402  E CHIPPEWA</t>
  </si>
  <si>
    <t>71-08-24-305-006.000-026</t>
  </si>
  <si>
    <t>018-8017-0786</t>
  </si>
  <si>
    <t>3322  S MAIN ST</t>
  </si>
  <si>
    <t>71-08-24-479-020.000-026</t>
  </si>
  <si>
    <t>018-7197-7132</t>
  </si>
  <si>
    <t>1028  LANCASTER</t>
  </si>
  <si>
    <t>71-08-24-479-011.000-026</t>
  </si>
  <si>
    <t>018-7197-7117</t>
  </si>
  <si>
    <t>804  LANCASTER</t>
  </si>
  <si>
    <t>71-08-24-376-027.000-026</t>
  </si>
  <si>
    <t>018-7195-6895</t>
  </si>
  <si>
    <t>3715  WHITCOMB AVE</t>
  </si>
  <si>
    <t>71-08-24-377-025.000-026</t>
  </si>
  <si>
    <t>018-7195-6930</t>
  </si>
  <si>
    <t>3629  S ST JOSEPH ST</t>
  </si>
  <si>
    <t>71-08-24-328-020.000-026</t>
  </si>
  <si>
    <t>018-7176-6269</t>
  </si>
  <si>
    <t>122  E FARNEMAN</t>
  </si>
  <si>
    <t>71-08-24-402-013.000-026</t>
  </si>
  <si>
    <t>018-7145-517301</t>
  </si>
  <si>
    <t>3120  FELLOWS ST</t>
  </si>
  <si>
    <t>71-08-24-301-013.000-026</t>
  </si>
  <si>
    <t>018-8018-079403</t>
  </si>
  <si>
    <t>3305  S MAIN ST</t>
  </si>
  <si>
    <t>71-09-18-176-006.000-026</t>
  </si>
  <si>
    <t>018-6020-0485</t>
  </si>
  <si>
    <t>7126276-026</t>
  </si>
  <si>
    <t>1211  EMERSON</t>
  </si>
  <si>
    <t>71-09-18-133-013.000-026</t>
  </si>
  <si>
    <t>018-6025-0682</t>
  </si>
  <si>
    <t>1001  TWYCKENHAM</t>
  </si>
  <si>
    <t>71-09-18-130-012.000-026</t>
  </si>
  <si>
    <t>018-6019-0454</t>
  </si>
  <si>
    <t>1115  EMERSON</t>
  </si>
  <si>
    <t>71-09-18-201-013.000-026</t>
  </si>
  <si>
    <t>018-6028-0799</t>
  </si>
  <si>
    <t>928  TWYCKENHAM</t>
  </si>
  <si>
    <t>71-09-18-132-022.000-026</t>
  </si>
  <si>
    <t>018-6025-0662</t>
  </si>
  <si>
    <t>1027  CLOVER</t>
  </si>
  <si>
    <t>71-09-18-129-019.000-026</t>
  </si>
  <si>
    <t>018-6024-0652</t>
  </si>
  <si>
    <t>927  TWYCKENHAM</t>
  </si>
  <si>
    <t>71-09-18-482-020.000-026</t>
  </si>
  <si>
    <t>018-7119-4194</t>
  </si>
  <si>
    <t>7126282-026</t>
  </si>
  <si>
    <t>1825  EWING</t>
  </si>
  <si>
    <t>71-09-18-155-009.000-026</t>
  </si>
  <si>
    <t>018-7080-2921</t>
  </si>
  <si>
    <t>1120 E BROADWAY ST</t>
  </si>
  <si>
    <t>71-09-18-355-020.000-026</t>
  </si>
  <si>
    <t>018-7089-3214</t>
  </si>
  <si>
    <t>1164  DONALD</t>
  </si>
  <si>
    <t>71-09-18-458-001.000-026</t>
  </si>
  <si>
    <t>018-7109-3876</t>
  </si>
  <si>
    <t>1602  DONALD</t>
  </si>
  <si>
    <t>71-09-18-480-014.000-026</t>
  </si>
  <si>
    <t>018-7118-4162</t>
  </si>
  <si>
    <t>1801  FOX</t>
  </si>
  <si>
    <t>71-09-18-481-011.000-026</t>
  </si>
  <si>
    <t>018-7115-4073</t>
  </si>
  <si>
    <t>1942  DONALD</t>
  </si>
  <si>
    <t>71-09-18-481-022.000-026</t>
  </si>
  <si>
    <t>018-7115-4085</t>
  </si>
  <si>
    <t>1941  FOX</t>
  </si>
  <si>
    <t>71-09-18-384-013.000-026</t>
  </si>
  <si>
    <t>018-7100-3601</t>
  </si>
  <si>
    <t>1319  EWING</t>
  </si>
  <si>
    <t>71-09-18-383-005.000-026</t>
  </si>
  <si>
    <t>018-7098-3512</t>
  </si>
  <si>
    <t>1442  DONALD</t>
  </si>
  <si>
    <t>71-09-18-462-011.000-026</t>
  </si>
  <si>
    <t>018-7113-4023</t>
  </si>
  <si>
    <t>1701  EWING</t>
  </si>
  <si>
    <t>71-09-18-460-010.000-026</t>
  </si>
  <si>
    <t>018-7174-6176</t>
  </si>
  <si>
    <t>1511  EWING</t>
  </si>
  <si>
    <t>71-09-18-385-014.000-026</t>
  </si>
  <si>
    <t>018-7100-3597</t>
  </si>
  <si>
    <t>1335  EWING</t>
  </si>
  <si>
    <t>71-09-18-357-033.000-026</t>
  </si>
  <si>
    <t>018-7090-3263</t>
  </si>
  <si>
    <t>1161  EWING</t>
  </si>
  <si>
    <t>71-09-18-409-013.000-026</t>
  </si>
  <si>
    <t>018-7077-2810</t>
  </si>
  <si>
    <t>1615  RANDOLPH ST</t>
  </si>
  <si>
    <t>71-09-18-455-021.000-026</t>
  </si>
  <si>
    <t>018-7111-3952</t>
  </si>
  <si>
    <t>1629  DONALD</t>
  </si>
  <si>
    <t>71-09-18-478-014.000-026</t>
  </si>
  <si>
    <t>018-7117-4136</t>
  </si>
  <si>
    <t>1801  DONALD</t>
  </si>
  <si>
    <t>71-09-18-412-016.000-026</t>
  </si>
  <si>
    <t>018-7076-2789</t>
  </si>
  <si>
    <t>1609  CALVERT</t>
  </si>
  <si>
    <t>71-09-18-355-022.000-026</t>
  </si>
  <si>
    <t>018-7063-2327</t>
  </si>
  <si>
    <t>1115  FOX</t>
  </si>
  <si>
    <t>71-09-18-385-002.000-026</t>
  </si>
  <si>
    <t>018-7100-3577</t>
  </si>
  <si>
    <t>1336  FOX</t>
  </si>
  <si>
    <t>71-09-18-385-001.000-026</t>
  </si>
  <si>
    <t>018-7100-3578</t>
  </si>
  <si>
    <t>18  VAC L67 44X130 FOX</t>
  </si>
  <si>
    <t>71-09-18-461-001.000-026</t>
  </si>
  <si>
    <t>018-7109-3890</t>
  </si>
  <si>
    <t>1602  FOX</t>
  </si>
  <si>
    <t>71-09-18-336-001.000-026</t>
  </si>
  <si>
    <t>018-7094-3366</t>
  </si>
  <si>
    <t>1802  LEER</t>
  </si>
  <si>
    <t>71-09-18-385-012.000-026</t>
  </si>
  <si>
    <t>018-7100-3599</t>
  </si>
  <si>
    <t>1327  EWING</t>
  </si>
  <si>
    <t>71-09-18-326-007.000-026</t>
  </si>
  <si>
    <t>018-7091-3297</t>
  </si>
  <si>
    <t>1630  LEER</t>
  </si>
  <si>
    <t>71-09-18-453-008.000-026</t>
  </si>
  <si>
    <t>018-7110-3917</t>
  </si>
  <si>
    <t>1730  CALVERT</t>
  </si>
  <si>
    <t>71-09-18-335-012.000-026</t>
  </si>
  <si>
    <t>018-7093-3360</t>
  </si>
  <si>
    <t>1335  RANDOLPH</t>
  </si>
  <si>
    <t>71-09-18-455-010.000-026</t>
  </si>
  <si>
    <t>018-7111-3938</t>
  </si>
  <si>
    <t>1638  BOWMAN</t>
  </si>
  <si>
    <t>71-09-18-478-016.000-026</t>
  </si>
  <si>
    <t>018-7117-4138</t>
  </si>
  <si>
    <t>1809  DONALD</t>
  </si>
  <si>
    <t>71-09-18-477-017.000-026</t>
  </si>
  <si>
    <t>018-7105-3781</t>
  </si>
  <si>
    <t>1917  BOWMAN</t>
  </si>
  <si>
    <t>71-09-18-151-009.000-026</t>
  </si>
  <si>
    <t>018-7071-2598</t>
  </si>
  <si>
    <t>1154 LWE</t>
  </si>
  <si>
    <t>71-09-18-457-016.000-026</t>
  </si>
  <si>
    <t>018-7108-3867</t>
  </si>
  <si>
    <t>1531  FOX</t>
  </si>
  <si>
    <t>71-09-18-357-010.000-026</t>
  </si>
  <si>
    <t>018-7064-2348</t>
  </si>
  <si>
    <t>1138  FOX</t>
  </si>
  <si>
    <t>71-09-18-305-023.000-026</t>
  </si>
  <si>
    <t>018-7086-3098</t>
  </si>
  <si>
    <t>1749  MARINE</t>
  </si>
  <si>
    <t>71-09-18-332-004.000-026</t>
  </si>
  <si>
    <t>018-7092-3319</t>
  </si>
  <si>
    <t>1340  DUBAIL</t>
  </si>
  <si>
    <t>71-09-19-281-006.000-026</t>
  </si>
  <si>
    <t>018-7208-7643</t>
  </si>
  <si>
    <t>7126287-026</t>
  </si>
  <si>
    <t>2904  SAMPSON</t>
  </si>
  <si>
    <t>71-09-19-254-001.000-026</t>
  </si>
  <si>
    <t>018-7189-6686</t>
  </si>
  <si>
    <t>2730  HILLTOP DRIVE</t>
  </si>
  <si>
    <t>71-09-19-129-004.000-026</t>
  </si>
  <si>
    <t>018-7120-4224</t>
  </si>
  <si>
    <t>1316  ALTGELD</t>
  </si>
  <si>
    <t>71-09-19-280-005.000-026</t>
  </si>
  <si>
    <t>018-7191-6816</t>
  </si>
  <si>
    <t>2904  SOUTHEAST DR</t>
  </si>
  <si>
    <t>71-09-19-407-006.000-026</t>
  </si>
  <si>
    <t>018-7209-7725</t>
  </si>
  <si>
    <t>1822  HILLSDALE</t>
  </si>
  <si>
    <t>71-09-19-103-013.000-026</t>
  </si>
  <si>
    <t>018-7123-4340</t>
  </si>
  <si>
    <t>1138  E ALTGELD</t>
  </si>
  <si>
    <t>71-09-19-133-022.000-026</t>
  </si>
  <si>
    <t>018-7183-6369</t>
  </si>
  <si>
    <t>2715  YORK RD</t>
  </si>
  <si>
    <t>71-09-19-280-004.000-026</t>
  </si>
  <si>
    <t>018-7191-6815</t>
  </si>
  <si>
    <t>2826  SOUTHEAST DR</t>
  </si>
  <si>
    <t>71-09-19-252-006.000-026</t>
  </si>
  <si>
    <t>018-7191-6745</t>
  </si>
  <si>
    <t>1627  SOUTHBROOK DR</t>
  </si>
  <si>
    <t>71-09-19-206-023.000-026</t>
  </si>
  <si>
    <t>018-7188-6663</t>
  </si>
  <si>
    <t>1610  SOUTHEAST</t>
  </si>
  <si>
    <t>71-09-19-253-014.000-026</t>
  </si>
  <si>
    <t>018-7191-6759</t>
  </si>
  <si>
    <t>2910  SOUTHRIDGE</t>
  </si>
  <si>
    <t>71-09-19-253-035.000-026</t>
  </si>
  <si>
    <t>018-7191-6795</t>
  </si>
  <si>
    <t>2927  HILLTOP DR</t>
  </si>
  <si>
    <t>71-09-19-105-017.000-026</t>
  </si>
  <si>
    <t>018-7123-4362</t>
  </si>
  <si>
    <t>1160  VICTORIA</t>
  </si>
  <si>
    <t>71-09-19-430-006.000-026</t>
  </si>
  <si>
    <t>018-7209-7733</t>
  </si>
  <si>
    <t>1922  TRENTWAY</t>
  </si>
  <si>
    <t>71-09-19-104-018.000-026</t>
  </si>
  <si>
    <t>018-7121-4285</t>
  </si>
  <si>
    <t>1231  VICTORIA</t>
  </si>
  <si>
    <t>71-09-19-427-007.000-026</t>
  </si>
  <si>
    <t>018-7209-7700</t>
  </si>
  <si>
    <t>3015  WOODMONT DR</t>
  </si>
  <si>
    <t>71-09-19-429-009.000-026</t>
  </si>
  <si>
    <t>018-7209-7759</t>
  </si>
  <si>
    <t>1942  PIEDMONT WAY</t>
  </si>
  <si>
    <t>71-09-19-202-028.000-026</t>
  </si>
  <si>
    <t>018-7183-6336</t>
  </si>
  <si>
    <t>1709  ALTGELD</t>
  </si>
  <si>
    <t>71-09-19-480-001.000-026</t>
  </si>
  <si>
    <t>018-7210-7800</t>
  </si>
  <si>
    <t>1948  BROOKMEDE DR</t>
  </si>
  <si>
    <t>71-09-19-457-001.000-026</t>
  </si>
  <si>
    <t>018-7206-7593</t>
  </si>
  <si>
    <t>1601  INWOOD RD</t>
  </si>
  <si>
    <t>71-09-19-253-031.000-026</t>
  </si>
  <si>
    <t>018-7191-6791</t>
  </si>
  <si>
    <t>2903  HILLTOP DR</t>
  </si>
  <si>
    <t>71-09-19-476-003.000-026</t>
  </si>
  <si>
    <t>018-7205-7583</t>
  </si>
  <si>
    <t>3413  TROY CT</t>
  </si>
  <si>
    <t>71-09-19-455-017.000-026</t>
  </si>
  <si>
    <t>018-7207-7610</t>
  </si>
  <si>
    <t>1805  WOODMONT DR</t>
  </si>
  <si>
    <t>71-09-19-177-007.000-026</t>
  </si>
  <si>
    <t>018-7172-6123</t>
  </si>
  <si>
    <t>2730  TWYCKENHAM</t>
  </si>
  <si>
    <t>71-09-19-252-023.000-026</t>
  </si>
  <si>
    <t>018-7191-6749</t>
  </si>
  <si>
    <t>2819  SOUTHRIDGE DR</t>
  </si>
  <si>
    <t>71-09-19-102-013.000-026</t>
  </si>
  <si>
    <t>018-7121-4260</t>
  </si>
  <si>
    <t>1209  E ALTGELD</t>
  </si>
  <si>
    <t>71-09-19-481-010.000-026</t>
  </si>
  <si>
    <t>018-7210-7793</t>
  </si>
  <si>
    <t>3624  EVESHAM CT</t>
  </si>
  <si>
    <t>71-09-19-177-001.000-026</t>
  </si>
  <si>
    <t>018-7172-6119</t>
  </si>
  <si>
    <t>2702  TWYCKENHAM</t>
  </si>
  <si>
    <t>71-09-19-107-014.000-026</t>
  </si>
  <si>
    <t>018-7170-5954</t>
  </si>
  <si>
    <t>7126291-026</t>
  </si>
  <si>
    <t>1121  IRVINGTON</t>
  </si>
  <si>
    <t>71-09-19-156-006.000-026</t>
  </si>
  <si>
    <t>018-7170-5922</t>
  </si>
  <si>
    <t>1122  OAKSIDE</t>
  </si>
  <si>
    <t>71-09-19-157-009.000-026</t>
  </si>
  <si>
    <t>018-7170-5933</t>
  </si>
  <si>
    <t>1117  DONMOYER</t>
  </si>
  <si>
    <t>71-09-19-152-009.000-026</t>
  </si>
  <si>
    <t>018-7170-5974</t>
  </si>
  <si>
    <t>1201  ECKMAN</t>
  </si>
  <si>
    <t>71-09-19-151-012.000-026</t>
  </si>
  <si>
    <t>018-7170-5971</t>
  </si>
  <si>
    <t>1123  ECKMAN</t>
  </si>
  <si>
    <t>71-09-19-107-001.000-026</t>
  </si>
  <si>
    <t>018-7170-588901</t>
  </si>
  <si>
    <t>1112 E FAIRVIEW AVE</t>
  </si>
  <si>
    <t>71-09-19-107-002.000-026</t>
  </si>
  <si>
    <t>018-7170-5891</t>
  </si>
  <si>
    <t>7126292-026</t>
  </si>
  <si>
    <t>VAC LOT 6 MIAMI</t>
  </si>
  <si>
    <t>71-09-19-180-017.000-026</t>
  </si>
  <si>
    <t>018-7171-6013</t>
  </si>
  <si>
    <t>2915  YORK ROAD</t>
  </si>
  <si>
    <t>71-09-19-154-009.000-026</t>
  </si>
  <si>
    <t>018-7172-6062</t>
  </si>
  <si>
    <t>1225  WOODSIDE</t>
  </si>
  <si>
    <t>71-09-08-305-020.000-026</t>
  </si>
  <si>
    <t>018-6077-2710</t>
  </si>
  <si>
    <t>7126296-026</t>
  </si>
  <si>
    <t>509  23RD</t>
  </si>
  <si>
    <t>71-09-17-106-011.000-026</t>
  </si>
  <si>
    <t>018-6032-0986</t>
  </si>
  <si>
    <t>1001  23RD</t>
  </si>
  <si>
    <t>71-09-08-432-029.000-026</t>
  </si>
  <si>
    <t>018-6099-3544</t>
  </si>
  <si>
    <t>625  36TH ST</t>
  </si>
  <si>
    <t>71-09-17-252-010.000-026</t>
  </si>
  <si>
    <t>018-6051-1673</t>
  </si>
  <si>
    <t>1222  30TH ST</t>
  </si>
  <si>
    <t>71-09-17-252-009.000-026</t>
  </si>
  <si>
    <t>018-6051-1672</t>
  </si>
  <si>
    <t>7126299-026</t>
  </si>
  <si>
    <t>18  VAC LOT 1200BLK 30TH ST</t>
  </si>
  <si>
    <t>71-09-17-106-016.000-026</t>
  </si>
  <si>
    <t>018-6033-0992</t>
  </si>
  <si>
    <t>1023  23RD</t>
  </si>
  <si>
    <t>71-09-08-409-020.000-026</t>
  </si>
  <si>
    <t>018-6094-3349</t>
  </si>
  <si>
    <t>509  33 RD STREET</t>
  </si>
  <si>
    <t>71-09-08-480-018.000-026</t>
  </si>
  <si>
    <t>018-6091-3236</t>
  </si>
  <si>
    <t>821  34TH</t>
  </si>
  <si>
    <t>71-09-08-357-012.000-026</t>
  </si>
  <si>
    <t>018-6062-2130</t>
  </si>
  <si>
    <t>854  23RD STREET</t>
  </si>
  <si>
    <t>71-09-08-453-019.000-026</t>
  </si>
  <si>
    <t>018-6086-3074</t>
  </si>
  <si>
    <t>717  32 ND STREET</t>
  </si>
  <si>
    <t>71-09-08-383-017.000-026</t>
  </si>
  <si>
    <t>018-6067-2286</t>
  </si>
  <si>
    <t>837  29TH STREET</t>
  </si>
  <si>
    <t>71-09-08-457-024.000-026</t>
  </si>
  <si>
    <t>018-6084-2982</t>
  </si>
  <si>
    <t>841  31ST</t>
  </si>
  <si>
    <t>71-09-08-307-006.000-026</t>
  </si>
  <si>
    <t>018-6079-2764</t>
  </si>
  <si>
    <t>522  24TH</t>
  </si>
  <si>
    <t>71-09-08-431-011.000-026</t>
  </si>
  <si>
    <t>018-6098-3491</t>
  </si>
  <si>
    <t>606  34TH</t>
  </si>
  <si>
    <t>71-09-08-352-008.000-026</t>
  </si>
  <si>
    <t>018-6068-2327</t>
  </si>
  <si>
    <t>730  IRONWOOD DRIVE</t>
  </si>
  <si>
    <t>71-09-17-252-038.000-026</t>
  </si>
  <si>
    <t>018-6051-1710</t>
  </si>
  <si>
    <t>1325  31ST ST</t>
  </si>
  <si>
    <t>71-09-08-432-019.000-026</t>
  </si>
  <si>
    <t>018-6099-3533</t>
  </si>
  <si>
    <t>515  36TH ST</t>
  </si>
  <si>
    <t>71-09-08-430-005.000-026</t>
  </si>
  <si>
    <t>018-6095-3368</t>
  </si>
  <si>
    <t>518  33 RD STREET</t>
  </si>
  <si>
    <t>71-09-08-481-027.000-026</t>
  </si>
  <si>
    <t>018-6091-3220</t>
  </si>
  <si>
    <t>3413  MISHAWAKA</t>
  </si>
  <si>
    <t>71-09-08-382-021.000-026</t>
  </si>
  <si>
    <t>018-6066-2259</t>
  </si>
  <si>
    <t>837  28TH STREET</t>
  </si>
  <si>
    <t>71-09-08-376-003.000-026</t>
  </si>
  <si>
    <t>018-6071-2407</t>
  </si>
  <si>
    <t>710  25TH ST</t>
  </si>
  <si>
    <t>71-09-08-452-028.000-026</t>
  </si>
  <si>
    <t>018-6085-3040</t>
  </si>
  <si>
    <t>737  31ST STREET</t>
  </si>
  <si>
    <t>71-09-08-406-028.000-026</t>
  </si>
  <si>
    <t>018-6092-3253</t>
  </si>
  <si>
    <t>613  30TH ST</t>
  </si>
  <si>
    <t>71-09-17-227-013.000-026</t>
  </si>
  <si>
    <t>018-6054-1823</t>
  </si>
  <si>
    <t>919  35TH ST</t>
  </si>
  <si>
    <t>71-09-08-357-011.000-026</t>
  </si>
  <si>
    <t>018-6062-2129</t>
  </si>
  <si>
    <t>842  23RD STREET</t>
  </si>
  <si>
    <t>71-09-17-277-015.000-026</t>
  </si>
  <si>
    <t>018-6048-1578</t>
  </si>
  <si>
    <t>3401  NORTHSIDE BL</t>
  </si>
  <si>
    <t>71-09-08-454-023.000-026</t>
  </si>
  <si>
    <t>018-6087-3106</t>
  </si>
  <si>
    <t>733  33RD STREET</t>
  </si>
  <si>
    <t>71-09-08-356-023.000-026</t>
  </si>
  <si>
    <t>018-6061-2114</t>
  </si>
  <si>
    <t>843  23RD</t>
  </si>
  <si>
    <t>71-09-17-176-001.000-026</t>
  </si>
  <si>
    <t>018-6039-1250</t>
  </si>
  <si>
    <t>2602  PLEASANT ST</t>
  </si>
  <si>
    <t>71-09-08-407-013.000-026</t>
  </si>
  <si>
    <t>018-6092-3272</t>
  </si>
  <si>
    <t>618  30TH</t>
  </si>
  <si>
    <t>71-09-08-478-022.000-026</t>
  </si>
  <si>
    <t>018-6101-3629</t>
  </si>
  <si>
    <t>729  36TH ST</t>
  </si>
  <si>
    <t>71-09-08-353-007.000-026</t>
  </si>
  <si>
    <t>018-6069-2354</t>
  </si>
  <si>
    <t>726  S 23RD ST</t>
  </si>
  <si>
    <t>71-09-08-451-014.000-026</t>
  </si>
  <si>
    <t>018-6076-2668</t>
  </si>
  <si>
    <t>2907  WALL ST</t>
  </si>
  <si>
    <t>71-09-17-206-022.000-026</t>
  </si>
  <si>
    <t>018-6046-1530</t>
  </si>
  <si>
    <t>1105  31ST ST</t>
  </si>
  <si>
    <t>71-09-08-477-017.000-026</t>
  </si>
  <si>
    <t>018-6101-3596</t>
  </si>
  <si>
    <t>705  35TH</t>
  </si>
  <si>
    <t>71-09-08-456-009.000-026</t>
  </si>
  <si>
    <t>018-6067-2300</t>
  </si>
  <si>
    <t>834  29TH  STREET</t>
  </si>
  <si>
    <t>71-09-08-476-008.000-026</t>
  </si>
  <si>
    <t>018-6090-3176</t>
  </si>
  <si>
    <t>730  33RD ST</t>
  </si>
  <si>
    <t>71-09-08-353-015.000-026</t>
  </si>
  <si>
    <t>018-6069-2362</t>
  </si>
  <si>
    <t>703  24TH ST</t>
  </si>
  <si>
    <t>71-09-08-307-004.000-026</t>
  </si>
  <si>
    <t>018-6079-2762</t>
  </si>
  <si>
    <t>514  24TH</t>
  </si>
  <si>
    <t>71-09-08-306-023.000-026</t>
  </si>
  <si>
    <t>018-6078-2747</t>
  </si>
  <si>
    <t>521  24TH</t>
  </si>
  <si>
    <t>71-09-17-252-015.000-026</t>
  </si>
  <si>
    <t>018-6051-1678</t>
  </si>
  <si>
    <t>1306  30TH ST</t>
  </si>
  <si>
    <t>71-09-08-408-004.000-026</t>
  </si>
  <si>
    <t>018-6093-3299</t>
  </si>
  <si>
    <t>514  31 ST</t>
  </si>
  <si>
    <t>71-09-08-305-033.000-026</t>
  </si>
  <si>
    <t>018-6077-2723</t>
  </si>
  <si>
    <t>629  23RD</t>
  </si>
  <si>
    <t>71-09-08-351-006.000-026</t>
  </si>
  <si>
    <t>018-6068-2311</t>
  </si>
  <si>
    <t>721  IRONWOOD</t>
  </si>
  <si>
    <t>71-09-08-476-014.000-026</t>
  </si>
  <si>
    <t>018-6090-3183</t>
  </si>
  <si>
    <t>754  33RD</t>
  </si>
  <si>
    <t>71-09-17-226-013.000-026</t>
  </si>
  <si>
    <t>018-6054-1793</t>
  </si>
  <si>
    <t>942  33RD ST</t>
  </si>
  <si>
    <t>71-09-08-454-013.000-026</t>
  </si>
  <si>
    <t>018-6087-3096</t>
  </si>
  <si>
    <t>750  32 ND STREET</t>
  </si>
  <si>
    <t>71-09-17-103-019.000-026</t>
  </si>
  <si>
    <t>018-6034-1043</t>
  </si>
  <si>
    <t>937  25TH</t>
  </si>
  <si>
    <t>71-09-17-277-019.000-026</t>
  </si>
  <si>
    <t>018-6048-1586</t>
  </si>
  <si>
    <t>3421  NORTHSIDE BL</t>
  </si>
  <si>
    <t>71-09-08-377-023.000-026</t>
  </si>
  <si>
    <t>018-6075-2591</t>
  </si>
  <si>
    <t>733  S 27TH ST</t>
  </si>
  <si>
    <t>71-09-08-451-013.000-026</t>
  </si>
  <si>
    <t>018-6076-2666</t>
  </si>
  <si>
    <t>2901 WALL</t>
  </si>
  <si>
    <t>71-09-08-381-012.000-026</t>
  </si>
  <si>
    <t>018-6065-2217</t>
  </si>
  <si>
    <t>2605  MISHAWAKA  AVENUE</t>
  </si>
  <si>
    <t>71-09-08-481-008.000-026</t>
  </si>
  <si>
    <t>018-6091-3227</t>
  </si>
  <si>
    <t>832  34TH</t>
  </si>
  <si>
    <t>71-09-08-483-009.000-026</t>
  </si>
  <si>
    <t>018-6097-3460</t>
  </si>
  <si>
    <t>838  36TH ST</t>
  </si>
  <si>
    <t>71-09-17-207-023.000-026</t>
  </si>
  <si>
    <t>018-6056-1902</t>
  </si>
  <si>
    <t>1123  32ND ST</t>
  </si>
  <si>
    <t>71-09-08-378-009.000-026</t>
  </si>
  <si>
    <t>018-6075-2606</t>
  </si>
  <si>
    <t>734  S 27TH ST</t>
  </si>
  <si>
    <t>71-09-08-377-010.000-026</t>
  </si>
  <si>
    <t>018-6075-2578</t>
  </si>
  <si>
    <t>738  S 26TH ST</t>
  </si>
  <si>
    <t>71-09-08-481-022.000-026</t>
  </si>
  <si>
    <t>018-6091-3224</t>
  </si>
  <si>
    <t>837  35TH ST</t>
  </si>
  <si>
    <t>71-09-17-232-003.000-026</t>
  </si>
  <si>
    <t>018-6053-1772</t>
  </si>
  <si>
    <t>1010  35TH ST</t>
  </si>
  <si>
    <t>71-09-08-376-027.000-026</t>
  </si>
  <si>
    <t>018-6071-2431</t>
  </si>
  <si>
    <t>749  26TH ST</t>
  </si>
  <si>
    <t>71-09-17-251-024.000-026</t>
  </si>
  <si>
    <t>018-6042-1382</t>
  </si>
  <si>
    <t>1305 30TH ST</t>
  </si>
  <si>
    <t>71-09-17-251-025.000-026</t>
  </si>
  <si>
    <t>018-6042-138301</t>
  </si>
  <si>
    <t>VAC LOT 13 30TH ST</t>
  </si>
  <si>
    <t>71-09-17-131-017.000-026</t>
  </si>
  <si>
    <t>018-6044-1442</t>
  </si>
  <si>
    <t>2817  HORNE CT</t>
  </si>
  <si>
    <t>71-09-08-328-013.000-026</t>
  </si>
  <si>
    <t>018-6079-2805</t>
  </si>
  <si>
    <t>618  25TH ST</t>
  </si>
  <si>
    <t>71-09-08-328-023.000-026</t>
  </si>
  <si>
    <t>018-6072-2438</t>
  </si>
  <si>
    <t>521  S 26TH ST</t>
  </si>
  <si>
    <t>71-09-08-482-025.000-026</t>
  </si>
  <si>
    <t>018-6096-3438</t>
  </si>
  <si>
    <t>3513  MISHAWAKA</t>
  </si>
  <si>
    <t>71-09-17-208-003.000-026</t>
  </si>
  <si>
    <t>018-6056-1905</t>
  </si>
  <si>
    <t>1008  32ND ST</t>
  </si>
  <si>
    <t>71-09-17-254-001.000-026</t>
  </si>
  <si>
    <t>018-6050-1636</t>
  </si>
  <si>
    <t>3202  PLEASANT</t>
  </si>
  <si>
    <t>71-09-08-355-004.000-026</t>
  </si>
  <si>
    <t>018-6061-2080</t>
  </si>
  <si>
    <t>813  IRONWOOD</t>
  </si>
  <si>
    <t>71-09-17-231-020.000-026</t>
  </si>
  <si>
    <t>018-6055-1865</t>
  </si>
  <si>
    <t>3405  PLEASANT</t>
  </si>
  <si>
    <t>71-09-17-231-021.000-026</t>
  </si>
  <si>
    <t>018-6055-1866</t>
  </si>
  <si>
    <t>VL-E&amp;ADJ TO 3405 PLEASANT</t>
  </si>
  <si>
    <t>71-09-08-431-027.000-026</t>
  </si>
  <si>
    <t>018-6098-3508</t>
  </si>
  <si>
    <t>609  35TH</t>
  </si>
  <si>
    <t>71-09-08-376-021.000-026</t>
  </si>
  <si>
    <t>018-6071-2425</t>
  </si>
  <si>
    <t>725  S 26TH ST</t>
  </si>
  <si>
    <t>71-09-17-230-019.000-026</t>
  </si>
  <si>
    <t>018-6055-1840</t>
  </si>
  <si>
    <t>3301  PLEASANT</t>
  </si>
  <si>
    <t>71-09-08-409-023.000-026</t>
  </si>
  <si>
    <t>018-6094-3352</t>
  </si>
  <si>
    <t>521  33 RD STREET</t>
  </si>
  <si>
    <t>71-09-08-331-002.000-026</t>
  </si>
  <si>
    <t>018-6074-2519</t>
  </si>
  <si>
    <t>506  28TH ST</t>
  </si>
  <si>
    <t>71-09-08-379-004.000-026</t>
  </si>
  <si>
    <t>018-6076-2629</t>
  </si>
  <si>
    <t>714  S 28TH ST</t>
  </si>
  <si>
    <t>71-09-17-177-002.000-026</t>
  </si>
  <si>
    <t>018-6040-1272</t>
  </si>
  <si>
    <t>2710  PLEASANT ST</t>
  </si>
  <si>
    <t>71-09-08-451-005.000-026</t>
  </si>
  <si>
    <t>018-6076-2658</t>
  </si>
  <si>
    <t>720  29TH ST</t>
  </si>
  <si>
    <t>71-09-17-252-003.000-026</t>
  </si>
  <si>
    <t>018-6051-1670</t>
  </si>
  <si>
    <t>3014  PLEASANT</t>
  </si>
  <si>
    <t>71-09-17-251-027.000-026</t>
  </si>
  <si>
    <t>018-6042-1385</t>
  </si>
  <si>
    <t>1317  30TH ST</t>
  </si>
  <si>
    <t>71-09-08-354-012.000-026</t>
  </si>
  <si>
    <t>018-6070-2387</t>
  </si>
  <si>
    <t>746  S 24TH ST</t>
  </si>
  <si>
    <t>71-09-08-306-032.000-026</t>
  </si>
  <si>
    <t>018-6078-2756</t>
  </si>
  <si>
    <t>625  24TH</t>
  </si>
  <si>
    <t>71-09-08-353-024.000-026</t>
  </si>
  <si>
    <t>018-6069-2371</t>
  </si>
  <si>
    <t>737  24TH ST</t>
  </si>
  <si>
    <t>71-09-08-481-019.000-026</t>
  </si>
  <si>
    <t>018-6096-3412</t>
  </si>
  <si>
    <t>829  35TH ST</t>
  </si>
  <si>
    <t>71-09-17-227-005.000-026</t>
  </si>
  <si>
    <t>018-6054-1812</t>
  </si>
  <si>
    <t>922  34TH ST</t>
  </si>
  <si>
    <t>71-09-18-228-011.000-026</t>
  </si>
  <si>
    <t>018-6027-0753</t>
  </si>
  <si>
    <t>938  21ST ST</t>
  </si>
  <si>
    <t>71-09-08-379-001.000-026</t>
  </si>
  <si>
    <t>018-6076-2626</t>
  </si>
  <si>
    <t>702  28TH ST</t>
  </si>
  <si>
    <t>71-09-17-177-007.000-026</t>
  </si>
  <si>
    <t>018-6040-1277</t>
  </si>
  <si>
    <t>1222  27TH ST</t>
  </si>
  <si>
    <t>71-09-08-479-005.000-026</t>
  </si>
  <si>
    <t>018-6102-3639</t>
  </si>
  <si>
    <t>716  36TH ST</t>
  </si>
  <si>
    <t>71-09-17-280-001.000-026</t>
  </si>
  <si>
    <t>018-6052-1735</t>
  </si>
  <si>
    <t>3302 NORTHSIDE BLVD</t>
  </si>
  <si>
    <t>71-09-17-107-011.000-026</t>
  </si>
  <si>
    <t>018-6035-1096</t>
  </si>
  <si>
    <t>2402  VINE</t>
  </si>
  <si>
    <t>71-09-08-376-018.000-026</t>
  </si>
  <si>
    <t>018-6071-2422</t>
  </si>
  <si>
    <t>713  26TH ST</t>
  </si>
  <si>
    <t>71-09-17-226-014.000-026</t>
  </si>
  <si>
    <t>018-6054-1794</t>
  </si>
  <si>
    <t>946  33RD ST</t>
  </si>
  <si>
    <t>71-09-08-477-019.000-026</t>
  </si>
  <si>
    <t>018-6101-3598</t>
  </si>
  <si>
    <t>715  SO 35TH ST</t>
  </si>
  <si>
    <t>71-09-17-231-018.000-026</t>
  </si>
  <si>
    <t>018-6055-1875</t>
  </si>
  <si>
    <t>1107  35TH ST</t>
  </si>
  <si>
    <t>71-09-08-459-003.000-026</t>
  </si>
  <si>
    <t>018-6089-3142</t>
  </si>
  <si>
    <t>810  32 ND STREET</t>
  </si>
  <si>
    <t>71-09-17-177-046.000-026</t>
  </si>
  <si>
    <t>018-6041-1351</t>
  </si>
  <si>
    <t>1321  29TH</t>
  </si>
  <si>
    <t>71-09-08-477-028.000-026</t>
  </si>
  <si>
    <t>018-6101-3607</t>
  </si>
  <si>
    <t>3417  WALL</t>
  </si>
  <si>
    <t>71-09-17-252-046.000-026</t>
  </si>
  <si>
    <t>018-6051-1715</t>
  </si>
  <si>
    <t>3017  NORTH SIDE BL</t>
  </si>
  <si>
    <t>71-09-08-330-014.000-026</t>
  </si>
  <si>
    <t>018-6073-2497</t>
  </si>
  <si>
    <t>622  27TH ST</t>
  </si>
  <si>
    <t>71-09-08-357-018.000-026</t>
  </si>
  <si>
    <t>018-6062-2137</t>
  </si>
  <si>
    <t>815  24TH STREET</t>
  </si>
  <si>
    <t>71-09-08-357-016.000-026</t>
  </si>
  <si>
    <t>018-6062-2135</t>
  </si>
  <si>
    <t>805  24TH STREET</t>
  </si>
  <si>
    <t>71-09-17-229-015.000-026</t>
  </si>
  <si>
    <t>018-6058-1999</t>
  </si>
  <si>
    <t>938  SO 36TH ST</t>
  </si>
  <si>
    <t>71-09-08-482-011.000-026</t>
  </si>
  <si>
    <t>018-6096-3423</t>
  </si>
  <si>
    <t>842  35TH ST</t>
  </si>
  <si>
    <t>71-09-17-128-022.000-026</t>
  </si>
  <si>
    <t>018-6043-1430</t>
  </si>
  <si>
    <t>2815  VINE</t>
  </si>
  <si>
    <t>71-09-17-128-023.000-026</t>
  </si>
  <si>
    <t>018-6043-1431</t>
  </si>
  <si>
    <t>2901  VINE</t>
  </si>
  <si>
    <t>71-09-08-353-013.000-026</t>
  </si>
  <si>
    <t>018-6069-2360</t>
  </si>
  <si>
    <t>750  23RD ST</t>
  </si>
  <si>
    <t>71-09-17-276-025.000-026</t>
  </si>
  <si>
    <t>018-6047-1559</t>
  </si>
  <si>
    <t>3313  NORTHSIDE BL</t>
  </si>
  <si>
    <t>71-09-17-177-035.000-026</t>
  </si>
  <si>
    <t>018-6040-1304</t>
  </si>
  <si>
    <t>1215  29TH</t>
  </si>
  <si>
    <t>71-09-08-229-015.000-026</t>
  </si>
  <si>
    <t>018-5160-6272</t>
  </si>
  <si>
    <t>7126302-026</t>
  </si>
  <si>
    <t>220  SYLVAN GLEN</t>
  </si>
  <si>
    <t>71-09-08-227-001.000-026</t>
  </si>
  <si>
    <t>018-5143-5241</t>
  </si>
  <si>
    <t>344  BERCLIFF</t>
  </si>
  <si>
    <t>71-09-08-283-002.000-026</t>
  </si>
  <si>
    <t>018-5061-2120</t>
  </si>
  <si>
    <t>310  36TH STREET</t>
  </si>
  <si>
    <t>71-09-08-230-013.000-026</t>
  </si>
  <si>
    <t>018-5162-6336</t>
  </si>
  <si>
    <t>3517  CHEVY CHASE</t>
  </si>
  <si>
    <t>71-09-08-283-003.000-026</t>
  </si>
  <si>
    <t>018-5061-2122</t>
  </si>
  <si>
    <t>314  36TH STREET</t>
  </si>
  <si>
    <t>71-09-08-278-001.000-026</t>
  </si>
  <si>
    <t>018-5063-2196</t>
  </si>
  <si>
    <t>3512 E WASHINGTON ST</t>
  </si>
  <si>
    <t>71-09-08-228-019.000-026</t>
  </si>
  <si>
    <t>018-5143-5288</t>
  </si>
  <si>
    <t>3410  OAKCREST</t>
  </si>
  <si>
    <t>71-09-08-229-013.000-026</t>
  </si>
  <si>
    <t>018-5160-6276</t>
  </si>
  <si>
    <t>232  SYLVAN GLEN</t>
  </si>
  <si>
    <t>71-09-08-229-011.000-026</t>
  </si>
  <si>
    <t>018-5162-6320</t>
  </si>
  <si>
    <t>3506  CHEVY CHASE</t>
  </si>
  <si>
    <t>71-09-08-283-005.000-026</t>
  </si>
  <si>
    <t>018-5061-2125</t>
  </si>
  <si>
    <t>326  36TH STREET</t>
  </si>
  <si>
    <t>71-09-08-226-005.000-026</t>
  </si>
  <si>
    <t>018-5143-5238</t>
  </si>
  <si>
    <t>3511  WINDINGWOOD</t>
  </si>
  <si>
    <t>71-09-08-154-001.000-026</t>
  </si>
  <si>
    <t>018-5180-6809</t>
  </si>
  <si>
    <t>7126307-026</t>
  </si>
  <si>
    <t>104  S HOLIDAY DR</t>
  </si>
  <si>
    <t>71-09-08-102-002.000-026</t>
  </si>
  <si>
    <t>018-5195-7590</t>
  </si>
  <si>
    <t>2413  CLUB DR</t>
  </si>
  <si>
    <t>71-09-08-153-007.000-026</t>
  </si>
  <si>
    <t>018-5180-6822</t>
  </si>
  <si>
    <t>121  S HOLIDAY DR</t>
  </si>
  <si>
    <t>71-09-08-153-004.000-026</t>
  </si>
  <si>
    <t>018-5180-6832</t>
  </si>
  <si>
    <t>132  VARSITY DR</t>
  </si>
  <si>
    <t>71-09-05-428-010.000-026</t>
  </si>
  <si>
    <t>018-5184-6972</t>
  </si>
  <si>
    <t>7126309-026</t>
  </si>
  <si>
    <t>717  WHITEHALL</t>
  </si>
  <si>
    <t>71-09-05-455-017.000-026</t>
  </si>
  <si>
    <t>018-5171-6510</t>
  </si>
  <si>
    <t>410  PRESTON</t>
  </si>
  <si>
    <t>71-09-05-280-010.000-026</t>
  </si>
  <si>
    <t>018-5186-7115</t>
  </si>
  <si>
    <t>3504  KENT</t>
  </si>
  <si>
    <t>71-09-05-401-006.000-026</t>
  </si>
  <si>
    <t>018-5178-6774</t>
  </si>
  <si>
    <t>821  WOODCLIFF</t>
  </si>
  <si>
    <t>71-09-05-401-015.000-026</t>
  </si>
  <si>
    <t>018-5178-6783</t>
  </si>
  <si>
    <t>703  WOODCLIFF</t>
  </si>
  <si>
    <t>71-09-05-451-008.000-026</t>
  </si>
  <si>
    <t>018-5179-6788</t>
  </si>
  <si>
    <t>443  MANCHESTER</t>
  </si>
  <si>
    <t>71-09-05-454-018.000-026</t>
  </si>
  <si>
    <t>018-5171-6530</t>
  </si>
  <si>
    <t>3033  MCKINLEY</t>
  </si>
  <si>
    <t>71-09-05-405-004.000-026</t>
  </si>
  <si>
    <t>018-5175-6673</t>
  </si>
  <si>
    <t>824  MANCHESTER</t>
  </si>
  <si>
    <t>71-09-05-254-027.000-026</t>
  </si>
  <si>
    <t>018-5199-7690</t>
  </si>
  <si>
    <t>3221  E CORBY BL</t>
  </si>
  <si>
    <t>71-09-05-281-013.000-026</t>
  </si>
  <si>
    <t>018-5186-7171</t>
  </si>
  <si>
    <t>1034  WHITEHALL DR</t>
  </si>
  <si>
    <t>71-09-05-281-021.000-026</t>
  </si>
  <si>
    <t>018-5186-7164</t>
  </si>
  <si>
    <t>924  WHITEHALL DR</t>
  </si>
  <si>
    <t>71-09-05-228-010.000-026</t>
  </si>
  <si>
    <t>018-5187-7196</t>
  </si>
  <si>
    <t>1252  EBELING</t>
  </si>
  <si>
    <t>71-09-05-280-023.000-026</t>
  </si>
  <si>
    <t>018-5186-7111</t>
  </si>
  <si>
    <t>3509  CORBY</t>
  </si>
  <si>
    <t>71-09-05-429-018.000-026</t>
  </si>
  <si>
    <t>018-5184-6947</t>
  </si>
  <si>
    <t>3613  SORIN</t>
  </si>
  <si>
    <t>71-09-05-254-025.000-026</t>
  </si>
  <si>
    <t>018-5199-7692</t>
  </si>
  <si>
    <t>919  MANCHESTER DR</t>
  </si>
  <si>
    <t>71-09-05-404-002.000-026</t>
  </si>
  <si>
    <t>018-5174-6671</t>
  </si>
  <si>
    <t>3136  WILDER DR</t>
  </si>
  <si>
    <t>71-09-05-404-029.000-026</t>
  </si>
  <si>
    <t>018-5174-6653</t>
  </si>
  <si>
    <t>711  MANCHESTER</t>
  </si>
  <si>
    <t>71-09-05-451-004.000-026</t>
  </si>
  <si>
    <t>018-5176-6740</t>
  </si>
  <si>
    <t>519  WOODCLIFF</t>
  </si>
  <si>
    <t>71-09-05-207-017.000-026</t>
  </si>
  <si>
    <t>018-5189-7376</t>
  </si>
  <si>
    <t>3121  BENTLEY</t>
  </si>
  <si>
    <t>71-09-05-454-035.000-026</t>
  </si>
  <si>
    <t>018-5171-6521</t>
  </si>
  <si>
    <t>3219  MCKINLEY</t>
  </si>
  <si>
    <t>71-09-05-254-022.000-026</t>
  </si>
  <si>
    <t>018-5199-7695</t>
  </si>
  <si>
    <t>1003  MANCHESTER DR</t>
  </si>
  <si>
    <t>71-09-05-277-021.000-026</t>
  </si>
  <si>
    <t>018-5185-7050</t>
  </si>
  <si>
    <t>3407  OXFORD</t>
  </si>
  <si>
    <t>71-09-05-453-019.000-026</t>
  </si>
  <si>
    <t>018-5172-6569</t>
  </si>
  <si>
    <t>3249  ESSEX</t>
  </si>
  <si>
    <t>71-09-05-277-019.000-026</t>
  </si>
  <si>
    <t>018-5185-7052</t>
  </si>
  <si>
    <t>3309  OXFORD LN</t>
  </si>
  <si>
    <t>71-09-05-204-023.000-026</t>
  </si>
  <si>
    <t>018-5188-7290</t>
  </si>
  <si>
    <t>1239  BROWNE LN</t>
  </si>
  <si>
    <t>71-09-05-404-045.000-026</t>
  </si>
  <si>
    <t>018-5176-6721</t>
  </si>
  <si>
    <t>527  MANCHESTER DR</t>
  </si>
  <si>
    <t>71-09-05-277-007.000-026</t>
  </si>
  <si>
    <t>018-5185-7087</t>
  </si>
  <si>
    <t>1142 HELMEN DR</t>
  </si>
  <si>
    <t>71-09-05-227-024.000-026</t>
  </si>
  <si>
    <t>018-5187-7216</t>
  </si>
  <si>
    <t>1249  EBELING</t>
  </si>
  <si>
    <t>71-09-05-405-005.000-026</t>
  </si>
  <si>
    <t>018-5174-6646</t>
  </si>
  <si>
    <t>818  MANCHESTER</t>
  </si>
  <si>
    <t>71-09-05-279-011.000-026</t>
  </si>
  <si>
    <t>018-5186-7126</t>
  </si>
  <si>
    <t>3510  OXFORD</t>
  </si>
  <si>
    <t>71-09-05-404-025.000-026</t>
  </si>
  <si>
    <t>018-5174-6649</t>
  </si>
  <si>
    <t>735  MANCHESTER</t>
  </si>
  <si>
    <t>71-09-05-402-006.000-026</t>
  </si>
  <si>
    <t>018-5175-6682</t>
  </si>
  <si>
    <t>810  WOODCLIFF DR</t>
  </si>
  <si>
    <t>71-09-05-279-018.000-026</t>
  </si>
  <si>
    <t>018-5185-7042</t>
  </si>
  <si>
    <t>3407  KENT LN</t>
  </si>
  <si>
    <t>71-09-05-451-018.000-026</t>
  </si>
  <si>
    <t>018-5179-6798</t>
  </si>
  <si>
    <t>321  MANCHESTER</t>
  </si>
  <si>
    <t>71-09-05-402-002.000-026</t>
  </si>
  <si>
    <t>018-5175-6686</t>
  </si>
  <si>
    <t>834  WOODCLIFF DR</t>
  </si>
  <si>
    <t>71-09-05-454-004.000-026</t>
  </si>
  <si>
    <t>018-5171-6545</t>
  </si>
  <si>
    <t>3210  ESSEX</t>
  </si>
  <si>
    <t>71-09-05-254-002.000-026</t>
  </si>
  <si>
    <t>018-5189-7348</t>
  </si>
  <si>
    <t>3110  VOLL</t>
  </si>
  <si>
    <t>71-09-05-228-030.000-026</t>
  </si>
  <si>
    <t>018-5187-7186</t>
  </si>
  <si>
    <t>3623  REXFORD</t>
  </si>
  <si>
    <t>71-09-05-127-029.000-026</t>
  </si>
  <si>
    <t>018-5191-7515</t>
  </si>
  <si>
    <t>7126314-026</t>
  </si>
  <si>
    <t>2622  MAC ARTHUR</t>
  </si>
  <si>
    <t>71-09-05-126-025.000-026</t>
  </si>
  <si>
    <t>018-5191-7483</t>
  </si>
  <si>
    <t>2726  EDISON RD</t>
  </si>
  <si>
    <t>71-09-05-152-011.000-026</t>
  </si>
  <si>
    <t>018-5154-5818</t>
  </si>
  <si>
    <t>2220  SOLOMON AV</t>
  </si>
  <si>
    <t>71-09-05-104-008.000-026</t>
  </si>
  <si>
    <t>018-5153-5745</t>
  </si>
  <si>
    <t>2401  UNION AV</t>
  </si>
  <si>
    <t>71-09-05-129-028.000-026</t>
  </si>
  <si>
    <t>018-5156-6043</t>
  </si>
  <si>
    <t>2734  ANZIO AV</t>
  </si>
  <si>
    <t>71-09-05-153-004.000-026</t>
  </si>
  <si>
    <t>018-5154-5827</t>
  </si>
  <si>
    <t>2402  SOLOMON DR</t>
  </si>
  <si>
    <t>71-09-05-128-010.000-026</t>
  </si>
  <si>
    <t>018-5191-7469</t>
  </si>
  <si>
    <t>2826  ROCKNE DR</t>
  </si>
  <si>
    <t>71-09-05-101-014.000-026</t>
  </si>
  <si>
    <t>018-5153-5789</t>
  </si>
  <si>
    <t>1317  CHIMES BL</t>
  </si>
  <si>
    <t>71-09-05-102-012.000-026</t>
  </si>
  <si>
    <t>018-5155-5914</t>
  </si>
  <si>
    <t>1347  PYLE AV</t>
  </si>
  <si>
    <t>71-09-05-105-014.000-026</t>
  </si>
  <si>
    <t>018-5155-5888</t>
  </si>
  <si>
    <t>1118  CHIMES BL</t>
  </si>
  <si>
    <t>71-09-05-153-018.000-026</t>
  </si>
  <si>
    <t>018-5154-5796</t>
  </si>
  <si>
    <t>2421  ROCKNE DR</t>
  </si>
  <si>
    <t>71-09-05-104-021.000-026</t>
  </si>
  <si>
    <t>018-5153-5776</t>
  </si>
  <si>
    <t>1213  CHIMES BL</t>
  </si>
  <si>
    <t>71-09-05-102-005.000-026</t>
  </si>
  <si>
    <t>018-5155-5871</t>
  </si>
  <si>
    <t>1314  CHIMES BL</t>
  </si>
  <si>
    <t>71-09-05-128-011.000-026</t>
  </si>
  <si>
    <t>018-5191-7468</t>
  </si>
  <si>
    <t>2911  MAC ARTHUR AV</t>
  </si>
  <si>
    <t>71-09-05-151-023.000-026</t>
  </si>
  <si>
    <t>018-5153-5750</t>
  </si>
  <si>
    <t>2409  SOLOMON AV</t>
  </si>
  <si>
    <t>71-09-05-154-007.000-026</t>
  </si>
  <si>
    <t>018-5157-6070</t>
  </si>
  <si>
    <t>2529  BENEDICT AV</t>
  </si>
  <si>
    <t>71-09-06-255-011.000-026</t>
  </si>
  <si>
    <t>018-5149-5650</t>
  </si>
  <si>
    <t>7126318-026</t>
  </si>
  <si>
    <t>1619  CORBY BL</t>
  </si>
  <si>
    <t>71-09-06-253-009.000-026</t>
  </si>
  <si>
    <t>018-5149-5608</t>
  </si>
  <si>
    <t>910  N TWYCKENHAM DR</t>
  </si>
  <si>
    <t>71-09-06-231-014.000-026</t>
  </si>
  <si>
    <t>018-5205-7816</t>
  </si>
  <si>
    <t>2009  PEACHTREE LANE</t>
  </si>
  <si>
    <t>71-09-06-278-006.000-026</t>
  </si>
  <si>
    <t>018-5202-7756</t>
  </si>
  <si>
    <t>1028  ROSEMARY LANE</t>
  </si>
  <si>
    <t>71-09-06-253-007.000-026</t>
  </si>
  <si>
    <t>018-5149-5605</t>
  </si>
  <si>
    <t>924  N TWYCKENHAM DR</t>
  </si>
  <si>
    <t>71-09-06-253-008.000-026</t>
  </si>
  <si>
    <t>018-5149-5607</t>
  </si>
  <si>
    <t>7126319-026</t>
  </si>
  <si>
    <t>VAC-ADJ-924 TWYCKENHAM</t>
  </si>
  <si>
    <t>71-09-06-226-004.000-026</t>
  </si>
  <si>
    <t>018-5148-5548</t>
  </si>
  <si>
    <t>1340  OAK RIDGE DR</t>
  </si>
  <si>
    <t>71-09-06-229-001.000-026</t>
  </si>
  <si>
    <t>018-5147-5487</t>
  </si>
  <si>
    <t>1246  OAK RIDGE DR</t>
  </si>
  <si>
    <t>71-09-05-352-003.000-026</t>
  </si>
  <si>
    <t>018-5065-2270</t>
  </si>
  <si>
    <t>7126322-026</t>
  </si>
  <si>
    <t>2216  MADISON</t>
  </si>
  <si>
    <t>71-09-06-429-005.000-026</t>
  </si>
  <si>
    <t>018-5169-6479</t>
  </si>
  <si>
    <t>1832  ROCKNE</t>
  </si>
  <si>
    <t>71-09-06-407-012.000-026</t>
  </si>
  <si>
    <t>018-5142-5173</t>
  </si>
  <si>
    <t>1710  CHURCHILL</t>
  </si>
  <si>
    <t>71-09-06-406-005.000-026</t>
  </si>
  <si>
    <t>018-5142-5187</t>
  </si>
  <si>
    <t>724  NORTHWOOD</t>
  </si>
  <si>
    <t>71-09-05-301-006.000-026</t>
  </si>
  <si>
    <t>018-5141-5155</t>
  </si>
  <si>
    <t>739  COUNTRY CLUB LN</t>
  </si>
  <si>
    <t>71-09-06-430-015.000-026</t>
  </si>
  <si>
    <t>018-5183-6914</t>
  </si>
  <si>
    <t>605  CHERRY TREE LN</t>
  </si>
  <si>
    <t>71-09-06-457-007.000-026</t>
  </si>
  <si>
    <t>018-5070-2450</t>
  </si>
  <si>
    <t>1726  MADISON</t>
  </si>
  <si>
    <t>71-09-06-452-009.000-026</t>
  </si>
  <si>
    <t>018-5071-2461</t>
  </si>
  <si>
    <t>1511  CEDAR</t>
  </si>
  <si>
    <t>71-09-06-456-003.000-026</t>
  </si>
  <si>
    <t>018-5072-2509</t>
  </si>
  <si>
    <t>1512  MADISON</t>
  </si>
  <si>
    <t>71-09-06-454-017.000-026</t>
  </si>
  <si>
    <t>018-5071-2495</t>
  </si>
  <si>
    <t>1511  MADISON</t>
  </si>
  <si>
    <t>71-09-06-454-002.000-026</t>
  </si>
  <si>
    <t>018-5071-2480</t>
  </si>
  <si>
    <t>1508  CEDAR</t>
  </si>
  <si>
    <t>71-09-06-405-033.000-026</t>
  </si>
  <si>
    <t>018-5152-5682</t>
  </si>
  <si>
    <t>1507  ROCKNE</t>
  </si>
  <si>
    <t>71-09-06-403-001.000-026</t>
  </si>
  <si>
    <t>018-5203-7784</t>
  </si>
  <si>
    <t>1706  CORBY</t>
  </si>
  <si>
    <t>71-09-05-302-006.000-026</t>
  </si>
  <si>
    <t>018-5141-5124</t>
  </si>
  <si>
    <t>760  COUNTRY CLUB LN</t>
  </si>
  <si>
    <t>71-09-06-480-018.000-026</t>
  </si>
  <si>
    <t>018-5069-2426</t>
  </si>
  <si>
    <t>1913  MCKINLEY</t>
  </si>
  <si>
    <t>71-09-06-479-016.000-026</t>
  </si>
  <si>
    <t>018-5066-2286</t>
  </si>
  <si>
    <t>411  IRONWOOD</t>
  </si>
  <si>
    <t>71-09-06-481-008.000-026</t>
  </si>
  <si>
    <t>018-5066-2306</t>
  </si>
  <si>
    <t>2007  MCKINLEY</t>
  </si>
  <si>
    <t>71-09-06-431-020.000-026</t>
  </si>
  <si>
    <t>018-5141-5149</t>
  </si>
  <si>
    <t>821  N IRONWOOD</t>
  </si>
  <si>
    <t>71-09-05-351-002.000-026</t>
  </si>
  <si>
    <t>018-5065-2256</t>
  </si>
  <si>
    <t>502  IRONWOOD</t>
  </si>
  <si>
    <t>71-09-06-456-005.000-026</t>
  </si>
  <si>
    <t>018-5072-2511</t>
  </si>
  <si>
    <t>1520  MADISON</t>
  </si>
  <si>
    <t>71-09-06-407-001.000-026</t>
  </si>
  <si>
    <t>018-5142-5164</t>
  </si>
  <si>
    <t>630  NORTHWOOD</t>
  </si>
  <si>
    <t>71-09-06-431-032.000-026</t>
  </si>
  <si>
    <t>018-5141-5137</t>
  </si>
  <si>
    <t>603  N IRONWOOD</t>
  </si>
  <si>
    <t>71-09-06-407-025.000-026</t>
  </si>
  <si>
    <t>018-5142-5230</t>
  </si>
  <si>
    <t>1727  ROCKNE</t>
  </si>
  <si>
    <t>71-09-06-452-013.000-026</t>
  </si>
  <si>
    <t>018-5071-2472</t>
  </si>
  <si>
    <t>1601  CEDAR</t>
  </si>
  <si>
    <t>71-09-06-457-012.000-026</t>
  </si>
  <si>
    <t>018-5070-2455</t>
  </si>
  <si>
    <t>1713  MCKINLEY</t>
  </si>
  <si>
    <t>71-09-06-451-016.000-026</t>
  </si>
  <si>
    <t>018-5142-5221</t>
  </si>
  <si>
    <t>1838  CAMPEAU</t>
  </si>
  <si>
    <t>71-09-06-427-002.000-026</t>
  </si>
  <si>
    <t>018-5197-7644</t>
  </si>
  <si>
    <t>822  GARTNER</t>
  </si>
  <si>
    <t>71-09-06-428-023.000-026</t>
  </si>
  <si>
    <t>018-5169-6468</t>
  </si>
  <si>
    <t>1909  ROCKNE</t>
  </si>
  <si>
    <t>71-09-06-454-003.000-026</t>
  </si>
  <si>
    <t>018-5071-2481</t>
  </si>
  <si>
    <t>1512  CEDAR</t>
  </si>
  <si>
    <t>71-09-07-205-006.000-026</t>
  </si>
  <si>
    <t>018-5045-1607</t>
  </si>
  <si>
    <t>7126326-026</t>
  </si>
  <si>
    <t>1532  COLFAX</t>
  </si>
  <si>
    <t>71-09-07-202-011.000-026</t>
  </si>
  <si>
    <t>018-5046-1632</t>
  </si>
  <si>
    <t>1711 E LASALLE</t>
  </si>
  <si>
    <t>71-09-07-276-002.000-026</t>
  </si>
  <si>
    <t>018-5055-1935</t>
  </si>
  <si>
    <t>108  GREENLAWN</t>
  </si>
  <si>
    <t>71-09-07-231-001.000-026</t>
  </si>
  <si>
    <t>018-5052-1842</t>
  </si>
  <si>
    <t>2004  COLFAX</t>
  </si>
  <si>
    <t>71-09-07-127-001.000-026</t>
  </si>
  <si>
    <t>018-5041-1439</t>
  </si>
  <si>
    <t>1402  E MCKINLEY AV</t>
  </si>
  <si>
    <t>71-09-07-128-001.000-026</t>
  </si>
  <si>
    <t>018-5042-1481</t>
  </si>
  <si>
    <t>1304  LASALLE</t>
  </si>
  <si>
    <t>71-09-07-277-012.000-026</t>
  </si>
  <si>
    <t>018-5055-1964</t>
  </si>
  <si>
    <t>123  S COQUILLARD</t>
  </si>
  <si>
    <t>71-09-07-280-006.000-026</t>
  </si>
  <si>
    <t>018-5056-1971</t>
  </si>
  <si>
    <t>1906  WILSON</t>
  </si>
  <si>
    <t>71-09-07-126-008.000-026</t>
  </si>
  <si>
    <t>018-5042-1492</t>
  </si>
  <si>
    <t>1326  E MCKINLEY AV</t>
  </si>
  <si>
    <t>71-09-07-232-002.000-026</t>
  </si>
  <si>
    <t>018-5052-1861</t>
  </si>
  <si>
    <t>126  HAWTHORNE</t>
  </si>
  <si>
    <t>71-09-07-131-012.000-026</t>
  </si>
  <si>
    <t>018-5043-1528</t>
  </si>
  <si>
    <t>7126331-026</t>
  </si>
  <si>
    <t>1443  E WASHINGTON AV</t>
  </si>
  <si>
    <t>71-09-07-280-017.000-026</t>
  </si>
  <si>
    <t>018-5056-1982</t>
  </si>
  <si>
    <t>1925  JEFFERSON</t>
  </si>
  <si>
    <t>71-09-07-105-006.000-026</t>
  </si>
  <si>
    <t>018-5039-137901</t>
  </si>
  <si>
    <t>1258  COLFAX</t>
  </si>
  <si>
    <t>71-09-07-254-001.000-026</t>
  </si>
  <si>
    <t>018-6106-3762</t>
  </si>
  <si>
    <t>1704  E JEFFERSON BL</t>
  </si>
  <si>
    <t>71-09-07-280-015.000-026</t>
  </si>
  <si>
    <t>018-5056-1978</t>
  </si>
  <si>
    <t>1905  JEFFERSON</t>
  </si>
  <si>
    <t>71-09-07-180-001.000-026</t>
  </si>
  <si>
    <t>018-6105-3729</t>
  </si>
  <si>
    <t>1402  JEFFERSON</t>
  </si>
  <si>
    <t>71-09-07-326-004.000-026</t>
  </si>
  <si>
    <t>018-6109-3885</t>
  </si>
  <si>
    <t>7126333-026</t>
  </si>
  <si>
    <t>1316  E WAYNE ST</t>
  </si>
  <si>
    <t>71-09-07-179-004.000-026</t>
  </si>
  <si>
    <t>018-6107-3813</t>
  </si>
  <si>
    <t>1318  WAYNE</t>
  </si>
  <si>
    <t>71-09-07-401-010.000-026</t>
  </si>
  <si>
    <t>018-6110-3938</t>
  </si>
  <si>
    <t>1618  E WAYNE ST</t>
  </si>
  <si>
    <t>71-09-07-156-016.000-026</t>
  </si>
  <si>
    <t>018-6108-3843</t>
  </si>
  <si>
    <t>1226  WAYNE</t>
  </si>
  <si>
    <t>71-09-07-327-011.000-026</t>
  </si>
  <si>
    <t>018-6112-4009</t>
  </si>
  <si>
    <t>7126334-026</t>
  </si>
  <si>
    <t>1344  SUNNYMEDE</t>
  </si>
  <si>
    <t>71-09-07-402-002.000-026</t>
  </si>
  <si>
    <t>018-6113-4027</t>
  </si>
  <si>
    <t>1510  SUNNYMEDE</t>
  </si>
  <si>
    <t>71-09-07-326-030.000-026</t>
  </si>
  <si>
    <t>018-6109-392402</t>
  </si>
  <si>
    <t>1429  SUNNYMEDE</t>
  </si>
  <si>
    <t>71-09-07-326-013.000-026</t>
  </si>
  <si>
    <t>018-6109-3906</t>
  </si>
  <si>
    <t>1311  SUNNYMEDE AV</t>
  </si>
  <si>
    <t>71-09-07-402-013.000-026</t>
  </si>
  <si>
    <t>018-6113-4037</t>
  </si>
  <si>
    <t>1616  SUNNYMEDE</t>
  </si>
  <si>
    <t>71-09-07-404-017.000-026</t>
  </si>
  <si>
    <t>018-6130-4577</t>
  </si>
  <si>
    <t>1729  BELMONT</t>
  </si>
  <si>
    <t>71-09-07-351-014.000-026</t>
  </si>
  <si>
    <t>018-6115-4111</t>
  </si>
  <si>
    <t>1140  E BRONSON ST</t>
  </si>
  <si>
    <t>71-09-07-382-008.000-026</t>
  </si>
  <si>
    <t>018-6120-4308</t>
  </si>
  <si>
    <t>1402  CHESTER ST</t>
  </si>
  <si>
    <t>71-09-07-327-021.000-026</t>
  </si>
  <si>
    <t>018-6112-401801</t>
  </si>
  <si>
    <t>1428  SUNNYMEDE</t>
  </si>
  <si>
    <t>71-09-07-405-018.000-026</t>
  </si>
  <si>
    <t>018-6130-4606</t>
  </si>
  <si>
    <t>1715  SOUTHWOOD</t>
  </si>
  <si>
    <t>71-09-07-382-012.000-026</t>
  </si>
  <si>
    <t>018-6120-4312</t>
  </si>
  <si>
    <t>1418  CHESTER</t>
  </si>
  <si>
    <t>71-09-07-381-013.000-026</t>
  </si>
  <si>
    <t>018-6119-4290</t>
  </si>
  <si>
    <t>1403  CHESTER ST</t>
  </si>
  <si>
    <t>71-09-07-452-009.000-026</t>
  </si>
  <si>
    <t>018-6132-4681</t>
  </si>
  <si>
    <t>1610  HOOVER</t>
  </si>
  <si>
    <t>71-09-07-405-012.000-026</t>
  </si>
  <si>
    <t>018-6130-4598</t>
  </si>
  <si>
    <t>1621  SOUTHWOOD</t>
  </si>
  <si>
    <t>71-09-07-452-010.000-026</t>
  </si>
  <si>
    <t>018-6132-4680</t>
  </si>
  <si>
    <t>1616  HOOVER</t>
  </si>
  <si>
    <t>71-09-07-304-006.000-026</t>
  </si>
  <si>
    <t>018-6114-4062</t>
  </si>
  <si>
    <t>1118  SOUTH</t>
  </si>
  <si>
    <t>71-09-07-328-015.000-026</t>
  </si>
  <si>
    <t>018-6123-4436</t>
  </si>
  <si>
    <t>1410  E MONROE ST</t>
  </si>
  <si>
    <t>71-09-07-403-007.000-026</t>
  </si>
  <si>
    <t>018-6130-4635</t>
  </si>
  <si>
    <t>542  TWYCKENHAM</t>
  </si>
  <si>
    <t>71-09-06-378-018.000-026</t>
  </si>
  <si>
    <t>018-5076-2686</t>
  </si>
  <si>
    <t>7126337-026</t>
  </si>
  <si>
    <t>1325  E CEDAR</t>
  </si>
  <si>
    <t>71-09-06-327-020.000-026</t>
  </si>
  <si>
    <t>018-5167-6414</t>
  </si>
  <si>
    <t>815  TWYCKENHAM</t>
  </si>
  <si>
    <t>71-09-06-377-017.000-026</t>
  </si>
  <si>
    <t>018-5073-2556</t>
  </si>
  <si>
    <t>1409  MINER</t>
  </si>
  <si>
    <t>71-09-06-381-012.000-026</t>
  </si>
  <si>
    <t>018-5077-2717</t>
  </si>
  <si>
    <t>1325  ROCKNE</t>
  </si>
  <si>
    <t>71-09-06-178-014.000-026</t>
  </si>
  <si>
    <t>018-5167-6404</t>
  </si>
  <si>
    <t>1423  CORBY</t>
  </si>
  <si>
    <t>71-09-06-377-008.000-026</t>
  </si>
  <si>
    <t>018-5073-2545</t>
  </si>
  <si>
    <t>1430  SORIN</t>
  </si>
  <si>
    <t>71-09-06-306-024.000-026</t>
  </si>
  <si>
    <t>018-5084-3000</t>
  </si>
  <si>
    <t>1141  SORIN</t>
  </si>
  <si>
    <t>71-09-06-357-005.000-026</t>
  </si>
  <si>
    <t>018-5083-2920</t>
  </si>
  <si>
    <t>422  N EDDY</t>
  </si>
  <si>
    <t>71-09-06-378-004.000-026</t>
  </si>
  <si>
    <t>018-5076-2669</t>
  </si>
  <si>
    <t>1314  MINER</t>
  </si>
  <si>
    <t>71-09-06-177-025.000-026</t>
  </si>
  <si>
    <t>018-5093-3307</t>
  </si>
  <si>
    <t>1339  CORBY BL</t>
  </si>
  <si>
    <t>71-09-06-381-017.000-026</t>
  </si>
  <si>
    <t>018-5077-2708</t>
  </si>
  <si>
    <t>1324  CEDAR</t>
  </si>
  <si>
    <t>71-09-06-376-016.000-026</t>
  </si>
  <si>
    <t>018-5076-2658</t>
  </si>
  <si>
    <t>1321  MINER</t>
  </si>
  <si>
    <t>71-09-06-360-026.000-026</t>
  </si>
  <si>
    <t>018-5077-2699</t>
  </si>
  <si>
    <t>1255  MADISON</t>
  </si>
  <si>
    <t>71-09-06-378-015.000-026</t>
  </si>
  <si>
    <t>018-5076-2683</t>
  </si>
  <si>
    <t>1313  CEDAR</t>
  </si>
  <si>
    <t>71-09-06-359-018.000-026</t>
  </si>
  <si>
    <t>018-5080-2810</t>
  </si>
  <si>
    <t>1201  MADISON</t>
  </si>
  <si>
    <t>71-09-06-177-023.000-026</t>
  </si>
  <si>
    <t>018-5093-3305</t>
  </si>
  <si>
    <t>1331  CORBY BL</t>
  </si>
  <si>
    <t>71-09-06-360-015.000-026</t>
  </si>
  <si>
    <t>018-5081-2843</t>
  </si>
  <si>
    <t>1245  MADISON</t>
  </si>
  <si>
    <t>71-09-06-351-014.000-026</t>
  </si>
  <si>
    <t>018-5082-2862</t>
  </si>
  <si>
    <t>1142 SORIN ST</t>
  </si>
  <si>
    <t>71-09-07-103-003.000-026</t>
  </si>
  <si>
    <t>018-5161-6295</t>
  </si>
  <si>
    <t>1148  E LASALLE</t>
  </si>
  <si>
    <t>71-09-06-177-015.000-026</t>
  </si>
  <si>
    <t>018-5093-3297</t>
  </si>
  <si>
    <t>1301  E CORBY BL</t>
  </si>
  <si>
    <t>71-09-06-377-004.000-026</t>
  </si>
  <si>
    <t>018-5073-2541</t>
  </si>
  <si>
    <t>1414  SORIN</t>
  </si>
  <si>
    <t>71-09-06-352-016.000-026</t>
  </si>
  <si>
    <t>018-5078-2748</t>
  </si>
  <si>
    <t>1229  MINER</t>
  </si>
  <si>
    <t>71-09-06-360-011.000-026</t>
  </si>
  <si>
    <t>018-5081-2838</t>
  </si>
  <si>
    <t>1229  MADISON</t>
  </si>
  <si>
    <t>71-09-06-385-010.000-026</t>
  </si>
  <si>
    <t>018-5077-2727</t>
  </si>
  <si>
    <t>1317  MCKINLEY</t>
  </si>
  <si>
    <t>71-09-06-379-002.000-026</t>
  </si>
  <si>
    <t>018-5074-2571</t>
  </si>
  <si>
    <t>1406  MINER</t>
  </si>
  <si>
    <t>71-09-06-377-021.000-026</t>
  </si>
  <si>
    <t>018-5073-2560</t>
  </si>
  <si>
    <t>1425  MINER</t>
  </si>
  <si>
    <t>71-09-06-353-001.000-026</t>
  </si>
  <si>
    <t>018-5079-2768</t>
  </si>
  <si>
    <t>1238  SORIN</t>
  </si>
  <si>
    <t>71-09-06-352-011.000-026</t>
  </si>
  <si>
    <t>018-5078-2743</t>
  </si>
  <si>
    <t>1209  MINER</t>
  </si>
  <si>
    <t>71-09-07-102-007.000-026</t>
  </si>
  <si>
    <t>018-5040-1404</t>
  </si>
  <si>
    <t>1247  LASALLE</t>
  </si>
  <si>
    <t>71-09-06-357-003.000-026</t>
  </si>
  <si>
    <t>018-5083-2908</t>
  </si>
  <si>
    <t>428  EDDY</t>
  </si>
  <si>
    <t>71-09-06-359-017.000-026</t>
  </si>
  <si>
    <t>018-5080-2808</t>
  </si>
  <si>
    <t>415  WALSH</t>
  </si>
  <si>
    <t>71-09-06-101-074.000-026</t>
  </si>
  <si>
    <t>018-5102-357971</t>
  </si>
  <si>
    <t>7126345-026</t>
  </si>
  <si>
    <t>1145 E NAPOLEON ST 101</t>
  </si>
  <si>
    <t>71-09-06-101-079.000-026</t>
  </si>
  <si>
    <t>018-5102-357976</t>
  </si>
  <si>
    <t>1145 E NAPOLEON ST 203</t>
  </si>
  <si>
    <t>71-09-06-101-077.000-026</t>
  </si>
  <si>
    <t>018-5102-357974</t>
  </si>
  <si>
    <t>1145 E NAPOLEON ST 302</t>
  </si>
  <si>
    <t>71-09-06-101-277.000-026</t>
  </si>
  <si>
    <t>018-5102-358090</t>
  </si>
  <si>
    <t>1219 Napoleon St 319</t>
  </si>
  <si>
    <t>71-09-06-152-004.000-026</t>
  </si>
  <si>
    <t>018-5099-3498</t>
  </si>
  <si>
    <t>7126346-026</t>
  </si>
  <si>
    <t>1024 GEORGIANA</t>
  </si>
  <si>
    <t>71-08-01-404-020.000-026</t>
  </si>
  <si>
    <t>018-5037-1305</t>
  </si>
  <si>
    <t>709  N ST LOUIS BL</t>
  </si>
  <si>
    <t>71-09-06-103-014.000-026</t>
  </si>
  <si>
    <t>018-5100-3537</t>
  </si>
  <si>
    <t>1119 BURNS</t>
  </si>
  <si>
    <t>71-08-12-282-044.000-026</t>
  </si>
  <si>
    <t>018-6002-004028</t>
  </si>
  <si>
    <t>407 S FRANCES ST</t>
  </si>
  <si>
    <t>71-08-12-282-039.000-026</t>
  </si>
  <si>
    <t>018-6002-004024</t>
  </si>
  <si>
    <t>427 S FRANCES ST</t>
  </si>
  <si>
    <t>71-08-01-427-036.000-026</t>
  </si>
  <si>
    <t>018-5033-117101</t>
  </si>
  <si>
    <t>824 ST PETER</t>
  </si>
  <si>
    <t>71-09-06-152-008.000-026</t>
  </si>
  <si>
    <t>018-5099-3517</t>
  </si>
  <si>
    <t>1122 QUIGLEY</t>
  </si>
  <si>
    <t>71-09-06-153-010.000-026</t>
  </si>
  <si>
    <t>018-5099-3512</t>
  </si>
  <si>
    <t>1210 QUIGLEY PL</t>
  </si>
  <si>
    <t>71-08-12-279-025.000-026</t>
  </si>
  <si>
    <t>018-6003-0075</t>
  </si>
  <si>
    <t>827  WAYNE</t>
  </si>
  <si>
    <t>71-08-01-181-001.000-026</t>
  </si>
  <si>
    <t>018-5126-4441</t>
  </si>
  <si>
    <t>7126347-026</t>
  </si>
  <si>
    <t>1131  NILES</t>
  </si>
  <si>
    <t>71-08-01-186-014.000-026</t>
  </si>
  <si>
    <t>018-5112-3992</t>
  </si>
  <si>
    <t>919  STANFIELD ST</t>
  </si>
  <si>
    <t>71-08-01-404-003.000-026</t>
  </si>
  <si>
    <t>018-5036-1275</t>
  </si>
  <si>
    <t>730  HILL</t>
  </si>
  <si>
    <t>71-08-01-404-004.000-026</t>
  </si>
  <si>
    <t>018-5036-1276</t>
  </si>
  <si>
    <t>7126351-026</t>
  </si>
  <si>
    <t>728  HILL</t>
  </si>
  <si>
    <t>71-08-01-404-007.000-026</t>
  </si>
  <si>
    <t>018-5037-1286</t>
  </si>
  <si>
    <t>718 N HILL ST</t>
  </si>
  <si>
    <t>71-08-01-432-046.000-026</t>
  </si>
  <si>
    <t>018-5028-102801</t>
  </si>
  <si>
    <t>702 N FRANCIS ST</t>
  </si>
  <si>
    <t>71-08-12-428-030.000-026</t>
  </si>
  <si>
    <t>018-6013-031201</t>
  </si>
  <si>
    <t>531  PARRY</t>
  </si>
  <si>
    <t>71-08-01-432-023.000-026</t>
  </si>
  <si>
    <t>018-5028-1035</t>
  </si>
  <si>
    <t>616  FRANCIS</t>
  </si>
  <si>
    <t>71-08-01-256-014.000-026</t>
  </si>
  <si>
    <t>018-5109-3877</t>
  </si>
  <si>
    <t>601  HOWARD</t>
  </si>
  <si>
    <t>71-08-01-258-007.000-026</t>
  </si>
  <si>
    <t>018-5108-3817</t>
  </si>
  <si>
    <t>910  LAWRENCE</t>
  </si>
  <si>
    <t>71-08-01-428-036.000-026</t>
  </si>
  <si>
    <t>018-5030-108426</t>
  </si>
  <si>
    <t>7126348-026</t>
  </si>
  <si>
    <t>1010 CORBY 304</t>
  </si>
  <si>
    <t>71-08-01-428-037.000-026</t>
  </si>
  <si>
    <t>018-5030-108427</t>
  </si>
  <si>
    <t>1010 CORBY 305</t>
  </si>
  <si>
    <t>71-08-01-428-018.000-026</t>
  </si>
  <si>
    <t>018-5030-108408</t>
  </si>
  <si>
    <t>1010 CORBY 110</t>
  </si>
  <si>
    <t>71-08-01-428-027.000-026</t>
  </si>
  <si>
    <t>018-5030-108417</t>
  </si>
  <si>
    <t>1010 CORBY 207</t>
  </si>
  <si>
    <t>71-08-01-428-021.000-026</t>
  </si>
  <si>
    <t>018-5030-108411</t>
  </si>
  <si>
    <t>1010 CORBY 114</t>
  </si>
  <si>
    <t>71-08-01-428-019.000-026</t>
  </si>
  <si>
    <t>018-5030-108409</t>
  </si>
  <si>
    <t>1010 CORBY 111</t>
  </si>
  <si>
    <t>71-08-01-428-012.000-026</t>
  </si>
  <si>
    <t>018-5030-108402</t>
  </si>
  <si>
    <t>1010 CORBY 103</t>
  </si>
  <si>
    <t>71-08-01-428-017.000-026</t>
  </si>
  <si>
    <t>018-5030-108407</t>
  </si>
  <si>
    <t>1010 CORBY 109</t>
  </si>
  <si>
    <t>71-08-01-428-015.000-026</t>
  </si>
  <si>
    <t>018-5030-108405</t>
  </si>
  <si>
    <t>1010 CORBY 107</t>
  </si>
  <si>
    <t>71-08-01-428-011.000-026</t>
  </si>
  <si>
    <t>018-5030-108401</t>
  </si>
  <si>
    <t>1010 CORBY 102</t>
  </si>
  <si>
    <t>71-08-01-428-014.000-026</t>
  </si>
  <si>
    <t>018-5030-108404</t>
  </si>
  <si>
    <t>1010 CORBY 105</t>
  </si>
  <si>
    <t>71-08-01-428-016.000-026</t>
  </si>
  <si>
    <t>018-5030-108406</t>
  </si>
  <si>
    <t>1010 CORBY 108</t>
  </si>
  <si>
    <t>71-09-06-151-036.000-026</t>
  </si>
  <si>
    <t>018-5098-345804</t>
  </si>
  <si>
    <t>7126360-026</t>
  </si>
  <si>
    <t>1020 N EDDY ST</t>
  </si>
  <si>
    <t>71-09-06-176-053.000-026</t>
  </si>
  <si>
    <t>018-5102-359809</t>
  </si>
  <si>
    <t>7126361-026</t>
  </si>
  <si>
    <t>1409 WREN DR</t>
  </si>
  <si>
    <t>71-09-06-176-052.000-026</t>
  </si>
  <si>
    <t>018-5102-359808</t>
  </si>
  <si>
    <t>1405 WREN DR</t>
  </si>
  <si>
    <t>71-08-01-287-002.000-026</t>
  </si>
  <si>
    <t>018-5106-3736</t>
  </si>
  <si>
    <t>7126362-026</t>
  </si>
  <si>
    <t>1000 HOWARD ST #12</t>
  </si>
  <si>
    <t>71-08-01-287-008.000-026</t>
  </si>
  <si>
    <t>018-5106-374002</t>
  </si>
  <si>
    <t>1000 HOWARD ST #16</t>
  </si>
  <si>
    <t>71-08-01-287-022.000-026</t>
  </si>
  <si>
    <t>018-5106-374016</t>
  </si>
  <si>
    <t>940 N FRANCES ST #36</t>
  </si>
  <si>
    <t>71-08-01-287-019.000-026</t>
  </si>
  <si>
    <t>018-5106-374013</t>
  </si>
  <si>
    <t>940 N FRANCES ST #33</t>
  </si>
  <si>
    <t>71-08-01-287-018.000-026</t>
  </si>
  <si>
    <t>018-5106-374012</t>
  </si>
  <si>
    <t>940 N FRANCES ST #32</t>
  </si>
  <si>
    <t>71-08-01-287-028.000-026</t>
  </si>
  <si>
    <t>018-5106-374022</t>
  </si>
  <si>
    <t>1015 CORBY BLVD #45</t>
  </si>
  <si>
    <t>71-08-01-287-020.000-026</t>
  </si>
  <si>
    <t>018-5106-374014</t>
  </si>
  <si>
    <t>940 N FRANCES ST #34</t>
  </si>
  <si>
    <t>71-08-01-287-029.000-026</t>
  </si>
  <si>
    <t>018-5106-374023</t>
  </si>
  <si>
    <t>1015 CORBY BLVD #46</t>
  </si>
  <si>
    <t>71-08-01-287-025.000-026</t>
  </si>
  <si>
    <t>018-5106-374019</t>
  </si>
  <si>
    <t>1015 CORBY BLVD #42</t>
  </si>
  <si>
    <t>71-08-01-287-026.000-026</t>
  </si>
  <si>
    <t>018-5106-374020</t>
  </si>
  <si>
    <t>1015 CORBY BLVD #43</t>
  </si>
  <si>
    <t>71-08-01-287-027.000-026</t>
  </si>
  <si>
    <t>018-5106-374021</t>
  </si>
  <si>
    <t>1015 CORBY BLVD #44</t>
  </si>
  <si>
    <t>71-08-01-287-030.000-026</t>
  </si>
  <si>
    <t>018-5106-374024</t>
  </si>
  <si>
    <t>1015 CORBY BLVD #47</t>
  </si>
  <si>
    <t>71-08-01-287-017.000-026</t>
  </si>
  <si>
    <t>018-5106-374011</t>
  </si>
  <si>
    <t>940 N FRANCES ST #31</t>
  </si>
  <si>
    <t>71-08-01-287-021.000-026</t>
  </si>
  <si>
    <t>018-5106-374015</t>
  </si>
  <si>
    <t>940 N FRANCES ST #35</t>
  </si>
  <si>
    <t>71-08-01-287-024.000-026</t>
  </si>
  <si>
    <t>018-5106-374018</t>
  </si>
  <si>
    <t>1015 CORBY BLVD #41</t>
  </si>
  <si>
    <t>71-08-02-479-009.000-026</t>
  </si>
  <si>
    <t>018-1021-0879</t>
  </si>
  <si>
    <t>7126364-026</t>
  </si>
  <si>
    <t>514  MADISON</t>
  </si>
  <si>
    <t>71-08-12-407-010.000-026</t>
  </si>
  <si>
    <t>018-3031-1150</t>
  </si>
  <si>
    <t>516  SOUTH</t>
  </si>
  <si>
    <t>71-08-11-202-010.000-026</t>
  </si>
  <si>
    <t>018-1025-1090</t>
  </si>
  <si>
    <t>705  LASALLE</t>
  </si>
  <si>
    <t>71-08-12-405-016.000-026</t>
  </si>
  <si>
    <t>018-3039-1497</t>
  </si>
  <si>
    <t>513 RIVER AV</t>
  </si>
  <si>
    <t>71-08-12-333-010.000-026</t>
  </si>
  <si>
    <t>018-3026-0964</t>
  </si>
  <si>
    <t>626 COLUMBIA ST</t>
  </si>
  <si>
    <t>71-08-12-432-004.000-026</t>
  </si>
  <si>
    <t>018-3039-1544</t>
  </si>
  <si>
    <t>710 ARCH AVE</t>
  </si>
  <si>
    <t>71-08-12-332-020.000-026</t>
  </si>
  <si>
    <t>018-3026-0956</t>
  </si>
  <si>
    <t>315 E BRONSON ST</t>
  </si>
  <si>
    <t>71-08-12-405-025.000-026</t>
  </si>
  <si>
    <t>018-3039-1526</t>
  </si>
  <si>
    <t>549 RIVER AVE</t>
  </si>
  <si>
    <t>71-08-11-279-013.000-026</t>
  </si>
  <si>
    <t>018-3011-0365</t>
  </si>
  <si>
    <t>228 S. TAYLOR</t>
  </si>
  <si>
    <t>71-08-11-254-019.000-026</t>
  </si>
  <si>
    <t>018-3050-1930</t>
  </si>
  <si>
    <t>121  GARFIELD</t>
  </si>
  <si>
    <t>71-08-02-428-010.000-026</t>
  </si>
  <si>
    <t>018-1017-0662</t>
  </si>
  <si>
    <t>7126372-026</t>
  </si>
  <si>
    <t>808  FOREST</t>
  </si>
  <si>
    <t>71-08-01-304-007.000-026</t>
  </si>
  <si>
    <t>018-1014-0517</t>
  </si>
  <si>
    <t>621 N LAFAYETTE BLVD</t>
  </si>
  <si>
    <t>71-08-02-434-015.000-026</t>
  </si>
  <si>
    <t>018-1054-2293</t>
  </si>
  <si>
    <t>414  LAMONTE</t>
  </si>
  <si>
    <t>71-08-02-434-017.000-026</t>
  </si>
  <si>
    <t>018-1054-2296</t>
  </si>
  <si>
    <t>7126375-026</t>
  </si>
  <si>
    <t>18  VAC LOT 400BL NAVARRE</t>
  </si>
  <si>
    <t>71-08-01-304-010.000-026</t>
  </si>
  <si>
    <t>018-1014-0520</t>
  </si>
  <si>
    <t>609  LAFAYETTE</t>
  </si>
  <si>
    <t>71-08-02-277-003.000-026</t>
  </si>
  <si>
    <t>018-1016-0606</t>
  </si>
  <si>
    <t>984  RIVERSIDE</t>
  </si>
  <si>
    <t>71-08-02-252-010.000-026</t>
  </si>
  <si>
    <t>018-1063-2699</t>
  </si>
  <si>
    <t>1060  WOODWARD</t>
  </si>
  <si>
    <t>71-08-02-205-005.000-026</t>
  </si>
  <si>
    <t>018-1064-2729</t>
  </si>
  <si>
    <t>1118  WOODWARD</t>
  </si>
  <si>
    <t>71-08-01-377-038.000-026</t>
  </si>
  <si>
    <t>018-1006-0230</t>
  </si>
  <si>
    <t>507  RIVERSIDE</t>
  </si>
  <si>
    <t>71-08-01-351-002.000-026</t>
  </si>
  <si>
    <t>018-1014-0527</t>
  </si>
  <si>
    <t>310 W NAVARRE</t>
  </si>
  <si>
    <t>71-08-02-132-007.000-026</t>
  </si>
  <si>
    <t>018-1065-2784</t>
  </si>
  <si>
    <t>1206  WOODWARD</t>
  </si>
  <si>
    <t>71-08-01-305-016.000-026</t>
  </si>
  <si>
    <t>018-1009-0347</t>
  </si>
  <si>
    <t>211  MARION</t>
  </si>
  <si>
    <t>71-08-01-305-015.000-026</t>
  </si>
  <si>
    <t>018-1009-0346</t>
  </si>
  <si>
    <t>VAC LOT 191-192 MAIN</t>
  </si>
  <si>
    <t>71-08-01-206-021.000-026</t>
  </si>
  <si>
    <t>018-5122-4339</t>
  </si>
  <si>
    <t>7126380-026</t>
  </si>
  <si>
    <t>605  E NAPOLEON BL</t>
  </si>
  <si>
    <t>71-08-01-178-007.000-026</t>
  </si>
  <si>
    <t>018-5120-4255</t>
  </si>
  <si>
    <t>1114  FOSTER</t>
  </si>
  <si>
    <t>71-08-01-204-002.000-026</t>
  </si>
  <si>
    <t>018-5121-4275</t>
  </si>
  <si>
    <t>510  E POKAGON</t>
  </si>
  <si>
    <t>71-08-01-206-008.000-026</t>
  </si>
  <si>
    <t>018-5122-4333</t>
  </si>
  <si>
    <t>620  PEASHWAY</t>
  </si>
  <si>
    <t>71-08-01-204-005.000-026</t>
  </si>
  <si>
    <t>018-5121-4278</t>
  </si>
  <si>
    <t>552  E ANGELA BL</t>
  </si>
  <si>
    <t>71-08-01-112-004.000-026</t>
  </si>
  <si>
    <t>018-5125-443901</t>
  </si>
  <si>
    <t>1213  LEEPER</t>
  </si>
  <si>
    <t>71-08-01-132-010.000-026</t>
  </si>
  <si>
    <t>018-5118-4181</t>
  </si>
  <si>
    <t>317  PEASHWAY</t>
  </si>
  <si>
    <t>71-08-01-134-009.000-026</t>
  </si>
  <si>
    <t>018-5117-4166</t>
  </si>
  <si>
    <t>109  NAPOLEON ST</t>
  </si>
  <si>
    <t>71-08-01-127-003.000-026</t>
  </si>
  <si>
    <t>018-5115-4079</t>
  </si>
  <si>
    <t>210  ANGELA</t>
  </si>
  <si>
    <t>71-08-01-127-006.000-026</t>
  </si>
  <si>
    <t>018-5115-4090</t>
  </si>
  <si>
    <t>201  POKAGON</t>
  </si>
  <si>
    <t>71-08-01-127-005.000-026</t>
  </si>
  <si>
    <t>018-5115-4081</t>
  </si>
  <si>
    <t>218  ANGELA</t>
  </si>
  <si>
    <t>71-08-01-226-009.000-026</t>
  </si>
  <si>
    <t>018-5123-4358</t>
  </si>
  <si>
    <t>713  PEASHWAY</t>
  </si>
  <si>
    <t>71-08-02-407-033.000-026</t>
  </si>
  <si>
    <t>018-1070-3003</t>
  </si>
  <si>
    <t>7126383-026</t>
  </si>
  <si>
    <t>711  COTTAGE GROVE</t>
  </si>
  <si>
    <t>71-08-11-131-009.000-026</t>
  </si>
  <si>
    <t>018-1043-187503</t>
  </si>
  <si>
    <t>1043  LASALLE CT</t>
  </si>
  <si>
    <t>71-08-02-183-011.000-026</t>
  </si>
  <si>
    <t>018-1085-3565</t>
  </si>
  <si>
    <t>1010  ALLEN ST</t>
  </si>
  <si>
    <t>71-08-02-258-009.000-026</t>
  </si>
  <si>
    <t>018-1072-3041</t>
  </si>
  <si>
    <t>901  HARRISON ST</t>
  </si>
  <si>
    <t>71-08-02-254-016.000-026</t>
  </si>
  <si>
    <t>018-1073-3098</t>
  </si>
  <si>
    <t>921  CALIFORNIA</t>
  </si>
  <si>
    <t>71-08-02-405-010.000-026</t>
  </si>
  <si>
    <t>018-1059-2493</t>
  </si>
  <si>
    <t>760  PORTAGE</t>
  </si>
  <si>
    <t>71-08-02-477-008.000-026</t>
  </si>
  <si>
    <t>018-1018-0747</t>
  </si>
  <si>
    <t>504  W NAVARRE ST</t>
  </si>
  <si>
    <t>71-08-02-102-010.000-026</t>
  </si>
  <si>
    <t>018-1091-3846</t>
  </si>
  <si>
    <t>1241  DIAMOND</t>
  </si>
  <si>
    <t>71-08-02-407-017.000-026</t>
  </si>
  <si>
    <t>018-1070-2986</t>
  </si>
  <si>
    <t>714  HARRISON</t>
  </si>
  <si>
    <t>71-08-02-254-008.000-026</t>
  </si>
  <si>
    <t>018-1073-3087</t>
  </si>
  <si>
    <t>1025  PORTAGE AV</t>
  </si>
  <si>
    <t>71-08-02-301-005.000-026</t>
  </si>
  <si>
    <t>018-1083-3461</t>
  </si>
  <si>
    <t>1518  VAN BUREN</t>
  </si>
  <si>
    <t>71-08-02-178-013.000-026</t>
  </si>
  <si>
    <t>018-1084-3520</t>
  </si>
  <si>
    <t>1112  N ALLEN ST</t>
  </si>
  <si>
    <t>71-08-02-134-013.000-026</t>
  </si>
  <si>
    <t>018-1088-3736</t>
  </si>
  <si>
    <t>1229 PORTAGE AVE</t>
  </si>
  <si>
    <t>71-08-02-453-004.000-026</t>
  </si>
  <si>
    <t>018-1067-2854</t>
  </si>
  <si>
    <t>624 COTTAGE GROVE</t>
  </si>
  <si>
    <t>71-08-02-454-033.000-026</t>
  </si>
  <si>
    <t>018-1054-2314</t>
  </si>
  <si>
    <t>533  SCOTT</t>
  </si>
  <si>
    <t>71-08-02-477-010.000-026</t>
  </si>
  <si>
    <t>018-1018-0745</t>
  </si>
  <si>
    <t>428  W NAVARRE ST</t>
  </si>
  <si>
    <t>71-08-02-151-013.000-026</t>
  </si>
  <si>
    <t>018-1092-3887</t>
  </si>
  <si>
    <t>1102  DIAMOND</t>
  </si>
  <si>
    <t>71-08-02-155-024.000-026</t>
  </si>
  <si>
    <t>018-1086-3619</t>
  </si>
  <si>
    <t>1021 N CLEVELAND AV</t>
  </si>
  <si>
    <t>71-08-02-155-025.000-026</t>
  </si>
  <si>
    <t>018-1086-3620</t>
  </si>
  <si>
    <t>7126386-026</t>
  </si>
  <si>
    <t>1019  CLEVELAND</t>
  </si>
  <si>
    <t>71-08-03-408-006.000-026</t>
  </si>
  <si>
    <t>018-2033-1108</t>
  </si>
  <si>
    <t>7126390-026</t>
  </si>
  <si>
    <t>738  N OLIVE</t>
  </si>
  <si>
    <t>71-08-03-407-007.000-026</t>
  </si>
  <si>
    <t>018-2035-1140</t>
  </si>
  <si>
    <t>821  N JOHNSON ST</t>
  </si>
  <si>
    <t>71-08-03-403-003.000-026</t>
  </si>
  <si>
    <t>018-2034-1119</t>
  </si>
  <si>
    <t>830  N HUEY</t>
  </si>
  <si>
    <t>71-08-03-387-014.000-026</t>
  </si>
  <si>
    <t>018-2068-2521</t>
  </si>
  <si>
    <t>2409  LINDEN</t>
  </si>
  <si>
    <t>71-08-11-103-011.000-026</t>
  </si>
  <si>
    <t>018-1047-2031</t>
  </si>
  <si>
    <t>150  BIRDSELL</t>
  </si>
  <si>
    <t>71-08-03-260-012.000-026</t>
  </si>
  <si>
    <t>018-2032-1047</t>
  </si>
  <si>
    <t>917  HUEY</t>
  </si>
  <si>
    <t>71-08-02-351-007.000-026</t>
  </si>
  <si>
    <t>018-1052-2227</t>
  </si>
  <si>
    <t>609  BIRDSELL</t>
  </si>
  <si>
    <t>71-08-03-401-003.000-026</t>
  </si>
  <si>
    <t>018-2032-1060</t>
  </si>
  <si>
    <t>830  OLIVE</t>
  </si>
  <si>
    <t>71-08-03-431-001.000-026</t>
  </si>
  <si>
    <t>018-2017-0508</t>
  </si>
  <si>
    <t>1818  LINCOLNWAY WEST</t>
  </si>
  <si>
    <t>71-08-03-451-030.000-026</t>
  </si>
  <si>
    <t>018-2029-0952</t>
  </si>
  <si>
    <t>2207  ROGERS</t>
  </si>
  <si>
    <t>71-08-03-456-002.000-026</t>
  </si>
  <si>
    <t>018-2028-0883</t>
  </si>
  <si>
    <t>2121  ROGERS</t>
  </si>
  <si>
    <t>71-08-03-411-020.000-026</t>
  </si>
  <si>
    <t>018-2036-1213</t>
  </si>
  <si>
    <t>713  JOHNSON</t>
  </si>
  <si>
    <t>71-08-03-386-010.000-026</t>
  </si>
  <si>
    <t>018-2067-2472</t>
  </si>
  <si>
    <t>2413  KENWOOD</t>
  </si>
  <si>
    <t>71-08-03-451-025.000-026</t>
  </si>
  <si>
    <t>018-2029-0947</t>
  </si>
  <si>
    <t>2225  ROGER</t>
  </si>
  <si>
    <t>71-08-03-477-001.000-026</t>
  </si>
  <si>
    <t>018-2012-0246</t>
  </si>
  <si>
    <t>1822 LONGLEY</t>
  </si>
  <si>
    <t>71-08-03-454-016.000-026</t>
  </si>
  <si>
    <t>018-2026-0852</t>
  </si>
  <si>
    <t>2206  KENWOOD</t>
  </si>
  <si>
    <t>71-08-03-458-013.000-026</t>
  </si>
  <si>
    <t>018-2028-0935</t>
  </si>
  <si>
    <t>501  N JOHNSON</t>
  </si>
  <si>
    <t>71-08-10-228-002.000-026</t>
  </si>
  <si>
    <t>018-2007-006402</t>
  </si>
  <si>
    <t>227  COLLEGE</t>
  </si>
  <si>
    <t>71-08-10-210-016.000-026</t>
  </si>
  <si>
    <t>018-2020-0606</t>
  </si>
  <si>
    <t>113  HUEY</t>
  </si>
  <si>
    <t>71-08-11-176-040.000-026</t>
  </si>
  <si>
    <t>018-3070-2727</t>
  </si>
  <si>
    <t>7126394-026</t>
  </si>
  <si>
    <t>1107  JEFFERSON</t>
  </si>
  <si>
    <t>71-08-11-104-006.000-026</t>
  </si>
  <si>
    <t>018-1048-2075</t>
  </si>
  <si>
    <t>121  STUDEBAKER</t>
  </si>
  <si>
    <t>71-08-11-176-012.000-026</t>
  </si>
  <si>
    <t>018-3070-2717</t>
  </si>
  <si>
    <t>1114  WASHINGTON</t>
  </si>
  <si>
    <t>71-08-11-252-010.000-026</t>
  </si>
  <si>
    <t>018-3055-2133</t>
  </si>
  <si>
    <t>904  THOMAS</t>
  </si>
  <si>
    <t>71-08-11-252-036.000-026</t>
  </si>
  <si>
    <t>018-3055-213301</t>
  </si>
  <si>
    <t>906 W THOMAS ST</t>
  </si>
  <si>
    <t>71-08-02-233-023.000-026</t>
  </si>
  <si>
    <t>018-5128-4554</t>
  </si>
  <si>
    <t>7126400-026</t>
  </si>
  <si>
    <t>409  TONTI</t>
  </si>
  <si>
    <t>71-08-02-202-014.000-026</t>
  </si>
  <si>
    <t>018-5134-4827</t>
  </si>
  <si>
    <t>619  ANGELA</t>
  </si>
  <si>
    <t>71-08-01-105-005.000-026</t>
  </si>
  <si>
    <t>018-5128-4522</t>
  </si>
  <si>
    <t>311  PARKOVASH</t>
  </si>
  <si>
    <t>71-08-01-109-007.000-026</t>
  </si>
  <si>
    <t>018-5136-4902</t>
  </si>
  <si>
    <t>222  TONTI</t>
  </si>
  <si>
    <t>71-08-02-231-024.000-026</t>
  </si>
  <si>
    <t>018-5138-5051</t>
  </si>
  <si>
    <t>317  OSTEMO</t>
  </si>
  <si>
    <t>71-08-01-103-002.000-026</t>
  </si>
  <si>
    <t>018-5130-4676</t>
  </si>
  <si>
    <t>1310 OTSEGO</t>
  </si>
  <si>
    <t>71-08-02-206-013.000-026</t>
  </si>
  <si>
    <t>018-5132-4752</t>
  </si>
  <si>
    <t>701  NORTH SHORE</t>
  </si>
  <si>
    <t>71-08-01-106-008.000-026</t>
  </si>
  <si>
    <t>018-5128-4546</t>
  </si>
  <si>
    <t>1215  LAFAYETTE</t>
  </si>
  <si>
    <t>71-08-01-101-008.000-026</t>
  </si>
  <si>
    <t>018-5130-4653</t>
  </si>
  <si>
    <t>1306 N LAFAYETTE BLVD</t>
  </si>
  <si>
    <t>71-08-02-229-008.000-026</t>
  </si>
  <si>
    <t>018-5135-4856</t>
  </si>
  <si>
    <t>524  MARQUETTE</t>
  </si>
  <si>
    <t>71-08-02-227-018.000-026</t>
  </si>
  <si>
    <t>018-5131-4724</t>
  </si>
  <si>
    <t>553  PARKOVASH</t>
  </si>
  <si>
    <t>71-08-02-206-002.000-026</t>
  </si>
  <si>
    <t>018-5196-7608</t>
  </si>
  <si>
    <t>843 W NORTH SHORE DR</t>
  </si>
  <si>
    <t>71-08-01-101-009.000-026</t>
  </si>
  <si>
    <t>018-5130-4654</t>
  </si>
  <si>
    <t>1302  LAFAYETTE</t>
  </si>
  <si>
    <t>71-08-01-102-007.000-026</t>
  </si>
  <si>
    <t>018-5130-4669</t>
  </si>
  <si>
    <t>1315 OTSEGO</t>
  </si>
  <si>
    <t>71-08-02-202-006.000-026</t>
  </si>
  <si>
    <t>018-5134-4819</t>
  </si>
  <si>
    <t>801  ANGELA</t>
  </si>
  <si>
    <t>71-08-02-228-003.000-026</t>
  </si>
  <si>
    <t>018-5135-4865</t>
  </si>
  <si>
    <t>536  PARKOVASH</t>
  </si>
  <si>
    <t>71-08-01-106-006.000-026</t>
  </si>
  <si>
    <t>018-5128-4566</t>
  </si>
  <si>
    <t>309  TONTI</t>
  </si>
  <si>
    <t>71-08-02-227-025.000-026</t>
  </si>
  <si>
    <t>018-5131-4731</t>
  </si>
  <si>
    <t>513  PARKOVASH</t>
  </si>
  <si>
    <t>71-03-34-429-007.000-026</t>
  </si>
  <si>
    <t>018-2127-4714</t>
  </si>
  <si>
    <t>7126406-026</t>
  </si>
  <si>
    <t>1820  ADAMS</t>
  </si>
  <si>
    <t>71-03-35-152-010.000-026</t>
  </si>
  <si>
    <t>018-2169-6213</t>
  </si>
  <si>
    <t>1946  PORTAGE AV</t>
  </si>
  <si>
    <t>71-03-34-428-019.000-026</t>
  </si>
  <si>
    <t>018-2127-4717</t>
  </si>
  <si>
    <t>1813  ADAMS</t>
  </si>
  <si>
    <t>71-03-35-303-004.000-026</t>
  </si>
  <si>
    <t>018-2128-4779</t>
  </si>
  <si>
    <t>1503  KELLER</t>
  </si>
  <si>
    <t>71-03-35-301-001.000-026</t>
  </si>
  <si>
    <t>018-2128-4733</t>
  </si>
  <si>
    <t>1846  WILBER</t>
  </si>
  <si>
    <t>71-03-34-278-019.000-026</t>
  </si>
  <si>
    <t>018-2109-404802</t>
  </si>
  <si>
    <t>1723  HAMILTON</t>
  </si>
  <si>
    <t>71-03-34-278-017.000-026</t>
  </si>
  <si>
    <t>018-2109-404707</t>
  </si>
  <si>
    <t>7126585-026</t>
  </si>
  <si>
    <t>1906  COLLEGE</t>
  </si>
  <si>
    <t>71-03-35-152-016.000-026</t>
  </si>
  <si>
    <t>018-2169-6228</t>
  </si>
  <si>
    <t>1922  PORTAGE AV</t>
  </si>
  <si>
    <t>71-03-35-152-017.000-026</t>
  </si>
  <si>
    <t>018-2169-6231</t>
  </si>
  <si>
    <t>7126407-026</t>
  </si>
  <si>
    <t>VAC-ADJ TO 1922 PORTAGE AV</t>
  </si>
  <si>
    <t>71-03-34-428-003.000-026</t>
  </si>
  <si>
    <t>018-2127-4696</t>
  </si>
  <si>
    <t>1846  COLLEGE</t>
  </si>
  <si>
    <t>71-03-35-179-018.000-026</t>
  </si>
  <si>
    <t>018-2137-5112</t>
  </si>
  <si>
    <t>7126413-026</t>
  </si>
  <si>
    <t>1230  ACADEMY</t>
  </si>
  <si>
    <t>71-03-35-182-005.000-026</t>
  </si>
  <si>
    <t>018-2139-5208</t>
  </si>
  <si>
    <t>1019  CULVER</t>
  </si>
  <si>
    <t>71-03-35-179-009.000-026</t>
  </si>
  <si>
    <t>018-2137-5123</t>
  </si>
  <si>
    <t>1130  ACADEMY</t>
  </si>
  <si>
    <t>71-03-35-181-014.000-026</t>
  </si>
  <si>
    <t>018-2139-5198</t>
  </si>
  <si>
    <t>1034  CULVER</t>
  </si>
  <si>
    <t>71-03-35-104-027.000-026</t>
  </si>
  <si>
    <t>018-2177-6613</t>
  </si>
  <si>
    <t>7126417-026</t>
  </si>
  <si>
    <t>2217  PARKVIEW PL</t>
  </si>
  <si>
    <t>71-03-35-152-004.000-026</t>
  </si>
  <si>
    <t>018-2169-6203</t>
  </si>
  <si>
    <t>2041  BEVERLY PL</t>
  </si>
  <si>
    <t>71-03-35-155-047.000-026</t>
  </si>
  <si>
    <t>018-2173-6435</t>
  </si>
  <si>
    <t>2045  HOLLYWOOD</t>
  </si>
  <si>
    <t>71-03-35-176-048.000-026</t>
  </si>
  <si>
    <t>018-2174-6498</t>
  </si>
  <si>
    <t>2049  PARKVIEW PL</t>
  </si>
  <si>
    <t>71-03-35-155-016.000-026</t>
  </si>
  <si>
    <t>018-2173-6432</t>
  </si>
  <si>
    <t>2030  INGLEWOOD</t>
  </si>
  <si>
    <t>71-03-35-155-048.000-026</t>
  </si>
  <si>
    <t>018-2173-6437</t>
  </si>
  <si>
    <t>2041  HOLLYWOOD</t>
  </si>
  <si>
    <t>71-03-35-154-034.000-026</t>
  </si>
  <si>
    <t>018-2171-6376</t>
  </si>
  <si>
    <t>1916  BERKLEY PL</t>
  </si>
  <si>
    <t>71-03-34-230-035.000-026</t>
  </si>
  <si>
    <t>018-2115-4214</t>
  </si>
  <si>
    <t>2109  BEVERLY PL</t>
  </si>
  <si>
    <t>71-03-35-176-004.000-026</t>
  </si>
  <si>
    <t>018-2174-6465</t>
  </si>
  <si>
    <t>2150  HOLLYWOOD PL</t>
  </si>
  <si>
    <t>71-03-35-155-023.000-026</t>
  </si>
  <si>
    <t>018-2173-6446</t>
  </si>
  <si>
    <t>2002  INGLEWOOD</t>
  </si>
  <si>
    <t>71-03-35-154-025.000-026</t>
  </si>
  <si>
    <t>018-2171-6360</t>
  </si>
  <si>
    <t>1950  BERKLEY PL</t>
  </si>
  <si>
    <t>71-03-35-104-005.000-026</t>
  </si>
  <si>
    <t>018-2177-6588</t>
  </si>
  <si>
    <t>2240  HOLLYWOOD PL</t>
  </si>
  <si>
    <t>71-03-35-153-024.000-026</t>
  </si>
  <si>
    <t>018-2170-6295</t>
  </si>
  <si>
    <t>1934  BEVERLY PL</t>
  </si>
  <si>
    <t>71-03-35-154-031.000-026</t>
  </si>
  <si>
    <t>018-2171-6370</t>
  </si>
  <si>
    <t>1930  BERKLEY PL</t>
  </si>
  <si>
    <t>71-03-35-152-039.000-026</t>
  </si>
  <si>
    <t>018-2169-6242</t>
  </si>
  <si>
    <t>1913  BEVERLY PL</t>
  </si>
  <si>
    <t>71-03-26-356-002.000-026</t>
  </si>
  <si>
    <t>018-2200-7511</t>
  </si>
  <si>
    <t>7126419-026</t>
  </si>
  <si>
    <t>2422  HOLLYWOOD</t>
  </si>
  <si>
    <t>71-03-26-356-016.000-026</t>
  </si>
  <si>
    <t>018-2200-7508</t>
  </si>
  <si>
    <t>1410  EASTBROOK</t>
  </si>
  <si>
    <t>71-03-26-352-009.000-026</t>
  </si>
  <si>
    <t>018-2200-7488</t>
  </si>
  <si>
    <t>1223  JOYCE DR</t>
  </si>
  <si>
    <t>71-03-26-354-022.000-026</t>
  </si>
  <si>
    <t>018-2199-7420</t>
  </si>
  <si>
    <t>2503  HOLLYWOOD</t>
  </si>
  <si>
    <t>71-03-26-354-029.000-026</t>
  </si>
  <si>
    <t>018-2199-7413</t>
  </si>
  <si>
    <t>2333 HOLLYWOOD</t>
  </si>
  <si>
    <t>71-03-26-351-012.000-026</t>
  </si>
  <si>
    <t>018-2199-7441</t>
  </si>
  <si>
    <t>1337  JOYCE DR</t>
  </si>
  <si>
    <t>71-03-26-353-006.000-026</t>
  </si>
  <si>
    <t>018-2199-7390</t>
  </si>
  <si>
    <t>2333  INGLEWOOD</t>
  </si>
  <si>
    <t>71-03-34-407-014.000-026</t>
  </si>
  <si>
    <t>018-2119-4409</t>
  </si>
  <si>
    <t>7126422-026</t>
  </si>
  <si>
    <t>1702  HUEY</t>
  </si>
  <si>
    <t>71-03-34-276-031.000-026</t>
  </si>
  <si>
    <t>018-2116-4274</t>
  </si>
  <si>
    <t>2017  BROOKFIELD</t>
  </si>
  <si>
    <t>71-03-34-481-020.000-026</t>
  </si>
  <si>
    <t>018-2154-5699</t>
  </si>
  <si>
    <t>1423  COLLEGE</t>
  </si>
  <si>
    <t>71-03-34-251-022.000-026</t>
  </si>
  <si>
    <t>018-2112-4116</t>
  </si>
  <si>
    <t>1908  OLIVE</t>
  </si>
  <si>
    <t>71-03-34-205-013.000-026</t>
  </si>
  <si>
    <t>018-2214-8123</t>
  </si>
  <si>
    <t>2219  BERGAN</t>
  </si>
  <si>
    <t>71-03-34-403-028.000-026</t>
  </si>
  <si>
    <t>018-2120-4435</t>
  </si>
  <si>
    <t>1801  N O'BRIEN</t>
  </si>
  <si>
    <t>71-03-34-332-021.000-026</t>
  </si>
  <si>
    <t>018-2104-3907</t>
  </si>
  <si>
    <t>1725  N OLIVE</t>
  </si>
  <si>
    <t>71-03-34-483-002.000-026</t>
  </si>
  <si>
    <t>018-2195-7299</t>
  </si>
  <si>
    <t>1526  ADAMS</t>
  </si>
  <si>
    <t>71-03-34-430-019.000-026</t>
  </si>
  <si>
    <t>018-2125-4595</t>
  </si>
  <si>
    <t>1745  BROOKFIELD</t>
  </si>
  <si>
    <t>71-03-34-477-012.000-026</t>
  </si>
  <si>
    <t>018-2156-5762</t>
  </si>
  <si>
    <t>1614  N BROOKFIELD ST</t>
  </si>
  <si>
    <t>71-03-34-456-012.000-026</t>
  </si>
  <si>
    <t>018-2146-5465</t>
  </si>
  <si>
    <t>1418  ELMER</t>
  </si>
  <si>
    <t>71-03-34-457-007.000-026</t>
  </si>
  <si>
    <t>018-2151-5596</t>
  </si>
  <si>
    <t>1502  HUEY</t>
  </si>
  <si>
    <t>71-03-35-359-006.000-026</t>
  </si>
  <si>
    <t>018-2182-6804</t>
  </si>
  <si>
    <t>1321  KING</t>
  </si>
  <si>
    <t>71-03-34-203-009.000-026</t>
  </si>
  <si>
    <t>018-2114-416602</t>
  </si>
  <si>
    <t>2245  JOHNSON</t>
  </si>
  <si>
    <t>71-03-34-476-002.000-026</t>
  </si>
  <si>
    <t>018-2155-5712</t>
  </si>
  <si>
    <t>1654  JOHNSON</t>
  </si>
  <si>
    <t>71-03-34-476-030.000-026</t>
  </si>
  <si>
    <t>018-2155-5739</t>
  </si>
  <si>
    <t>1601  BROOKFIELD</t>
  </si>
  <si>
    <t>71-03-34-404-016.000-026</t>
  </si>
  <si>
    <t>018-2121-4443</t>
  </si>
  <si>
    <t>1861  JOHNSON</t>
  </si>
  <si>
    <t>71-08-03-182-029.000-026</t>
  </si>
  <si>
    <t>018-2059-2134</t>
  </si>
  <si>
    <t>7126425-026</t>
  </si>
  <si>
    <t>2621  PRAST</t>
  </si>
  <si>
    <t>71-08-03-158-011.000-026</t>
  </si>
  <si>
    <t>018-2060-2204</t>
  </si>
  <si>
    <t>2802  HARTZER</t>
  </si>
  <si>
    <t>71-08-03-327-030.000-026</t>
  </si>
  <si>
    <t>018-2059-2168</t>
  </si>
  <si>
    <t>2615  WESTMOOR</t>
  </si>
  <si>
    <t>71-08-03-327-016.000-026</t>
  </si>
  <si>
    <t>018-2059-2162</t>
  </si>
  <si>
    <t>2606 FREDRICKSON ST</t>
  </si>
  <si>
    <t>71-08-03-158-006.000-026</t>
  </si>
  <si>
    <t>018-2060-2199</t>
  </si>
  <si>
    <t>2902  HARTZER</t>
  </si>
  <si>
    <t>71-08-03-182-033.000-026</t>
  </si>
  <si>
    <t>018-2059-2138</t>
  </si>
  <si>
    <t>2605  PRAST</t>
  </si>
  <si>
    <t>71-08-03-305-001.000-026</t>
  </si>
  <si>
    <t>018-2057-2044</t>
  </si>
  <si>
    <t>2924  PRAST</t>
  </si>
  <si>
    <t>71-08-03-201-019.000-026</t>
  </si>
  <si>
    <t>018-2086-3231</t>
  </si>
  <si>
    <t>7126426-026</t>
  </si>
  <si>
    <t>1214  OLIVE</t>
  </si>
  <si>
    <t>71-08-03-202-045.000-026</t>
  </si>
  <si>
    <t>018-2087-3266</t>
  </si>
  <si>
    <t>1221  N HUEY ST</t>
  </si>
  <si>
    <t>71-08-03-106-007.000-026</t>
  </si>
  <si>
    <t>018-2045-1584</t>
  </si>
  <si>
    <t>1224  ELLIOTT</t>
  </si>
  <si>
    <t>71-08-03-179-016.000-026</t>
  </si>
  <si>
    <t>018-2051-1792</t>
  </si>
  <si>
    <t>1147  OLIVE</t>
  </si>
  <si>
    <t>71-08-03-227-049.000-026</t>
  </si>
  <si>
    <t>018-2083-3068</t>
  </si>
  <si>
    <t>1213  COLLEGE</t>
  </si>
  <si>
    <t>71-08-03-279-021.000-026</t>
  </si>
  <si>
    <t>018-2075-2724</t>
  </si>
  <si>
    <t>1109  WILBUR</t>
  </si>
  <si>
    <t>71-08-03-279-022.000-026</t>
  </si>
  <si>
    <t>018-2075-2728</t>
  </si>
  <si>
    <t>7126429-026</t>
  </si>
  <si>
    <t>1105  WILBUR</t>
  </si>
  <si>
    <t>71-08-03-133-020.000-026</t>
  </si>
  <si>
    <t>018-2050-1777</t>
  </si>
  <si>
    <t>1229  OLIVE</t>
  </si>
  <si>
    <t>71-08-03-228-052.000-026</t>
  </si>
  <si>
    <t>018-2084-3126</t>
  </si>
  <si>
    <t>1201  N ADAMS ST</t>
  </si>
  <si>
    <t>71-08-03-178-027.000-026</t>
  </si>
  <si>
    <t>018-2047-1665</t>
  </si>
  <si>
    <t>2507  LINCOLNWAY WEST</t>
  </si>
  <si>
    <t>71-08-03-105-004.000-026</t>
  </si>
  <si>
    <t>018-2043-1465</t>
  </si>
  <si>
    <t>1238  GOODLAND</t>
  </si>
  <si>
    <t>71-08-03-132-016.000-026</t>
  </si>
  <si>
    <t>018-2048-1669</t>
  </si>
  <si>
    <t>2504  CALHOUN</t>
  </si>
  <si>
    <t>71-08-03-258-015.000-026</t>
  </si>
  <si>
    <t>018-2094-3551</t>
  </si>
  <si>
    <t>2021  LINCOLNWAY W</t>
  </si>
  <si>
    <t>71-08-03-280-022.000-026</t>
  </si>
  <si>
    <t>018-2078-2849</t>
  </si>
  <si>
    <t>1017  BROOKFIELD</t>
  </si>
  <si>
    <t>71-09-05-254-048.000-026</t>
  </si>
  <si>
    <t>018-5189-742121</t>
  </si>
  <si>
    <t>7126432-026</t>
  </si>
  <si>
    <t>1033 Keenan CT 12C</t>
  </si>
  <si>
    <t>71-09-05-254-052.000-026</t>
  </si>
  <si>
    <t>018-5189-742125</t>
  </si>
  <si>
    <t>1017 Keenan CT 22A</t>
  </si>
  <si>
    <t>71-09-05-254-038.000-026</t>
  </si>
  <si>
    <t>018-5189-742111</t>
  </si>
  <si>
    <t>922 KEENAN CT</t>
  </si>
  <si>
    <t>71-09-05-254-045.000-026</t>
  </si>
  <si>
    <t>018-5189-742118</t>
  </si>
  <si>
    <t>1033 Keenan CT 11C</t>
  </si>
  <si>
    <t>71-09-08-427-003.000-026</t>
  </si>
  <si>
    <t>018-6128-452804</t>
  </si>
  <si>
    <t>7126433-026</t>
  </si>
  <si>
    <t>3304  E JEFFERSON SQ</t>
  </si>
  <si>
    <t>71-09-19-378-002.000-026</t>
  </si>
  <si>
    <t>018-7215-785812</t>
  </si>
  <si>
    <t>7126434-026</t>
  </si>
  <si>
    <t>1240  HONAN</t>
  </si>
  <si>
    <t>71-09-19-378-001.000-026</t>
  </si>
  <si>
    <t>018-7215-785811</t>
  </si>
  <si>
    <t>1242  HONAN</t>
  </si>
  <si>
    <t>71-09-19-378-020.000-026</t>
  </si>
  <si>
    <t>018-7215-785818</t>
  </si>
  <si>
    <t>1323  ERSKINE MANOR</t>
  </si>
  <si>
    <t>71-03-35-477-024.000-026</t>
  </si>
  <si>
    <t>018-5134-481074</t>
  </si>
  <si>
    <t>7126438-026</t>
  </si>
  <si>
    <t>1434  MARIGOLD WAY UNIT #119</t>
  </si>
  <si>
    <t>71-03-35-452-019.000-026</t>
  </si>
  <si>
    <t>018-5134-481017</t>
  </si>
  <si>
    <t>1519  MARIGOLD WAY UNIT #509</t>
  </si>
  <si>
    <t>71-03-35-452-111.000-026</t>
  </si>
  <si>
    <t>018-5134-481109</t>
  </si>
  <si>
    <t>1573  WILDLFOWER WAY</t>
  </si>
  <si>
    <t>71-03-35-452-094.000-026</t>
  </si>
  <si>
    <t>018-5134-481092</t>
  </si>
  <si>
    <t>1512  WILDFLOWER WAY</t>
  </si>
  <si>
    <t>71-03-35-376-017.000-026</t>
  </si>
  <si>
    <t>018-2164-5993</t>
  </si>
  <si>
    <t>7126587-026</t>
  </si>
  <si>
    <t>1218  KINYON</t>
  </si>
  <si>
    <t>71-03-35-376-016.000-026</t>
  </si>
  <si>
    <t>018-2164-5992</t>
  </si>
  <si>
    <t>VAC LOT ADJ TO 1218 KINYON</t>
  </si>
  <si>
    <t>71-03-35-380-002.000-026</t>
  </si>
  <si>
    <t>018-2167-6113</t>
  </si>
  <si>
    <t>1134  KINYON</t>
  </si>
  <si>
    <t>71-03-35-380-024.000-026</t>
  </si>
  <si>
    <t>018-2167-6137</t>
  </si>
  <si>
    <t>1109  QUEEN</t>
  </si>
  <si>
    <t>71-03-35-381-015.000-026</t>
  </si>
  <si>
    <t>018-2168-6159</t>
  </si>
  <si>
    <t>1125  MCCARTNEY</t>
  </si>
  <si>
    <t>UNION TOWNSHIP</t>
  </si>
  <si>
    <t>71-13-26-103-002.000-027</t>
  </si>
  <si>
    <t>019-1053-084602</t>
  </si>
  <si>
    <t>7127009-027</t>
  </si>
  <si>
    <t>20914  NEWTON AVENUE</t>
  </si>
  <si>
    <t>71-13-27-232-004.000-027</t>
  </si>
  <si>
    <t>019-1052-0820</t>
  </si>
  <si>
    <t>21020  NEWTON AVENUE</t>
  </si>
  <si>
    <t>71-13-26-102-004.000-027</t>
  </si>
  <si>
    <t>019-1053-0824</t>
  </si>
  <si>
    <t>20920  CABOT AVENUE</t>
  </si>
  <si>
    <t>71-13-27-231-002.000-027</t>
  </si>
  <si>
    <t>019-1051-080101</t>
  </si>
  <si>
    <t>21201  SURFACE AVENUE</t>
  </si>
  <si>
    <t>71-13-26-102-016.000-027</t>
  </si>
  <si>
    <t>019-1053-0845</t>
  </si>
  <si>
    <t>20835  NEWTON AVENUE</t>
  </si>
  <si>
    <t>71-18-02-454-002.000-027</t>
  </si>
  <si>
    <t>019-1074-094501</t>
  </si>
  <si>
    <t>7127011-027</t>
  </si>
  <si>
    <t>20540  QUARLES ROAD</t>
  </si>
  <si>
    <t>71-18-02-376-005.000-027</t>
  </si>
  <si>
    <t>019-1074-0919</t>
  </si>
  <si>
    <t>67831  PATNAUDE LANE</t>
  </si>
  <si>
    <t>71-18-11-201-013.000-027</t>
  </si>
  <si>
    <t>019-1010-014902</t>
  </si>
  <si>
    <t>7127012-027</t>
  </si>
  <si>
    <t>67855 LAKE TRAIL</t>
  </si>
  <si>
    <t>71-18-11-229-004.000-027</t>
  </si>
  <si>
    <t>019-1010-014936</t>
  </si>
  <si>
    <t>68215  MCDOWELL COURT</t>
  </si>
  <si>
    <t>71-13-26-426-011.000-027</t>
  </si>
  <si>
    <t>019-1033-047806</t>
  </si>
  <si>
    <t>7127015-027</t>
  </si>
  <si>
    <t>65745  KENILWORTH ROAD</t>
  </si>
  <si>
    <t>71-13-26-476-008.000-027</t>
  </si>
  <si>
    <t>019-1033-047907</t>
  </si>
  <si>
    <t>65941  KENILWORTH ROAD</t>
  </si>
  <si>
    <t>71-13-26-476-009.000-027</t>
  </si>
  <si>
    <t>019-1033-047909</t>
  </si>
  <si>
    <t>7127014-027</t>
  </si>
  <si>
    <t>VL-W SI KENILWORTH 26-36-2E</t>
  </si>
  <si>
    <t>71-18-10-300-006.000-027</t>
  </si>
  <si>
    <t>019-1008-014206</t>
  </si>
  <si>
    <t>68790 US 31</t>
  </si>
  <si>
    <t>71-13-32-200-010.000-027</t>
  </si>
  <si>
    <t>019-1037-054613</t>
  </si>
  <si>
    <t>66401  MULBERRY ROAD</t>
  </si>
  <si>
    <t>71-18-03-300-009.000-027</t>
  </si>
  <si>
    <t>019-1003-005603</t>
  </si>
  <si>
    <t>21929  RILEY ROAD</t>
  </si>
  <si>
    <t>71-18-03-300-008.000-027</t>
  </si>
  <si>
    <t>019-1003-005610</t>
  </si>
  <si>
    <t>7127008-027</t>
  </si>
  <si>
    <t>RILEY RD</t>
  </si>
  <si>
    <t>71-18-04-100-001.000-027</t>
  </si>
  <si>
    <t>019-1004-006702</t>
  </si>
  <si>
    <t>22960  QUINN ROAD</t>
  </si>
  <si>
    <t>71-18-03-201-001.000-027</t>
  </si>
  <si>
    <t>019-1003-003806</t>
  </si>
  <si>
    <t>67127  QUINN TRAIL</t>
  </si>
  <si>
    <t>71-18-03-100-005.000-027</t>
  </si>
  <si>
    <t>019-1003-0038</t>
  </si>
  <si>
    <t>VL-W SI QUINN TR 1MRL-35-2E</t>
  </si>
  <si>
    <t>71-13-34-201-006.000-028</t>
  </si>
  <si>
    <t>020-1039-057005</t>
  </si>
  <si>
    <t>7128010-028</t>
  </si>
  <si>
    <t>805 BREEZWOOD DR</t>
  </si>
  <si>
    <t>71-13-34-201-009.000-028</t>
  </si>
  <si>
    <t>020-1039-057008</t>
  </si>
  <si>
    <t>601 W DAYBREAK DR</t>
  </si>
  <si>
    <t>71-13-34-201-051.000-028</t>
  </si>
  <si>
    <t>020-1039-057050</t>
  </si>
  <si>
    <t>407 SOMMERFIELD DR</t>
  </si>
  <si>
    <t>71-13-34-201-010.000-028</t>
  </si>
  <si>
    <t>020-1039-057009</t>
  </si>
  <si>
    <t>603 DAYBREAK DR</t>
  </si>
  <si>
    <t>71-13-35-308-003.000-028</t>
  </si>
  <si>
    <t>020-1067-0256</t>
  </si>
  <si>
    <t>7128011-028</t>
  </si>
  <si>
    <t>210  E MONROE STREET</t>
  </si>
  <si>
    <t>71-18-02-102-008.000-028</t>
  </si>
  <si>
    <t>020-1057-0033</t>
  </si>
  <si>
    <t>311  E LAKE TRAIL</t>
  </si>
  <si>
    <t>71-13-35-306-001.000-028</t>
  </si>
  <si>
    <t>020-1071-0347</t>
  </si>
  <si>
    <t>514  E JACKSON ST</t>
  </si>
  <si>
    <t>71-13-34-480-001.000-028</t>
  </si>
  <si>
    <t>020-1064-0157</t>
  </si>
  <si>
    <t>202  S MICHIGAN STREET</t>
  </si>
  <si>
    <t>71-13-34-481-003.000-028</t>
  </si>
  <si>
    <t>020-1066-0206</t>
  </si>
  <si>
    <t>212  S MAIN STREET</t>
  </si>
  <si>
    <t>71-18-03-228-005.000-028</t>
  </si>
  <si>
    <t>020-1057-002304</t>
  </si>
  <si>
    <t>119  W LAKE TRAIL</t>
  </si>
  <si>
    <t>71-13-34-478-005.000-028</t>
  </si>
  <si>
    <t>020-1065-0192</t>
  </si>
  <si>
    <t>118  S MAIN STREET</t>
  </si>
  <si>
    <t>WARREN TOWNSHIP</t>
  </si>
  <si>
    <t>71-02-14-477-005.000-029</t>
  </si>
  <si>
    <t>021-1029-051720</t>
  </si>
  <si>
    <t>7129014-029</t>
  </si>
  <si>
    <t>51780  WINDYRIDGE COURT</t>
  </si>
  <si>
    <t>71-02-14-479-011.000-029</t>
  </si>
  <si>
    <t>021-1029-051754</t>
  </si>
  <si>
    <t>51943  PRIMROSE RD</t>
  </si>
  <si>
    <t>71-02-14-429-004.000-029</t>
  </si>
  <si>
    <t>021-1029-051801</t>
  </si>
  <si>
    <t>26057 NORTHRIDGE DR</t>
  </si>
  <si>
    <t>71-02-14-429-007.000-029</t>
  </si>
  <si>
    <t>021-1029-051803</t>
  </si>
  <si>
    <t>51549  PRIMROSE ROAD</t>
  </si>
  <si>
    <t>71-02-14-476-020.000-029</t>
  </si>
  <si>
    <t>021-1029-051725</t>
  </si>
  <si>
    <t>51831  WINDYRIDGE DR</t>
  </si>
  <si>
    <t>71-02-15-100-001.000-029</t>
  </si>
  <si>
    <t>021-1031-054201</t>
  </si>
  <si>
    <t>7129016-029</t>
  </si>
  <si>
    <t>27830  ADAMS ROAD</t>
  </si>
  <si>
    <t>71-02-26-351-010.000-029</t>
  </si>
  <si>
    <t>021-1038-062651</t>
  </si>
  <si>
    <t>7129017-029</t>
  </si>
  <si>
    <t>26909 MC ARTHUR CT</t>
  </si>
  <si>
    <t>71-02-26-351-016.000-029</t>
  </si>
  <si>
    <t>021-1038-062657</t>
  </si>
  <si>
    <t>26963 N MARSHALL DR</t>
  </si>
  <si>
    <t>71-02-26-356-004.000-029</t>
  </si>
  <si>
    <t>021-1038-062620</t>
  </si>
  <si>
    <t>26824 MARSHALL DR</t>
  </si>
  <si>
    <t>71-07-01-201-003.000-029</t>
  </si>
  <si>
    <t>021-1002-000604</t>
  </si>
  <si>
    <t>7129018-029</t>
  </si>
  <si>
    <t>55090  COUNTRY CLUB DR</t>
  </si>
  <si>
    <t>71-02-35-127-007.000-029</t>
  </si>
  <si>
    <t>021-1043-067401</t>
  </si>
  <si>
    <t>54231  QUINCE RD</t>
  </si>
  <si>
    <t>71-07-01-126-014.000-029</t>
  </si>
  <si>
    <t>021-1002-000505</t>
  </si>
  <si>
    <t>55105  COUNTRY CLUB DR</t>
  </si>
  <si>
    <t>71-02-35-352-014.000-029</t>
  </si>
  <si>
    <t>021-1043-0685</t>
  </si>
  <si>
    <t>26777  W EDISON RD</t>
  </si>
  <si>
    <t>71-07-13-451-002.000-029</t>
  </si>
  <si>
    <t>021-1010-0246</t>
  </si>
  <si>
    <t>7129019-029</t>
  </si>
  <si>
    <t>57822  CRUMSTOWN HWY</t>
  </si>
  <si>
    <t>71-07-24-303-013.000-029</t>
  </si>
  <si>
    <t>021-1017-035702</t>
  </si>
  <si>
    <t>58705  PEACH ROAD</t>
  </si>
  <si>
    <t>71-02-35-401-009.000-029</t>
  </si>
  <si>
    <t>021-1125-5343</t>
  </si>
  <si>
    <t>7129020-029</t>
  </si>
  <si>
    <t>26331  STROUP</t>
  </si>
  <si>
    <t>71-07-02-405-001.000-029</t>
  </si>
  <si>
    <t>021-1003-006930</t>
  </si>
  <si>
    <t>7129021-029</t>
  </si>
  <si>
    <t>26314  HUMMINGBIRD DR</t>
  </si>
  <si>
    <t>71-07-02-401-008.000-029</t>
  </si>
  <si>
    <t>021-1003-006916</t>
  </si>
  <si>
    <t>26353 HUMMINGBIRD DR</t>
  </si>
  <si>
    <t>71-07-02-426-005.000-029</t>
  </si>
  <si>
    <t>021-1150-587002</t>
  </si>
  <si>
    <t>55588  BLUE JAY DRIVE</t>
  </si>
  <si>
    <t>71-07-01-327-006.000-029</t>
  </si>
  <si>
    <t>021-1047-0838</t>
  </si>
  <si>
    <t>7129022-029</t>
  </si>
  <si>
    <t>25508  COUNTRY CLUB DR</t>
  </si>
  <si>
    <t>71-07-01-326-005.000-029</t>
  </si>
  <si>
    <t>021-1047-087402</t>
  </si>
  <si>
    <t>25547  COUNTRY CLUB DR</t>
  </si>
  <si>
    <t>71-07-02-101-009.000-029</t>
  </si>
  <si>
    <t>021-1003-003508</t>
  </si>
  <si>
    <t>7129023-029</t>
  </si>
  <si>
    <t>55225 PEAR RD</t>
  </si>
  <si>
    <t>71-07-02-226-003.000-029</t>
  </si>
  <si>
    <t>021-1003-004501</t>
  </si>
  <si>
    <t>26202  EDISON RD</t>
  </si>
  <si>
    <t>71-07-02-151-009.000-029</t>
  </si>
  <si>
    <t>021-1003-006005</t>
  </si>
  <si>
    <t>26832 EARLY RD</t>
  </si>
  <si>
    <t>71-07-11-228-001.000-029</t>
  </si>
  <si>
    <t>021-1126-5427</t>
  </si>
  <si>
    <t>7129024-029</t>
  </si>
  <si>
    <t>26144  LAKEVIEW DR</t>
  </si>
  <si>
    <t>71-07-11-228-005.000-029</t>
  </si>
  <si>
    <t>021-1126-5428</t>
  </si>
  <si>
    <t>71-07-11-277-011.000-029</t>
  </si>
  <si>
    <t>021-1008-015934</t>
  </si>
  <si>
    <t>56377  RIVIERA BLVD</t>
  </si>
  <si>
    <t>71-07-11-251-007.000-029</t>
  </si>
  <si>
    <t>021-1008-015202</t>
  </si>
  <si>
    <t>26333  ST RD 2</t>
  </si>
  <si>
    <t>71-07-11-328-004.000-029</t>
  </si>
  <si>
    <t>021-1054-1028</t>
  </si>
  <si>
    <t>7129025-029</t>
  </si>
  <si>
    <t>56706  PEAR ROAD</t>
  </si>
  <si>
    <t>71-07-12-426-015.000-029</t>
  </si>
  <si>
    <t>021-1009-021816</t>
  </si>
  <si>
    <t>7129027-029</t>
  </si>
  <si>
    <t>25250 STATE ROAD 2</t>
  </si>
  <si>
    <t>71-07-13-129-008.000-029</t>
  </si>
  <si>
    <t>021-1127-544909</t>
  </si>
  <si>
    <t>7129029-029</t>
  </si>
  <si>
    <t>57073 POPPY RD</t>
  </si>
  <si>
    <t>71-07-13-131-013.000-029</t>
  </si>
  <si>
    <t>021-1127-5470</t>
  </si>
  <si>
    <t>57215  ALAN RD</t>
  </si>
  <si>
    <t>71-07-13-251-014.000-029</t>
  </si>
  <si>
    <t>021-1130-5568</t>
  </si>
  <si>
    <t>7129030-029</t>
  </si>
  <si>
    <t>25399  BETH ANN DR</t>
  </si>
  <si>
    <t>71-07-13-252-010.000-029</t>
  </si>
  <si>
    <t>021-1130-5561</t>
  </si>
  <si>
    <t>25296 BETH ANN DR</t>
  </si>
  <si>
    <t>71-07-13-252-011.000-029</t>
  </si>
  <si>
    <t>021-1130-5560</t>
  </si>
  <si>
    <t>7129081-029</t>
  </si>
  <si>
    <t>71-07-14-401-035.000-029</t>
  </si>
  <si>
    <t>021-1011-026922</t>
  </si>
  <si>
    <t>7129031-029</t>
  </si>
  <si>
    <t>26526 GAITED HORSE TRL</t>
  </si>
  <si>
    <t>71-07-14-204-001.000-029</t>
  </si>
  <si>
    <t>021-1011-026052</t>
  </si>
  <si>
    <t>57150 WHITE PINE TRL</t>
  </si>
  <si>
    <t>71-07-14-401-038.000-029</t>
  </si>
  <si>
    <t>021-1011-026925</t>
  </si>
  <si>
    <t>LOT 22 GAITED HORSE TRL</t>
  </si>
  <si>
    <t>71-07-14-401-034.000-029</t>
  </si>
  <si>
    <t>021-1011-026921</t>
  </si>
  <si>
    <t>26540 GAITED HORSE TRL</t>
  </si>
  <si>
    <t>71-07-14-401-033.000-029</t>
  </si>
  <si>
    <t>021-1011-026920</t>
  </si>
  <si>
    <t>26560 GAITED HORSE TRL</t>
  </si>
  <si>
    <t>71-07-14-401-018.000-029</t>
  </si>
  <si>
    <t>021-1011-026905</t>
  </si>
  <si>
    <t>26625 GAITED HORSE TRL</t>
  </si>
  <si>
    <t>71-07-14-454-005.000-029</t>
  </si>
  <si>
    <t>021-1011-027226</t>
  </si>
  <si>
    <t>26332  RIDING TRAIL</t>
  </si>
  <si>
    <t>71-07-14-204-013.000-029</t>
  </si>
  <si>
    <t>021-1011-026035</t>
  </si>
  <si>
    <t>57205  PINEVIEW DR</t>
  </si>
  <si>
    <t>71-07-24-176-022.000-029</t>
  </si>
  <si>
    <t>021-1128-5518</t>
  </si>
  <si>
    <t>7129033-029</t>
  </si>
  <si>
    <t>58471  PAM DR</t>
  </si>
  <si>
    <t>71-07-27-352-002.000-029</t>
  </si>
  <si>
    <t>021-1048-0882</t>
  </si>
  <si>
    <t>7129035-029</t>
  </si>
  <si>
    <t>59800  CRUMS ST</t>
  </si>
  <si>
    <t>71-07-12-476-012.000-029</t>
  </si>
  <si>
    <t>021-1009-022509</t>
  </si>
  <si>
    <t>7129042-029</t>
  </si>
  <si>
    <t>56950  WILD HEATHER DR</t>
  </si>
  <si>
    <t>71-02-35-201-008.000-029</t>
  </si>
  <si>
    <t>021-1059-1324</t>
  </si>
  <si>
    <t>7129045-029</t>
  </si>
  <si>
    <t>26427  EVANS DR</t>
  </si>
  <si>
    <t>71-02-35-251-006.000-029</t>
  </si>
  <si>
    <t>021-1118-5164</t>
  </si>
  <si>
    <t>54441  AVALON DR</t>
  </si>
  <si>
    <t>71-02-23-400-010.000-029</t>
  </si>
  <si>
    <t>021-1038-061904</t>
  </si>
  <si>
    <t>7129047-029</t>
  </si>
  <si>
    <t>26065 LESSER SCAUP TRAIL</t>
  </si>
  <si>
    <t>71-02-23-400-072.000-029</t>
  </si>
  <si>
    <t>021-1038-061966</t>
  </si>
  <si>
    <t>52565 BLUE WINGED TRAIL</t>
  </si>
  <si>
    <t>71-02-24-376-019.000-029</t>
  </si>
  <si>
    <t>021-1036-059104</t>
  </si>
  <si>
    <t>52885  HILL TRAIL</t>
  </si>
  <si>
    <t>71-02-23-400-056.000-029</t>
  </si>
  <si>
    <t>021-1038-061950</t>
  </si>
  <si>
    <t>52652 BLUE WINGED TRAIL</t>
  </si>
  <si>
    <t>71-02-24-304-018.000-029</t>
  </si>
  <si>
    <t>021-1036-059273</t>
  </si>
  <si>
    <t>25754 PACK TRL</t>
  </si>
  <si>
    <t>71-02-23-400-032.000-029</t>
  </si>
  <si>
    <t>021-1038-061926</t>
  </si>
  <si>
    <t>52667 COMMON EIDER TRL</t>
  </si>
  <si>
    <t>71-02-25-128-013.000-029</t>
  </si>
  <si>
    <t>021-1037-059268</t>
  </si>
  <si>
    <t>25554 SHADY TREE CT</t>
  </si>
  <si>
    <t>71-02-24-354-025.000-029</t>
  </si>
  <si>
    <t>021-1037-059126</t>
  </si>
  <si>
    <t>25927 ROLLING HILLS DR</t>
  </si>
  <si>
    <t>71-02-24-301-090.000-029</t>
  </si>
  <si>
    <t>021-1036-059331</t>
  </si>
  <si>
    <t>25626 SCENT TRL</t>
  </si>
  <si>
    <t>71-02-25-128-005.000-029</t>
  </si>
  <si>
    <t>021-1037-059279</t>
  </si>
  <si>
    <t>53081 WILDLIFE DR</t>
  </si>
  <si>
    <t>71-02-24-301-091.000-029</t>
  </si>
  <si>
    <t>021-1036-059332</t>
  </si>
  <si>
    <t>25642 SCENT TRL</t>
  </si>
  <si>
    <t>71-02-24-378-021.000-029</t>
  </si>
  <si>
    <t>021-1036-059216</t>
  </si>
  <si>
    <t>52885 HOLLOW TRL</t>
  </si>
  <si>
    <t>71-02-24-352-037.000-029</t>
  </si>
  <si>
    <t>021-1036-058914</t>
  </si>
  <si>
    <t>25741  HUNT TRAIL</t>
  </si>
  <si>
    <t>71-02-24-354-096.000-029</t>
  </si>
  <si>
    <t>021-1037-059170</t>
  </si>
  <si>
    <t>53167 GENTLE BREEZE CT</t>
  </si>
  <si>
    <t>71-02-24-301-052.000-029</t>
  </si>
  <si>
    <t>021-1036-059291</t>
  </si>
  <si>
    <t>25663 SCENT TRAIL</t>
  </si>
  <si>
    <t>71-02-24-301-026.000-029</t>
  </si>
  <si>
    <t>021-1036-059189</t>
  </si>
  <si>
    <t>25976 PACK TRL</t>
  </si>
  <si>
    <t>71-07-23-102-003.000-029</t>
  </si>
  <si>
    <t>021-1016-031928</t>
  </si>
  <si>
    <t>7129048-029</t>
  </si>
  <si>
    <t>26954 ROZANNA CT</t>
  </si>
  <si>
    <t>71-07-23-103-003.000-029</t>
  </si>
  <si>
    <t>021-1016-031906</t>
  </si>
  <si>
    <t>58066 HERITAGE POINTE DR</t>
  </si>
  <si>
    <t>71-07-23-102-011.000-029</t>
  </si>
  <si>
    <t>021-1016-031930</t>
  </si>
  <si>
    <t>26959 ROZANA CT</t>
  </si>
  <si>
    <t>71-02-26-326-036.000-029</t>
  </si>
  <si>
    <t>021-1038-062745</t>
  </si>
  <si>
    <t>7129050-029</t>
  </si>
  <si>
    <t>26702 DURNESS WOODS DR</t>
  </si>
  <si>
    <t>71-02-26-326-031.000-029</t>
  </si>
  <si>
    <t>021-1038-062740</t>
  </si>
  <si>
    <t>53525 LIMERICK DR</t>
  </si>
  <si>
    <t>71-02-26-326-029.000-029</t>
  </si>
  <si>
    <t>021-1038-062738</t>
  </si>
  <si>
    <t>26711 DURNESS WOODS DR</t>
  </si>
  <si>
    <t>71-02-26-326-017.000-029</t>
  </si>
  <si>
    <t>021-1038-063017</t>
  </si>
  <si>
    <t>26663 DURNESS WOODS DR</t>
  </si>
  <si>
    <t>71-02-26-326-037.000-029</t>
  </si>
  <si>
    <t>021-1038-062746</t>
  </si>
  <si>
    <t>26686 DURNESS WOODS DR</t>
  </si>
  <si>
    <t>71-02-26-326-030.000-029</t>
  </si>
  <si>
    <t>021-1038-062739</t>
  </si>
  <si>
    <t>53507 LIMERICK DR</t>
  </si>
  <si>
    <t>71-02-26-326-001.000-029</t>
  </si>
  <si>
    <t>021-1038-0627</t>
  </si>
  <si>
    <t>26679 DURNESS WOODS DR</t>
  </si>
  <si>
    <t>71-02-25-451-017.000-029</t>
  </si>
  <si>
    <t>021-1037-061211</t>
  </si>
  <si>
    <t>7129061-029</t>
  </si>
  <si>
    <t>53779 TERRE VERDE HILLS CT</t>
  </si>
  <si>
    <t>71-02-25-451-030.000-029</t>
  </si>
  <si>
    <t>021-1037-061224</t>
  </si>
  <si>
    <t>53700 TERRE VERDE HILLS CT</t>
  </si>
  <si>
    <t>71-05-17-102-012.000-011</t>
  </si>
  <si>
    <t>006-1017-021904</t>
  </si>
  <si>
    <t>7111118-011</t>
  </si>
  <si>
    <t>11870 ST RD 23</t>
  </si>
  <si>
    <t>71-01-34-232-023.000-018</t>
  </si>
  <si>
    <t>013-1082-0217</t>
  </si>
  <si>
    <t>7118005-018</t>
  </si>
  <si>
    <t>133  MICHIGAN ST</t>
  </si>
  <si>
    <t>71-01-34-232-021.000-018</t>
  </si>
  <si>
    <t>013-1082-0215</t>
  </si>
  <si>
    <t>129  E MICHIGAN ST</t>
  </si>
  <si>
    <t>71-01-34-232-022.000-018</t>
  </si>
  <si>
    <t>013-1082-0216</t>
  </si>
  <si>
    <t>71-14-21-200-003.000-016</t>
  </si>
  <si>
    <t>011-1033-0417</t>
  </si>
  <si>
    <t>7116004-016</t>
  </si>
  <si>
    <t>16020 NEW RD</t>
  </si>
  <si>
    <t>71-09-16-257-015.000-023</t>
  </si>
  <si>
    <t>016-1005-0273</t>
  </si>
  <si>
    <t>7123030-023</t>
  </si>
  <si>
    <t>302 W 3RD ST</t>
  </si>
  <si>
    <t>71-09-04-178-004.000-022</t>
  </si>
  <si>
    <t>027-1091-284502</t>
  </si>
  <si>
    <t>7122024-022</t>
  </si>
  <si>
    <t>3305 GRAPE RD</t>
  </si>
  <si>
    <t>71-09-15-276-003.000-023</t>
  </si>
  <si>
    <t>016-1033-1351</t>
  </si>
  <si>
    <t>7123034-023</t>
  </si>
  <si>
    <t>1107 LINCOLNWAY E</t>
  </si>
  <si>
    <t>71-09-15-276-001.000-023</t>
  </si>
  <si>
    <t>016-1033-1349</t>
  </si>
  <si>
    <t>7123033-023</t>
  </si>
  <si>
    <t>VL-BET L W E &amp; WENGER</t>
  </si>
  <si>
    <t>71-09-15-276-002.000-023</t>
  </si>
  <si>
    <t>016-1033-1350</t>
  </si>
  <si>
    <t>V/L ON L W E 15 37 3E</t>
  </si>
  <si>
    <t>71-04-34-376-007.000-022</t>
  </si>
  <si>
    <t>027-1059-119509</t>
  </si>
  <si>
    <t>7122017-022</t>
  </si>
  <si>
    <t>1250 PARK PLACE</t>
  </si>
  <si>
    <t>71-10-16-176-004.000-030</t>
  </si>
  <si>
    <t>015-1147-001306</t>
  </si>
  <si>
    <t>7130002-030</t>
  </si>
  <si>
    <t>213 LINCOLNWAY W</t>
  </si>
  <si>
    <t>71-09-17-479-022.000-023</t>
  </si>
  <si>
    <t>016-1173-6964</t>
  </si>
  <si>
    <t>801 S LOGAN ST</t>
  </si>
  <si>
    <t>71-09-21-202-015.000-023</t>
  </si>
  <si>
    <t>016-1153-6132</t>
  </si>
  <si>
    <t>1123 S SPRING ST</t>
  </si>
  <si>
    <t>71-10-18-179-013.000-023</t>
  </si>
  <si>
    <t>016-1106-416201</t>
  </si>
  <si>
    <t>4411 E Lincolnway</t>
  </si>
  <si>
    <t>71-10-06-327-009.000-031</t>
  </si>
  <si>
    <t>014-1042-075109</t>
  </si>
  <si>
    <t>7131014-031</t>
  </si>
  <si>
    <t>12571 MCKINLEY HWY</t>
  </si>
  <si>
    <t>71-09-16-276-004.000-023</t>
  </si>
  <si>
    <t>016-1008-0353</t>
  </si>
  <si>
    <t>120  N MAIN</t>
  </si>
  <si>
    <t>71-09-16-276-003.000-023</t>
  </si>
  <si>
    <t>016-1008-0352</t>
  </si>
  <si>
    <t>120  N MAIN ST</t>
  </si>
  <si>
    <t>71-09-09-302-002.000-023</t>
  </si>
  <si>
    <t>016-2037-1159</t>
  </si>
  <si>
    <t>821 W JEFFERSON BLVD</t>
  </si>
  <si>
    <t>71-08-02-301-024.000-026</t>
  </si>
  <si>
    <t>018-1083-347701</t>
  </si>
  <si>
    <t>7126122-026</t>
  </si>
  <si>
    <t>1527  LINCOLNWAY WE</t>
  </si>
  <si>
    <t>71-08-24-177-004.000-026</t>
  </si>
  <si>
    <t>018-7156-5540</t>
  </si>
  <si>
    <t>2732  S MICHIGAN</t>
  </si>
  <si>
    <t>71-08-09-277-045.000-026</t>
  </si>
  <si>
    <t>018-4061-2284</t>
  </si>
  <si>
    <t>7126168-026</t>
  </si>
  <si>
    <t>3401  WESTERN</t>
  </si>
  <si>
    <t>71-08-12-106-005.000-026</t>
  </si>
  <si>
    <t>018-1008-0297</t>
  </si>
  <si>
    <t>7126081-026</t>
  </si>
  <si>
    <t>207  211-215 MAIN</t>
  </si>
  <si>
    <t>71-09-17-227-001.000-026</t>
  </si>
  <si>
    <t>018-6054-1807</t>
  </si>
  <si>
    <t>7126124-026</t>
  </si>
  <si>
    <t>3410  MISHAWAKA</t>
  </si>
  <si>
    <t>71-08-12-109-001.000-026</t>
  </si>
  <si>
    <t>018-1012-0450</t>
  </si>
  <si>
    <t>312 314 COLFAX AVE</t>
  </si>
  <si>
    <t>71-08-01-359-004.000-026</t>
  </si>
  <si>
    <t>018-1003-0114</t>
  </si>
  <si>
    <t>7126094-026</t>
  </si>
  <si>
    <t>314 DR MARTIN L KING JR DR NO</t>
  </si>
  <si>
    <t>71-08-11-203-034.000-026</t>
  </si>
  <si>
    <t>018-1025-1095</t>
  </si>
  <si>
    <t>7126066-026</t>
  </si>
  <si>
    <t>708 W LASALLE</t>
  </si>
  <si>
    <t>71-08-12-307-006.000-026</t>
  </si>
  <si>
    <t>018-3017-0651</t>
  </si>
  <si>
    <t>7126130-026</t>
  </si>
  <si>
    <t>534  MICHIGAN</t>
  </si>
  <si>
    <t>71-16-25-202-001.000-015</t>
  </si>
  <si>
    <t>010-1058-1415</t>
  </si>
  <si>
    <t>7115007-015</t>
  </si>
  <si>
    <t>1225 ROOSEVELT RD</t>
  </si>
  <si>
    <t>71-12-29-483-012.000-035</t>
  </si>
  <si>
    <t>008-1047-0889</t>
  </si>
  <si>
    <t>7135014-035</t>
  </si>
  <si>
    <t>139  N MAIN ST</t>
  </si>
  <si>
    <t>71-12-29-483-013.000-035</t>
  </si>
  <si>
    <t>008-1047-0890</t>
  </si>
  <si>
    <t>139  N MAIN</t>
  </si>
  <si>
    <t>71-09-17-428-003.000-023</t>
  </si>
  <si>
    <t>016-1187-7579</t>
  </si>
  <si>
    <t>7123013-023</t>
  </si>
  <si>
    <t>1600 W 6TH ST</t>
  </si>
  <si>
    <t>71-08-11-378-001.000-026</t>
  </si>
  <si>
    <t>018-3061-235102</t>
  </si>
  <si>
    <t>7126005-026</t>
  </si>
  <si>
    <t>746  ARNOLD</t>
  </si>
  <si>
    <t>71-09-02-126-004.000-022</t>
  </si>
  <si>
    <t>027-1001-022708</t>
  </si>
  <si>
    <t>7122005-022</t>
  </si>
  <si>
    <t>3703 HOME ST</t>
  </si>
  <si>
    <t>71-08-11-153-014.000-026</t>
  </si>
  <si>
    <t>018-3076-302601</t>
  </si>
  <si>
    <t>7126026-026</t>
  </si>
  <si>
    <t>1411 W NAPIER ST</t>
  </si>
  <si>
    <t>71-09-02-251-006.000-022</t>
  </si>
  <si>
    <t>027-1001-023507</t>
  </si>
  <si>
    <t>3016 HOME ST</t>
  </si>
  <si>
    <t>71-13-14-402-007.000-001</t>
  </si>
  <si>
    <t>001-1008-016108</t>
  </si>
  <si>
    <t>V/L US 31</t>
  </si>
  <si>
    <t>71-08-26-451-009.000-002</t>
  </si>
  <si>
    <t>023-1014-030308</t>
  </si>
  <si>
    <t>910 HIDDEN CREEK DR</t>
  </si>
  <si>
    <t>71-04-30-309-005.000-006</t>
  </si>
  <si>
    <t>022-1066-2892</t>
  </si>
  <si>
    <t>7106001-006</t>
  </si>
  <si>
    <t>V/L ON SUMPTER ST</t>
  </si>
  <si>
    <t>71-04-30-309-001.000-006</t>
  </si>
  <si>
    <t>022-1066-2884</t>
  </si>
  <si>
    <t>71-04-31-426-005.000-003</t>
  </si>
  <si>
    <t>002-1106-536801</t>
  </si>
  <si>
    <t>7103076-003</t>
  </si>
  <si>
    <t>54610  WILLIS AV</t>
  </si>
  <si>
    <t>71-04-18-200-156.000-003</t>
  </si>
  <si>
    <t>002-1014-027411</t>
  </si>
  <si>
    <t>7103533-003</t>
  </si>
  <si>
    <t>18641 FONTANA DR</t>
  </si>
  <si>
    <t>71-04-19-226-118.000-003</t>
  </si>
  <si>
    <t>002-1015-030547</t>
  </si>
  <si>
    <t>18150 CLOVERLEAF DR SOUTH</t>
  </si>
  <si>
    <t>71-05-17-476-008.000-011</t>
  </si>
  <si>
    <t>006-1017-023509</t>
  </si>
  <si>
    <t>51833  BEECH RD</t>
  </si>
  <si>
    <t>71-04-22-151-016.000-011</t>
  </si>
  <si>
    <t>006-1007-006440</t>
  </si>
  <si>
    <t>7111050-011</t>
  </si>
  <si>
    <t>15826  BUCK KNOLL CT</t>
  </si>
  <si>
    <t>71-05-16-201-006.000-011</t>
  </si>
  <si>
    <t>006-1015-020209</t>
  </si>
  <si>
    <t>10674 ADAMS RD</t>
  </si>
  <si>
    <t>71-03-17-251-022.000-008</t>
  </si>
  <si>
    <t>004-1009-014743</t>
  </si>
  <si>
    <t>7108074-008</t>
  </si>
  <si>
    <t>23410 HAROLD DR</t>
  </si>
  <si>
    <t>71-12-28-305-004.000-035</t>
  </si>
  <si>
    <t>008-1033-053321</t>
  </si>
  <si>
    <t>811 RED ROBIN DR</t>
  </si>
  <si>
    <t>71-04-36-451-011.000-031</t>
  </si>
  <si>
    <t>014-1061-127702</t>
  </si>
  <si>
    <t>CURRENT RD</t>
  </si>
  <si>
    <t>71-08-06-378-017.000-025</t>
  </si>
  <si>
    <t>017-1062-2409</t>
  </si>
  <si>
    <t>7125043-025</t>
  </si>
  <si>
    <t>17  VAC LOT 64 FILLMORE RD</t>
  </si>
  <si>
    <t>71-08-13-402-023.000-026</t>
  </si>
  <si>
    <t>018-7047-182601</t>
  </si>
  <si>
    <t>7126245-026</t>
  </si>
  <si>
    <t>633  VAC LOT N SIDE DUBAIL</t>
  </si>
  <si>
    <t>71-08-13-402-021.000-026</t>
  </si>
  <si>
    <t>018-7047-1825</t>
  </si>
  <si>
    <t>1615 MARIETTA</t>
  </si>
  <si>
    <t>71-08-13-402-024.000-026</t>
  </si>
  <si>
    <t>018-7047-1827</t>
  </si>
  <si>
    <t>637 DUBAIL &amp; MARIETTA</t>
  </si>
  <si>
    <t>71-08-02-154-021.000-026</t>
  </si>
  <si>
    <t>018-1090-3811</t>
  </si>
  <si>
    <t>1037  DIAMOND</t>
  </si>
  <si>
    <t>71-08-13-402-022.000-026</t>
  </si>
  <si>
    <t>018-7047-1826</t>
  </si>
  <si>
    <t>VAC LOT 3637  DUBAIL</t>
  </si>
  <si>
    <t>71-08-09-255-013.000-026</t>
  </si>
  <si>
    <t>018-4117-4428</t>
  </si>
  <si>
    <t>326 S ILLINOIS</t>
  </si>
  <si>
    <t>71-09-17-104-025.000-026</t>
  </si>
  <si>
    <t>018-6034-1083</t>
  </si>
  <si>
    <t>945  26TH</t>
  </si>
  <si>
    <t>71-08-11-161-002.000-026</t>
  </si>
  <si>
    <t>018-3074-2935</t>
  </si>
  <si>
    <t>7126395-026</t>
  </si>
  <si>
    <t>1236  NAPIER</t>
  </si>
  <si>
    <t>71-08-03-182-016.000-026</t>
  </si>
  <si>
    <t>018-2059-2130</t>
  </si>
  <si>
    <t>2606  HARTZER</t>
  </si>
  <si>
    <t>71-08-03-258-034.000-026</t>
  </si>
  <si>
    <t>018-2094-3556</t>
  </si>
  <si>
    <t>923  JOHNSON</t>
  </si>
  <si>
    <t>71-08-02-303-011.000-026</t>
  </si>
  <si>
    <t>018-1081-3378</t>
  </si>
  <si>
    <t>815  DIAMOND</t>
  </si>
  <si>
    <t>71-08-06-352-001.000-025</t>
  </si>
  <si>
    <t>017-1043-1392</t>
  </si>
  <si>
    <t>55840  PINE RD</t>
  </si>
  <si>
    <t>71-08-06-352-002.000-025</t>
  </si>
  <si>
    <t>017-1043-1393</t>
  </si>
  <si>
    <t>17  LOT 22 ROGER'S</t>
  </si>
  <si>
    <t>71-08-03-481-006.000-026</t>
  </si>
  <si>
    <t>018-2012-0264</t>
  </si>
  <si>
    <t>1802  FASSNACHT</t>
  </si>
  <si>
    <t>71-08-13-402-020.000-026</t>
  </si>
  <si>
    <t>018-7047-1824</t>
  </si>
  <si>
    <t>629  DUBAIL</t>
  </si>
  <si>
    <t>71-08-02-331-040.000-026</t>
  </si>
  <si>
    <t>018-1076-3193</t>
  </si>
  <si>
    <t>701  ALLEN</t>
  </si>
  <si>
    <t>71-08-02-331-038.000-026</t>
  </si>
  <si>
    <t>018-1076-3191</t>
  </si>
  <si>
    <t>1107  LINDSEY</t>
  </si>
  <si>
    <t>71-07-23-203-002.000-029</t>
  </si>
  <si>
    <t>021-1144-5729</t>
  </si>
  <si>
    <t>26000 BLOCK OF CAROL LOU DR</t>
  </si>
  <si>
    <t>C71-2023-1105501</t>
  </si>
  <si>
    <t>C71-2023-1105251</t>
  </si>
  <si>
    <t>C71-2023-0200898</t>
  </si>
  <si>
    <t>C71-2023-0201824</t>
  </si>
  <si>
    <t>C71-2023-0200558</t>
  </si>
  <si>
    <t>C71-2023-0203500</t>
  </si>
  <si>
    <t>C71-2023-1104398</t>
  </si>
  <si>
    <t>C71-2023-1105444</t>
  </si>
  <si>
    <t>C71-2023-0200833</t>
  </si>
  <si>
    <t>C71-2023-0202143</t>
  </si>
  <si>
    <t>C71-2023-0202454</t>
  </si>
  <si>
    <t>C71-2023-0202055</t>
  </si>
  <si>
    <t>C71-2023-1105443</t>
  </si>
  <si>
    <t>C71-2023-0203284</t>
  </si>
  <si>
    <t>C71-2023-1104327</t>
  </si>
  <si>
    <t>C71-2023-1104460</t>
  </si>
  <si>
    <t>C71-2023-0201137</t>
  </si>
  <si>
    <t>C71-2023-1104464</t>
  </si>
  <si>
    <t>C71-2023-1104143</t>
  </si>
  <si>
    <t>C71-2023-1104271</t>
  </si>
  <si>
    <t>C71-2023-1105445</t>
  </si>
  <si>
    <t>C71-2023-0201297</t>
  </si>
  <si>
    <t>C71-2023-0200649</t>
  </si>
  <si>
    <t>C71-2023-0201633</t>
  </si>
  <si>
    <t>C71-2023-0202470</t>
  </si>
  <si>
    <t>C71-2023-1105252</t>
  </si>
  <si>
    <t>C71-2023-0202936</t>
  </si>
  <si>
    <t>C71-2023-1104919</t>
  </si>
  <si>
    <t>C71-2023-0202797</t>
  </si>
  <si>
    <t>C71-2023-1103896</t>
  </si>
  <si>
    <t>C71-2023-0202928</t>
  </si>
  <si>
    <t>C71-2023-1103922</t>
  </si>
  <si>
    <t>C71-2023-0200515</t>
  </si>
  <si>
    <t>C71-2023-1104903</t>
  </si>
  <si>
    <t>C71-2023-0201841</t>
  </si>
  <si>
    <t>C71-2023-1103895</t>
  </si>
  <si>
    <t>C71-2023-0202172</t>
  </si>
  <si>
    <t>C71-2023-1104149</t>
  </si>
  <si>
    <t>C71-2023-0203732</t>
  </si>
  <si>
    <t>C71-2023-0202848</t>
  </si>
  <si>
    <t>C71-2023-0200742</t>
  </si>
  <si>
    <t>C71-2023-0202414</t>
  </si>
  <si>
    <t>C71-2023-0203783</t>
  </si>
  <si>
    <t>C71-2023-0202140</t>
  </si>
  <si>
    <t>C71-2023-0201997</t>
  </si>
  <si>
    <t>C71-2023-1103582</t>
  </si>
  <si>
    <t>C71-2023-1106132</t>
  </si>
  <si>
    <t>C71-2023-1105872</t>
  </si>
  <si>
    <t>C71-2023-1104532</t>
  </si>
  <si>
    <t>C71-2023-0201296</t>
  </si>
  <si>
    <t>C71-2023-0200435</t>
  </si>
  <si>
    <t>C71-2023-1104533</t>
  </si>
  <si>
    <t>C71-2023-1105816</t>
  </si>
  <si>
    <t>C71-2023-0203760</t>
  </si>
  <si>
    <t>C71-2023-1104461</t>
  </si>
  <si>
    <t>C71-2023-1103958</t>
  </si>
  <si>
    <t>C71-2023-0201394</t>
  </si>
  <si>
    <t>C71-2023-1104328</t>
  </si>
  <si>
    <t>C71-2023-0202142</t>
  </si>
  <si>
    <t>C71-2023-1106093</t>
  </si>
  <si>
    <t>C71-2023-1104415</t>
  </si>
  <si>
    <t>C71-2023-0201886</t>
  </si>
  <si>
    <t>C71-2023-0200767</t>
  </si>
  <si>
    <t>C71-2023-1105502</t>
  </si>
  <si>
    <t>C71-2023-1104125</t>
  </si>
  <si>
    <t>C71-2023-0202311</t>
  </si>
  <si>
    <t>C71-2023-1104395</t>
  </si>
  <si>
    <t>C71-2023-1104283</t>
  </si>
  <si>
    <t>C71-2023-1105961</t>
  </si>
  <si>
    <t>C71-2023-0203631</t>
  </si>
  <si>
    <t>C71-2023-0201402</t>
  </si>
  <si>
    <t>C71-2023-1105209</t>
  </si>
  <si>
    <t>C71-2023-0202761</t>
  </si>
  <si>
    <t>C71-2023-0203630</t>
  </si>
  <si>
    <t>C71-2023-0200777</t>
  </si>
  <si>
    <t>C71-2023-0201403</t>
  </si>
  <si>
    <t>C71-2023-0200878</t>
  </si>
  <si>
    <t>C71-2023-1105207</t>
  </si>
  <si>
    <t>C71-2023-1103689</t>
  </si>
  <si>
    <t>C71-2023-1106003</t>
  </si>
  <si>
    <t>C71-2023-0201572</t>
  </si>
  <si>
    <t>C71-2023-0202838</t>
  </si>
  <si>
    <t>C71-2023-1103596</t>
  </si>
  <si>
    <t>C71-2023-0201455</t>
  </si>
  <si>
    <t>C71-2023-0203314</t>
  </si>
  <si>
    <t>C71-2023-1103715</t>
  </si>
  <si>
    <t>C71-2023-0201422</t>
  </si>
  <si>
    <t>C71-2023-0200439</t>
  </si>
  <si>
    <t>C71-2023-1103551</t>
  </si>
  <si>
    <t>C71-2023-0203888</t>
  </si>
  <si>
    <t>C71-2023-1104463</t>
  </si>
  <si>
    <t>C71-2023-1103603</t>
  </si>
  <si>
    <t>C71-2023-1106098</t>
  </si>
  <si>
    <t>C71-2023-0200771</t>
  </si>
  <si>
    <t>C71-2023-1103716</t>
  </si>
  <si>
    <t>C71-2023-1103738</t>
  </si>
  <si>
    <t>C71-2023-0201138</t>
  </si>
  <si>
    <t>C71-2023-1103597</t>
  </si>
  <si>
    <t>C71-2023-1105458</t>
  </si>
  <si>
    <t>C71-2023-1103607</t>
  </si>
  <si>
    <t>C71-2023-1105491</t>
  </si>
  <si>
    <t>C71-2023-0203479</t>
  </si>
  <si>
    <t>C71-2023-1103742</t>
  </si>
  <si>
    <t>C71-2023-0200829</t>
  </si>
  <si>
    <t>C71-2023-0203478</t>
  </si>
  <si>
    <t>C71-2023-1104326</t>
  </si>
  <si>
    <t>C71-2023-0202401</t>
  </si>
  <si>
    <t>C71-2023-1103728</t>
  </si>
  <si>
    <t>C71-2023-1105751</t>
  </si>
  <si>
    <t>C71-2023-1104215</t>
  </si>
  <si>
    <t>C71-2023-0203794</t>
  </si>
  <si>
    <t>C71-2023-1105405</t>
  </si>
  <si>
    <t>C71-2023-0200614</t>
  </si>
  <si>
    <t>C71-2023-1104904</t>
  </si>
  <si>
    <t>C71-2023-1104214</t>
  </si>
  <si>
    <t>C71-2023-1103893</t>
  </si>
  <si>
    <t>C71-2023-1105561</t>
  </si>
  <si>
    <t>C71-2023-0203034</t>
  </si>
  <si>
    <t>C71-2023-1103714</t>
  </si>
  <si>
    <t>C71-2023-0202032</t>
  </si>
  <si>
    <t>C71-2023-1106161</t>
  </si>
  <si>
    <t>C71-2023-1106085</t>
  </si>
  <si>
    <t>C71-2023-1104928</t>
  </si>
  <si>
    <t>C71-2023-1105413</t>
  </si>
  <si>
    <t>C71-2023-0203490</t>
  </si>
  <si>
    <t>C71-2023-0203812</t>
  </si>
  <si>
    <t>C71-2023-1104207</t>
  </si>
  <si>
    <t>C71-2023-0202488</t>
  </si>
  <si>
    <t>C71-2023-0200638</t>
  </si>
  <si>
    <t>C71-2023-1105745</t>
  </si>
  <si>
    <t>C71-2023-1104321</t>
  </si>
  <si>
    <t>C71-2023-1104217</t>
  </si>
  <si>
    <t>C71-2023-1103732</t>
  </si>
  <si>
    <t>C71-2023-0201586</t>
  </si>
  <si>
    <t>C71-2023-0202100</t>
  </si>
  <si>
    <t>C71-2023-0201209</t>
  </si>
  <si>
    <t>C71-2023-0202063</t>
  </si>
  <si>
    <t>C71-2023-0202483</t>
  </si>
  <si>
    <t>C71-2023-0203057</t>
  </si>
  <si>
    <t>C71-2023-1104386</t>
  </si>
  <si>
    <t>C71-2023-0202489</t>
  </si>
  <si>
    <t>C71-2023-0202117</t>
  </si>
  <si>
    <t>C71-2023-1103730</t>
  </si>
  <si>
    <t>C71-2023-0203033</t>
  </si>
  <si>
    <t>C71-2023-1103602</t>
  </si>
  <si>
    <t>C71-2023-0202570</t>
  </si>
  <si>
    <t>C71-2023-0200541</t>
  </si>
  <si>
    <t>C71-2023-0202920</t>
  </si>
  <si>
    <t>C71-2023-1105766</t>
  </si>
  <si>
    <t>C71-2023-0203502</t>
  </si>
  <si>
    <t>C71-2023-1104871</t>
  </si>
  <si>
    <t>C71-2023-1104830</t>
  </si>
  <si>
    <t>C71-2023-0203881</t>
  </si>
  <si>
    <t>C71-2023-0203366</t>
  </si>
  <si>
    <t>C71-2023-0201887</t>
  </si>
  <si>
    <t>C71-2023-0203312</t>
  </si>
  <si>
    <t>C71-2023-0202800</t>
  </si>
  <si>
    <t>C71-2023-0202967</t>
  </si>
  <si>
    <t>C71-2023-0202212</t>
  </si>
  <si>
    <t>C71-2023-0200797</t>
  </si>
  <si>
    <t>C71-2023-0203883</t>
  </si>
  <si>
    <t>C71-2023-1105496</t>
  </si>
  <si>
    <t>C71-2023-1103601</t>
  </si>
  <si>
    <t>C71-2023-1103748</t>
  </si>
  <si>
    <t>C71-2023-1105051</t>
  </si>
  <si>
    <t>C71-2023-0201526</t>
  </si>
  <si>
    <t>C71-2023-1104122</t>
  </si>
  <si>
    <t>C71-2023-0201883</t>
  </si>
  <si>
    <t>C71-2023-1105164</t>
  </si>
  <si>
    <t>C71-2023-0202573</t>
  </si>
  <si>
    <t>C71-2023-1105503</t>
  </si>
  <si>
    <t>C71-2023-0201717</t>
  </si>
  <si>
    <t>C71-2023-0203311</t>
  </si>
  <si>
    <t>C71-2023-1103678</t>
  </si>
  <si>
    <t>C71-2023-1104120</t>
  </si>
  <si>
    <t>C71-2023-1105858</t>
  </si>
  <si>
    <t>C71-2023-1105624</t>
  </si>
  <si>
    <t>C71-2023-1106143</t>
  </si>
  <si>
    <t>C71-2023-0202106</t>
  </si>
  <si>
    <t>C71-2023-0201408</t>
  </si>
  <si>
    <t>C71-2023-0200911</t>
  </si>
  <si>
    <t>C71-2023-0203503</t>
  </si>
  <si>
    <t>C71-2023-1105864</t>
  </si>
  <si>
    <t>C71-2023-0201501</t>
  </si>
  <si>
    <t>C71-2023-1103894</t>
  </si>
  <si>
    <t>C71-2023-1104411</t>
  </si>
  <si>
    <t>C71-2023-0203632</t>
  </si>
  <si>
    <t>C71-2023-0202384</t>
  </si>
  <si>
    <t>C71-2023-0201167</t>
  </si>
  <si>
    <t>C71-2023-1103750</t>
  </si>
  <si>
    <t>C71-2023-1104397</t>
  </si>
  <si>
    <t>C71-2023-0202394</t>
  </si>
  <si>
    <t>C71-2023-0203315</t>
  </si>
  <si>
    <t>C71-2023-1105706</t>
  </si>
  <si>
    <t>C71-2023-0201610</t>
  </si>
  <si>
    <t>C71-2023-1104282</t>
  </si>
  <si>
    <t>C71-2023-0201727</t>
  </si>
  <si>
    <t>C71-2023-0203514</t>
  </si>
  <si>
    <t>C71-2023-0200463</t>
  </si>
  <si>
    <t>C71-2023-1104306</t>
  </si>
  <si>
    <t>C71-2023-0200736</t>
  </si>
  <si>
    <t>C71-2023-1105485</t>
  </si>
  <si>
    <t>C71-2023-1104173</t>
  </si>
  <si>
    <t>C71-2023-0203175</t>
  </si>
  <si>
    <t>C71-2023-0202531</t>
  </si>
  <si>
    <t>C71-2023-0201749</t>
  </si>
  <si>
    <t>C71-2023-0201584</t>
  </si>
  <si>
    <t>C71-2023-0202540</t>
  </si>
  <si>
    <t>C71-2023-0202281</t>
  </si>
  <si>
    <t>C71-2023-0203515</t>
  </si>
  <si>
    <t>C71-2023-0203462</t>
  </si>
  <si>
    <t>C71-2023-0200828</t>
  </si>
  <si>
    <t>C71-2023-1105134</t>
  </si>
  <si>
    <t>C71-2023-1104150</t>
  </si>
  <si>
    <t>C71-2023-0202426</t>
  </si>
  <si>
    <t>C71-2023-0201397</t>
  </si>
  <si>
    <t>C71-2023-0202029</t>
  </si>
  <si>
    <t>C71-2023-0201149</t>
  </si>
  <si>
    <t>C71-2023-0200639</t>
  </si>
  <si>
    <t>C71-2023-0202850</t>
  </si>
  <si>
    <t>C71-2023-1103612</t>
  </si>
  <si>
    <t>C71-2023-1104062</t>
  </si>
  <si>
    <t>C71-2023-1105862</t>
  </si>
  <si>
    <t>C71-2023-1106142</t>
  </si>
  <si>
    <t>C71-2023-1105607</t>
  </si>
  <si>
    <t>C71-2023-0203723</t>
  </si>
  <si>
    <t>C71-2023-1105126</t>
  </si>
  <si>
    <t>C71-2023-1103737</t>
  </si>
  <si>
    <t>C71-2023-0201513</t>
  </si>
  <si>
    <t>C71-2023-0202863</t>
  </si>
  <si>
    <t>C71-2023-0202727</t>
  </si>
  <si>
    <t>C71-2023-0203737</t>
  </si>
  <si>
    <t>C71-2023-1104497</t>
  </si>
  <si>
    <t>C71-2023-0200871</t>
  </si>
  <si>
    <t>C71-2023-1105049</t>
  </si>
  <si>
    <t>C71-2023-1103566</t>
  </si>
  <si>
    <t>C71-2023-0202875</t>
  </si>
  <si>
    <t>C71-2023-0203626</t>
  </si>
  <si>
    <t>C71-2023-0200855</t>
  </si>
  <si>
    <t>C71-2023-0201708</t>
  </si>
  <si>
    <t>C71-2023-0203779</t>
  </si>
  <si>
    <t>C71-2023-1103914</t>
  </si>
  <si>
    <t>C71-2023-1105264</t>
  </si>
  <si>
    <t>C71-2023-1105605</t>
  </si>
  <si>
    <t>C71-2023-0201804</t>
  </si>
  <si>
    <t>C71-2023-0201750</t>
  </si>
  <si>
    <t>C71-2023-0201855</t>
  </si>
  <si>
    <t>C71-2023-0201991</t>
  </si>
  <si>
    <t>C71-2023-1105121</t>
  </si>
  <si>
    <t>C71-2023-0203653</t>
  </si>
  <si>
    <t>C71-2023-0201105</t>
  </si>
  <si>
    <t>C71-2023-0201456</t>
  </si>
  <si>
    <t>C71-2023-0201650</t>
  </si>
  <si>
    <t>C71-2023-0200645</t>
  </si>
  <si>
    <t>C71-2023-0202442</t>
  </si>
  <si>
    <t>C71-2023-0201527</t>
  </si>
  <si>
    <t>C71-2023-0203755</t>
  </si>
  <si>
    <t>C71-2023-1104466</t>
  </si>
  <si>
    <t>C71-2023-1105260</t>
  </si>
  <si>
    <t>C71-2023-0203772</t>
  </si>
  <si>
    <t>C71-2023-1105667</t>
  </si>
  <si>
    <t>C71-2023-1105245</t>
  </si>
  <si>
    <t>C71-2023-0200536</t>
  </si>
  <si>
    <t>C71-2023-0203826</t>
  </si>
  <si>
    <t>C71-2023-1104465</t>
  </si>
  <si>
    <t>C71-2023-0201730</t>
  </si>
  <si>
    <t>C71-2023-0203520</t>
  </si>
  <si>
    <t>C71-2023-0203716</t>
  </si>
  <si>
    <t>C71-2023-0202549</t>
  </si>
  <si>
    <t>C71-2023-0200485</t>
  </si>
  <si>
    <t>C71-2023-1104163</t>
  </si>
  <si>
    <t>C71-2023-1105120</t>
  </si>
  <si>
    <t>C71-2023-0201133</t>
  </si>
  <si>
    <t>C71-2023-1105846</t>
  </si>
  <si>
    <t>C71-2023-1105604</t>
  </si>
  <si>
    <t>C71-2023-1104880</t>
  </si>
  <si>
    <t>C71-2023-1105434</t>
  </si>
  <si>
    <t>C71-2023-1105499</t>
  </si>
  <si>
    <t>C71-2023-0203846</t>
  </si>
  <si>
    <t>C71-2023-1104467</t>
  </si>
  <si>
    <t>C71-2023-1104934</t>
  </si>
  <si>
    <t>C71-2023-1104270</t>
  </si>
  <si>
    <t>C71-2023-1103559</t>
  </si>
  <si>
    <t>C71-2023-1105255</t>
  </si>
  <si>
    <t>C71-2023-0202618</t>
  </si>
  <si>
    <t>C71-2023-0202750</t>
  </si>
  <si>
    <t>C71-2023-1103526</t>
  </si>
  <si>
    <t>C71-2023-0201711</t>
  </si>
  <si>
    <t>C71-2023-0202157</t>
  </si>
  <si>
    <t>C71-2023-0200466</t>
  </si>
  <si>
    <t>C71-2023-1104933</t>
  </si>
  <si>
    <t>C71-2023-0203838</t>
  </si>
  <si>
    <t>C71-2023-0201096</t>
  </si>
  <si>
    <t>C71-2023-0202941</t>
  </si>
  <si>
    <t>C71-2023-0202794</t>
  </si>
  <si>
    <t>C71-2023-1103901</t>
  </si>
  <si>
    <t>C71-2023-1103765</t>
  </si>
  <si>
    <t>C71-2023-1103757</t>
  </si>
  <si>
    <t>C71-2023-0203455</t>
  </si>
  <si>
    <t>C71-2023-0202752</t>
  </si>
  <si>
    <t>C71-2023-0202860</t>
  </si>
  <si>
    <t>C71-2023-0203192</t>
  </si>
  <si>
    <t>C71-2023-1103619</t>
  </si>
  <si>
    <t>C71-2023-0202933</t>
  </si>
  <si>
    <t>C71-2023-0203496</t>
  </si>
  <si>
    <t>C71-2023-1103805</t>
  </si>
  <si>
    <t>C71-2023-1103733</t>
  </si>
  <si>
    <t>C71-2023-0202525</t>
  </si>
  <si>
    <t>C71-2023-0202904</t>
  </si>
  <si>
    <t>C71-2023-1104224</t>
  </si>
  <si>
    <t>C71-2023-0200647</t>
  </si>
  <si>
    <t>C71-2023-0202744</t>
  </si>
  <si>
    <t>C71-2023-1104864</t>
  </si>
  <si>
    <t>C71-2023-0202916</t>
  </si>
  <si>
    <t>C71-2023-0203625</t>
  </si>
  <si>
    <t>C71-2023-0200452</t>
  </si>
  <si>
    <t>C71-2023-1104083</t>
  </si>
  <si>
    <t>C71-2023-0203759</t>
  </si>
  <si>
    <t>C71-2023-1105131</t>
  </si>
  <si>
    <t>C71-2023-1104218</t>
  </si>
  <si>
    <t>C71-2023-0202559</t>
  </si>
  <si>
    <t>C71-2023-0202190</t>
  </si>
  <si>
    <t>C71-2023-0201961</t>
  </si>
  <si>
    <t>C71-2023-0200795</t>
  </si>
  <si>
    <t>C71-2023-0202471</t>
  </si>
  <si>
    <t>C71-2023-0202419</t>
  </si>
  <si>
    <t>C71-2023-0200464</t>
  </si>
  <si>
    <t>C71-2023-0203586</t>
  </si>
  <si>
    <t>C71-2023-1103806</t>
  </si>
  <si>
    <t>C71-2023-1104498</t>
  </si>
  <si>
    <t>C71-2023-0203840</t>
  </si>
  <si>
    <t>C71-2023-1105048</t>
  </si>
  <si>
    <t>C71-2023-1104129</t>
  </si>
  <si>
    <t>C71-2023-0201819</t>
  </si>
  <si>
    <t>C71-2023-0203526</t>
  </si>
  <si>
    <t>C71-2023-1104247</t>
  </si>
  <si>
    <t>C71-2023-1104349</t>
  </si>
  <si>
    <t>C71-2023-0203522</t>
  </si>
  <si>
    <t>C71-2023-0201351</t>
  </si>
  <si>
    <t>C71-2023-0203663</t>
  </si>
  <si>
    <t>C71-2023-1105601</t>
  </si>
  <si>
    <t>C71-2023-1104330</t>
  </si>
  <si>
    <t>C71-2023-0202005</t>
  </si>
  <si>
    <t>C71-2023-0201621</t>
  </si>
  <si>
    <t>C71-2023-0203678</t>
  </si>
  <si>
    <t>C71-2023-0203633</t>
  </si>
  <si>
    <t>C71-2023-1104128</t>
  </si>
  <si>
    <t>C71-2023-0201418</t>
  </si>
  <si>
    <t>C71-2023-1103782</t>
  </si>
  <si>
    <t>C71-2023-0203757</t>
  </si>
  <si>
    <t>C71-2023-0201146</t>
  </si>
  <si>
    <t>C71-2023-1104186</t>
  </si>
  <si>
    <t>C71-2023-0201723</t>
  </si>
  <si>
    <t>C71-2023-1104839</t>
  </si>
  <si>
    <t>C71-2023-0202918</t>
  </si>
  <si>
    <t>C71-2023-0203381</t>
  </si>
  <si>
    <t>C71-2023-1105247</t>
  </si>
  <si>
    <t>C71-2023-1103620</t>
  </si>
  <si>
    <t>C71-2023-0200892</t>
  </si>
  <si>
    <t>C71-2023-1105262</t>
  </si>
  <si>
    <t>C71-2023-0203666</t>
  </si>
  <si>
    <t>C71-2023-1105978</t>
  </si>
  <si>
    <t>C71-2023-0200831</t>
  </si>
  <si>
    <t>C71-2023-0202651</t>
  </si>
  <si>
    <t>C71-2023-0203622</t>
  </si>
  <si>
    <t>C71-2023-1105122</t>
  </si>
  <si>
    <t>C71-2023-1106066</t>
  </si>
  <si>
    <t>C71-2023-1104316</t>
  </si>
  <si>
    <t>C71-2023-0200493</t>
  </si>
  <si>
    <t>C71-2023-0202148</t>
  </si>
  <si>
    <t>C71-2023-1103731</t>
  </si>
  <si>
    <t>C71-2023-1104909</t>
  </si>
  <si>
    <t>C71-2023-0200913</t>
  </si>
  <si>
    <t>C71-2023-0201104</t>
  </si>
  <si>
    <t>C71-2023-1103564</t>
  </si>
  <si>
    <t>C71-2023-0200842</t>
  </si>
  <si>
    <t>C71-2023-0200521</t>
  </si>
  <si>
    <t>C71-2023-0202746</t>
  </si>
  <si>
    <t>C71-2023-0201777</t>
  </si>
  <si>
    <t>C71-2023-1104350</t>
  </si>
  <si>
    <t>C71-2023-1104269</t>
  </si>
  <si>
    <t>C71-2023-0201099</t>
  </si>
  <si>
    <t>C71-2023-1104916</t>
  </si>
  <si>
    <t>C71-2023-1104387</t>
  </si>
  <si>
    <t>C71-2023-0202429</t>
  </si>
  <si>
    <t>C71-2023-0200437</t>
  </si>
  <si>
    <t>C71-2023-0203863</t>
  </si>
  <si>
    <t>C71-2023-0202939</t>
  </si>
  <si>
    <t>C71-2023-1103610</t>
  </si>
  <si>
    <t>C71-2023-0202711</t>
  </si>
  <si>
    <t>C71-2023-1103736</t>
  </si>
  <si>
    <t>C71-2023-1103621</t>
  </si>
  <si>
    <t>C71-2023-0202900</t>
  </si>
  <si>
    <t>C71-2023-0201820</t>
  </si>
  <si>
    <t>C71-2023-0202450</t>
  </si>
  <si>
    <t>C71-2023-0201454</t>
  </si>
  <si>
    <t>C71-2023-0203160</t>
  </si>
  <si>
    <t>C71-2023-0202523</t>
  </si>
  <si>
    <t>C71-2023-0202446</t>
  </si>
  <si>
    <t>C71-2023-1104291</t>
  </si>
  <si>
    <t>C71-2023-1105107</t>
  </si>
  <si>
    <t>C71-2023-0202876</t>
  </si>
  <si>
    <t>C71-2023-0202427</t>
  </si>
  <si>
    <t>C71-2023-0202155</t>
  </si>
  <si>
    <t>C71-2023-1105984</t>
  </si>
  <si>
    <t>C71-2023-0202187</t>
  </si>
  <si>
    <t>C71-2023-0203693</t>
  </si>
  <si>
    <t>C71-2023-1103888</t>
  </si>
  <si>
    <t>C71-2023-1104732</t>
  </si>
  <si>
    <t>C71-2023-0200620</t>
  </si>
  <si>
    <t>C71-2023-0202512</t>
  </si>
  <si>
    <t>C71-2023-1103581</t>
  </si>
  <si>
    <t>C71-2023-0202831</t>
  </si>
  <si>
    <t>C71-2023-0203676</t>
  </si>
  <si>
    <t>C71-2023-1106096</t>
  </si>
  <si>
    <t>C71-2023-1105112</t>
  </si>
  <si>
    <t>C71-2023-0200697</t>
  </si>
  <si>
    <t>C71-2023-0202499</t>
  </si>
  <si>
    <t>C71-2023-1104392</t>
  </si>
  <si>
    <t>C71-2023-1103521</t>
  </si>
  <si>
    <t>C71-2023-0202674</t>
  </si>
  <si>
    <t>C71-2023-0202253</t>
  </si>
  <si>
    <t>C71-2023-0203177</t>
  </si>
  <si>
    <t>C71-2023-0202675</t>
  </si>
  <si>
    <t>C71-2023-1104412</t>
  </si>
  <si>
    <t>C71-2023-1104459</t>
  </si>
  <si>
    <t>C71-2023-0202517</t>
  </si>
  <si>
    <t>C71-2023-0201832</t>
  </si>
  <si>
    <t>C71-2023-0202156</t>
  </si>
  <si>
    <t>C71-2023-1104348</t>
  </si>
  <si>
    <t>C71-2023-0202147</t>
  </si>
  <si>
    <t>C71-2023-0201958</t>
  </si>
  <si>
    <t>C71-2023-0201393</t>
  </si>
  <si>
    <t>C71-2023-1104915</t>
  </si>
  <si>
    <t>C71-2023-1105840</t>
  </si>
  <si>
    <t>C71-2023-0201238</t>
  </si>
  <si>
    <t>C71-2023-1105124</t>
  </si>
  <si>
    <t>C71-2023-0202524</t>
  </si>
  <si>
    <t>C71-2023-0201383</t>
  </si>
  <si>
    <t>C71-2023-1103923</t>
  </si>
  <si>
    <t>C71-2023-1104531</t>
  </si>
  <si>
    <t>C71-2023-1105500</t>
  </si>
  <si>
    <t>C71-2023-0202152</t>
  </si>
  <si>
    <t>C71-2023-0203634</t>
  </si>
  <si>
    <t>C71-2023-0202910</t>
  </si>
  <si>
    <t>C71-2023-0202909</t>
  </si>
  <si>
    <t>C71-2023-0201912</t>
  </si>
  <si>
    <t>C71-2023-0201636</t>
  </si>
  <si>
    <t>C71-2023-1105652</t>
  </si>
  <si>
    <t>C71-2023-1104911</t>
  </si>
  <si>
    <t>C71-2023-0201291</t>
  </si>
  <si>
    <t>C71-2023-0202145</t>
  </si>
  <si>
    <t>C71-2023-1103578</t>
  </si>
  <si>
    <t>C71-2023-0200494</t>
  </si>
  <si>
    <t>C71-2023-0203669</t>
  </si>
  <si>
    <t>C71-2023-0203174</t>
  </si>
  <si>
    <t>C71-2023-1104644</t>
  </si>
  <si>
    <t>C71-2023-1106065</t>
  </si>
  <si>
    <t>C71-2023-0202265</t>
  </si>
  <si>
    <t>C71-2023-1105763</t>
  </si>
  <si>
    <t>C71-2023-0200865</t>
  </si>
  <si>
    <t>C71-2023-0203867</t>
  </si>
  <si>
    <t>C71-2023-0203499</t>
  </si>
  <si>
    <t>C71-2023-0200908</t>
  </si>
  <si>
    <t>C71-2023-0202151</t>
  </si>
  <si>
    <t>C71-2023-0202919</t>
  </si>
  <si>
    <t>C71-2023-1105137</t>
  </si>
  <si>
    <t>C71-2023-0202582</t>
  </si>
  <si>
    <t>C71-2023-0200774</t>
  </si>
  <si>
    <t>C71-2023-1104126</t>
  </si>
  <si>
    <t>C71-2023-1105136</t>
  </si>
  <si>
    <t>C71-2023-1104774</t>
  </si>
  <si>
    <t>C71-2023-0203718</t>
  </si>
  <si>
    <t>C71-2023-0201895</t>
  </si>
  <si>
    <t>C71-2023-0200872</t>
  </si>
  <si>
    <t>C71-2023-1104185</t>
  </si>
  <si>
    <t>C71-2023-1105720</t>
  </si>
  <si>
    <t>C71-2023-0202053</t>
  </si>
  <si>
    <t>C71-2023-0203517</t>
  </si>
  <si>
    <t>C71-2023-0201967</t>
  </si>
  <si>
    <t>C71-2023-0202852</t>
  </si>
  <si>
    <t>C71-2023-1103921</t>
  </si>
  <si>
    <t>C71-2023-0202378</t>
  </si>
  <si>
    <t>C71-2023-0202373</t>
  </si>
  <si>
    <t>C71-2023-1104399</t>
  </si>
  <si>
    <t>C71-2023-1105440</t>
  </si>
  <si>
    <t>C71-2023-0202453</t>
  </si>
  <si>
    <t>C71-2023-0201439</t>
  </si>
  <si>
    <t>C71-2023-0201362</t>
  </si>
  <si>
    <t>C71-2023-0202465</t>
  </si>
  <si>
    <t>C71-2023-0201120</t>
  </si>
  <si>
    <t>C71-2023-0203784</t>
  </si>
  <si>
    <t>C71-2023-0200637</t>
  </si>
  <si>
    <t>C71-2023-1105250</t>
  </si>
  <si>
    <t>C71-2023-0201117</t>
  </si>
  <si>
    <t>C71-2023-0202458</t>
  </si>
  <si>
    <t>C71-2023-0201613</t>
  </si>
  <si>
    <t>C71-2023-0202738</t>
  </si>
  <si>
    <t>C71-2023-0200884</t>
  </si>
  <si>
    <t>C71-2023-0201992</t>
  </si>
  <si>
    <t>C71-2023-1103530</t>
  </si>
  <si>
    <t>C71-2023-0202516</t>
  </si>
  <si>
    <t>C71-2023-0202716</t>
  </si>
  <si>
    <t>C71-2023-1105309</t>
  </si>
  <si>
    <t>C71-2023-0202736</t>
  </si>
  <si>
    <t>C71-2023-0203382</t>
  </si>
  <si>
    <t>C71-2023-1103537</t>
  </si>
  <si>
    <t>C71-2023-1104908</t>
  </si>
  <si>
    <t>C71-2023-1105640</t>
  </si>
  <si>
    <t>C71-2023-1105849</t>
  </si>
  <si>
    <t>C71-2023-1106150</t>
  </si>
  <si>
    <t>C71-2023-0203623</t>
  </si>
  <si>
    <t>C71-2023-0202440</t>
  </si>
  <si>
    <t>C71-2023-0203132</t>
  </si>
  <si>
    <t>C71-2023-0200864</t>
  </si>
  <si>
    <t>C71-2023-1104932</t>
  </si>
  <si>
    <t>C71-2023-0203835</t>
  </si>
  <si>
    <t>C71-2023-1104260</t>
  </si>
  <si>
    <t>C71-2023-0201629</t>
  </si>
  <si>
    <t>C71-2023-1105253</t>
  </si>
  <si>
    <t>C71-2023-0203378</t>
  </si>
  <si>
    <t>C71-2023-0201611</t>
  </si>
  <si>
    <t>C71-2023-1103562</t>
  </si>
  <si>
    <t>C71-2023-0200786</t>
  </si>
  <si>
    <t>C71-2023-0201215</t>
  </si>
  <si>
    <t>C71-2023-0203648</t>
  </si>
  <si>
    <t>C71-2023-0202712</t>
  </si>
  <si>
    <t>C71-2023-0203764</t>
  </si>
  <si>
    <t>C71-2023-0203020</t>
  </si>
  <si>
    <t>C71-2023-0202267</t>
  </si>
  <si>
    <t>C71-2023-1104176</t>
  </si>
  <si>
    <t>C71-2023-0201502</t>
  </si>
  <si>
    <t>C71-2023-0200873</t>
  </si>
  <si>
    <t>C71-2023-1105934</t>
  </si>
  <si>
    <t>C71-2023-0201401</t>
  </si>
  <si>
    <t>C71-2023-0202862</t>
  </si>
  <si>
    <t>C71-2023-0202791</t>
  </si>
  <si>
    <t>C71-2023-1104223</t>
  </si>
  <si>
    <t>C71-2023-1103899</t>
  </si>
  <si>
    <t>C71-2023-1104907</t>
  </si>
  <si>
    <t>C71-2023-1105848</t>
  </si>
  <si>
    <t>C71-2023-1104400</t>
  </si>
  <si>
    <t>C71-2023-0201144</t>
  </si>
  <si>
    <t>C71-2023-0201225</t>
  </si>
  <si>
    <t>C71-2023-1105611</t>
  </si>
  <si>
    <t>C71-2023-0202435</t>
  </si>
  <si>
    <t>C71-2023-1105852</t>
  </si>
  <si>
    <t>C71-2023-0203766</t>
  </si>
  <si>
    <t>C71-2023-0201479</t>
  </si>
  <si>
    <t>C71-2023-1105437</t>
  </si>
  <si>
    <t>C71-2023-0202877</t>
  </si>
  <si>
    <t>C71-2023-0203498</t>
  </si>
  <si>
    <t>C71-2023-1105258</t>
  </si>
  <si>
    <t>C71-2023-1104530</t>
  </si>
  <si>
    <t>C71-2023-0202354</t>
  </si>
  <si>
    <t>C71-2023-1103565</t>
  </si>
  <si>
    <t>C71-2023-0201996</t>
  </si>
  <si>
    <t>C71-2023-1104315</t>
  </si>
  <si>
    <t>C71-2023-1106121</t>
  </si>
  <si>
    <t>C71-2023-0202475</t>
  </si>
  <si>
    <t>C71-2023-0203758</t>
  </si>
  <si>
    <t>C71-2023-0203866</t>
  </si>
  <si>
    <t>C71-2023-0203731</t>
  </si>
  <si>
    <t>C71-2023-0201473</t>
  </si>
  <si>
    <t>C71-2023-0202231</t>
  </si>
  <si>
    <t>C71-2023-0203756</t>
  </si>
  <si>
    <t>C71-2023-0203524</t>
  </si>
  <si>
    <t>C71-2023-0200661</t>
  </si>
  <si>
    <t>C71-2023-1104529</t>
  </si>
  <si>
    <t>C71-2023-1104284</t>
  </si>
  <si>
    <t>C71-2023-0203619</t>
  </si>
  <si>
    <t>C71-2023-0200457</t>
  </si>
  <si>
    <t>C71-2023-0200843</t>
  </si>
  <si>
    <t>C71-2023-1105119</t>
  </si>
  <si>
    <t>C71-2023-1105195</t>
  </si>
  <si>
    <t>C71-2023-0202232</t>
  </si>
  <si>
    <t>C71-2023-1105932</t>
  </si>
  <si>
    <t>C71-2023-1105113</t>
  </si>
  <si>
    <t>C71-2023-0202748</t>
  </si>
  <si>
    <t>C71-2023-1104156</t>
  </si>
  <si>
    <t>C71-2023-1106099</t>
  </si>
  <si>
    <t>C71-2023-1104340</t>
  </si>
  <si>
    <t>C71-2023-1104142</t>
  </si>
  <si>
    <t>C71-2023-0202410</t>
  </si>
  <si>
    <t>C71-2023-1105204</t>
  </si>
  <si>
    <t>C71-2023-1103553</t>
  </si>
  <si>
    <t>C71-2023-1105891</t>
  </si>
  <si>
    <t>C71-2023-1104320</t>
  </si>
  <si>
    <t>C71-2023-0202445</t>
  </si>
  <si>
    <t>C71-2023-0202436</t>
  </si>
  <si>
    <t>C71-2023-0202264</t>
  </si>
  <si>
    <t>C71-2023-1103876</t>
  </si>
  <si>
    <t>C71-2023-0201106</t>
  </si>
  <si>
    <t>C71-2023-0201097</t>
  </si>
  <si>
    <t>C71-2023-1106002</t>
  </si>
  <si>
    <t>C71-2023-1105860</t>
  </si>
  <si>
    <t>C71-2023-0202413</t>
  </si>
  <si>
    <t>C71-2023-0203052</t>
  </si>
  <si>
    <t>C71-2023-0203795</t>
  </si>
  <si>
    <t>C71-2023-0202116</t>
  </si>
  <si>
    <t>C71-2023-0200906</t>
  </si>
  <si>
    <t>C71-2023-0203306</t>
  </si>
  <si>
    <t>C71-2023-0201079</t>
  </si>
  <si>
    <t>C71-2023-0203483</t>
  </si>
  <si>
    <t>C71-2023-0203179</t>
  </si>
  <si>
    <t>C71-2023-0202585</t>
  </si>
  <si>
    <t>C71-2023-1105729</t>
  </si>
  <si>
    <t>C71-2023-1105959</t>
  </si>
  <si>
    <t>C71-2023-1104643</t>
  </si>
  <si>
    <t>C71-2023-1104448</t>
  </si>
  <si>
    <t>C71-2023-0200780</t>
  </si>
  <si>
    <t>C71-2023-1105506</t>
  </si>
  <si>
    <t>C71-2023-0201854</t>
  </si>
  <si>
    <t>C71-2023-1105725</t>
  </si>
  <si>
    <t>C71-2023-0202588</t>
  </si>
  <si>
    <t>C71-2023-0200461</t>
  </si>
  <si>
    <t>C71-2023-0200910</t>
  </si>
  <si>
    <t>C71-2023-0200888</t>
  </si>
  <si>
    <t>C71-2023-1106022</t>
  </si>
  <si>
    <t>C71-2023-0201963</t>
  </si>
  <si>
    <t>C71-2023-1105957</t>
  </si>
  <si>
    <t>C71-2023-1106101</t>
  </si>
  <si>
    <t>C71-2023-1105851</t>
  </si>
  <si>
    <t>C71-2023-0203742</t>
  </si>
  <si>
    <t>C71-2023-0200478</t>
  </si>
  <si>
    <t>C71-2023-1105055</t>
  </si>
  <si>
    <t>C71-2023-0203178</t>
  </si>
  <si>
    <t>C71-2023-0201587</t>
  </si>
  <si>
    <t>C71-2023-1103755</t>
  </si>
  <si>
    <t>C71-2023-0201649</t>
  </si>
  <si>
    <t>C71-2023-0200513</t>
  </si>
  <si>
    <t>C71-2023-0203819</t>
  </si>
  <si>
    <t>C71-2023-1105960</t>
  </si>
  <si>
    <t>C71-2023-0203453</t>
  </si>
  <si>
    <t>C71-2023-1104158</t>
  </si>
  <si>
    <t>C71-2023-0202233</t>
  </si>
  <si>
    <t>C71-2023-1104307</t>
  </si>
  <si>
    <t>C71-2023-0201876</t>
  </si>
  <si>
    <t>C71-2023-0203384</t>
  </si>
  <si>
    <t>C71-2023-0201548</t>
  </si>
  <si>
    <t>C71-2023-0202942</t>
  </si>
  <si>
    <t>C71-2023-0203641</t>
  </si>
  <si>
    <t>C71-2023-1106079</t>
  </si>
  <si>
    <t>C71-2023-1106137</t>
  </si>
  <si>
    <t>C71-2023-1104724</t>
  </si>
  <si>
    <t>C71-2023-0200459</t>
  </si>
  <si>
    <t>C71-2023-1104130</t>
  </si>
  <si>
    <t>C71-2023-1103525</t>
  </si>
  <si>
    <t>C71-2023-0203386</t>
  </si>
  <si>
    <t>C71-2023-1105814</t>
  </si>
  <si>
    <t>C71-2023-1103753</t>
  </si>
  <si>
    <t>C71-2023-0202387</t>
  </si>
  <si>
    <t>C71-2023-0203621</t>
  </si>
  <si>
    <t>C71-2023-1105118</t>
  </si>
  <si>
    <t>C71-2023-1103725</t>
  </si>
  <si>
    <t>C71-2023-0203355</t>
  </si>
  <si>
    <t>C71-2023-0201935</t>
  </si>
  <si>
    <t>C71-2023-1103828</t>
  </si>
  <si>
    <t>C71-2023-1104719</t>
  </si>
  <si>
    <t>C71-2023-1106092</t>
  </si>
  <si>
    <t>C71-2023-1104642</t>
  </si>
  <si>
    <t>C71-2023-0203618</t>
  </si>
  <si>
    <t>C71-2023-0203785</t>
  </si>
  <si>
    <t>C71-2023-1105116</t>
  </si>
  <si>
    <t>C71-2023-1104351</t>
  </si>
  <si>
    <t>C71-2023-0201896</t>
  </si>
  <si>
    <t>C71-2023-0203449</t>
  </si>
  <si>
    <t>C71-2023-1104261</t>
  </si>
  <si>
    <t>C71-2023-1105639</t>
  </si>
  <si>
    <t>C71-2023-1103950</t>
  </si>
  <si>
    <t>C71-2023-0201688</t>
  </si>
  <si>
    <t>C71-2023-0202066</t>
  </si>
  <si>
    <t>C71-2023-1104462</t>
  </si>
  <si>
    <t>C71-2023-1104259</t>
  </si>
  <si>
    <t>C71-2023-0202037</t>
  </si>
  <si>
    <t>C71-2023-0200502</t>
  </si>
  <si>
    <t>C71-2023-0202510</t>
  </si>
  <si>
    <t>C71-2023-0201977</t>
  </si>
  <si>
    <t>C71-2023-0202448</t>
  </si>
  <si>
    <t>C71-2023-1105231</t>
  </si>
  <si>
    <t>C71-2023-0203313</t>
  </si>
  <si>
    <t>C71-2023-1103695</t>
  </si>
  <si>
    <t>C71-2023-0202112</t>
  </si>
  <si>
    <t>C71-2023-0202114</t>
  </si>
  <si>
    <t>C71-2023-1105963</t>
  </si>
  <si>
    <t>C71-2023-1105986</t>
  </si>
  <si>
    <t>C71-2023-1105178</t>
  </si>
  <si>
    <t>C71-2023-0202402</t>
  </si>
  <si>
    <t>C71-2023-1105173</t>
  </si>
  <si>
    <t>C71-2023-0203884</t>
  </si>
  <si>
    <t>C71-2023-1105703</t>
  </si>
  <si>
    <t>C71-2023-0203048</t>
  </si>
  <si>
    <t>C71-2023-0201178</t>
  </si>
  <si>
    <t>C71-2023-0201983</t>
  </si>
  <si>
    <t>C71-2023-0203687</t>
  </si>
  <si>
    <t>C71-2023-0201116</t>
  </si>
  <si>
    <t>C71-2023-1106104</t>
  </si>
  <si>
    <t>C71-2023-1105241</t>
  </si>
  <si>
    <t>C71-2023-0201776</t>
  </si>
  <si>
    <t>C71-2023-0200856</t>
  </si>
  <si>
    <t>C71-2023-1104159</t>
  </si>
  <si>
    <t>C71-2023-1105559</t>
  </si>
  <si>
    <t>C71-2023-0202929</t>
  </si>
  <si>
    <t>C71-2023-0201329</t>
  </si>
  <si>
    <t>C71-2023-0202757</t>
  </si>
  <si>
    <t>C71-2023-0202768</t>
  </si>
  <si>
    <t>C71-2023-1106162</t>
  </si>
  <si>
    <t>C71-2023-0203796</t>
  </si>
  <si>
    <t>C71-2023-0203050</t>
  </si>
  <si>
    <t>C71-2023-1105691</t>
  </si>
  <si>
    <t>C71-2023-1105632</t>
  </si>
  <si>
    <t>C71-2023-0201573</t>
  </si>
  <si>
    <t>C71-2023-1104161</t>
  </si>
  <si>
    <t>C71-2023-0201312</t>
  </si>
  <si>
    <t>C71-2023-0201853</t>
  </si>
  <si>
    <t>C71-2023-1103679</t>
  </si>
  <si>
    <t>C71-2023-1105242</t>
  </si>
  <si>
    <t>C71-2023-0201570</t>
  </si>
  <si>
    <t>C71-2023-0202400</t>
  </si>
  <si>
    <t>C71-2023-1104378</t>
  </si>
  <si>
    <t>C71-2023-1105697</t>
  </si>
  <si>
    <t>C71-2023-0203049</t>
  </si>
  <si>
    <t>C71-2023-0200834</t>
  </si>
  <si>
    <t>C71-2023-0203876</t>
  </si>
  <si>
    <t>C71-2023-0201295</t>
  </si>
  <si>
    <t>C71-2023-0203797</t>
  </si>
  <si>
    <t>C71-2023-0202068</t>
  </si>
  <si>
    <t>C71-2023-1104268</t>
  </si>
  <si>
    <t>C71-2023-0203839</t>
  </si>
  <si>
    <t>C71-2023-1104200</t>
  </si>
  <si>
    <t>C71-2023-0201578</t>
  </si>
  <si>
    <t>C71-2023-0200781</t>
  </si>
  <si>
    <t>C71-2023-0202196</t>
  </si>
  <si>
    <t>C71-2023-0201551</t>
  </si>
  <si>
    <t>C71-2023-0200895</t>
  </si>
  <si>
    <t>C71-2023-0201448</t>
  </si>
  <si>
    <t>C71-2023-0202917</t>
  </si>
  <si>
    <t>C71-2023-0202536</t>
  </si>
  <si>
    <t>C71-2023-0201807</t>
  </si>
  <si>
    <t>C71-2023-1103830</t>
  </si>
  <si>
    <t>C71-2023-1104495</t>
  </si>
  <si>
    <t>C71-2023-0202566</t>
  </si>
  <si>
    <t>C71-2023-0200517</t>
  </si>
  <si>
    <t>C71-2023-0201559</t>
  </si>
  <si>
    <t>C71-2023-1105431</t>
  </si>
  <si>
    <t>C71-2023-0203620</t>
  </si>
  <si>
    <t>C71-2023-0203023</t>
  </si>
  <si>
    <t>C71-2023-0201976</t>
  </si>
  <si>
    <t>C71-2023-1104164</t>
  </si>
  <si>
    <t>C71-2023-0203448</t>
  </si>
  <si>
    <t>C71-2023-1103524</t>
  </si>
  <si>
    <t>C71-2023-0200428</t>
  </si>
  <si>
    <t>C71-2023-0200749</t>
  </si>
  <si>
    <t>C71-2023-1105103</t>
  </si>
  <si>
    <t>C71-2023-1104651</t>
  </si>
  <si>
    <t>C71-2023-0202676</t>
  </si>
  <si>
    <t>C71-2023-0203557</t>
  </si>
  <si>
    <t>C71-2023-1105973</t>
  </si>
  <si>
    <t>C71-2023-0203395</t>
  </si>
  <si>
    <t>C71-2023-0203495</t>
  </si>
  <si>
    <t>C71-2023-0201579</t>
  </si>
  <si>
    <t>C71-2023-1104650</t>
  </si>
  <si>
    <t>C71-2023-1105256</t>
  </si>
  <si>
    <t>C71-2023-1104352</t>
  </si>
  <si>
    <t>C71-2023-1105244</t>
  </si>
  <si>
    <t>C71-2023-0201814</t>
  </si>
  <si>
    <t>C71-2023-0202404</t>
  </si>
  <si>
    <t>C71-2023-0203685</t>
  </si>
  <si>
    <t>C71-2023-0202943</t>
  </si>
  <si>
    <t>C71-2023-1104527</t>
  </si>
  <si>
    <t>C71-2023-0200432</t>
  </si>
  <si>
    <t>C71-2023-0202420</t>
  </si>
  <si>
    <t>C71-2023-1105983</t>
  </si>
  <si>
    <t>C71-2023-0203637</t>
  </si>
  <si>
    <t>C71-2023-0201344</t>
  </si>
  <si>
    <t>C71-2023-0203614</t>
  </si>
  <si>
    <t>C71-2023-0200769</t>
  </si>
  <si>
    <t>C71-2023-0203850</t>
  </si>
  <si>
    <t>C71-2023-0203574</t>
  </si>
  <si>
    <t>C71-2023-1105676</t>
  </si>
  <si>
    <t>C71-2023-1103604</t>
  </si>
  <si>
    <t>C71-2023-0203807</t>
  </si>
  <si>
    <t>C71-2023-0203414</t>
  </si>
  <si>
    <t>C71-2023-1103605</t>
  </si>
  <si>
    <t>C71-2023-0200793</t>
  </si>
  <si>
    <t>C71-2023-1105722</t>
  </si>
  <si>
    <t>C71-2023-0203696</t>
  </si>
  <si>
    <t>C71-2023-0201645</t>
  </si>
  <si>
    <t>C71-2023-0202170</t>
  </si>
  <si>
    <t>C71-2023-1105600</t>
  </si>
  <si>
    <t>C71-2023-0200885</t>
  </si>
  <si>
    <t>C71-2023-1106059</t>
  </si>
  <si>
    <t>C71-2023-1104379</t>
  </si>
  <si>
    <t>C71-2023-1103961</t>
  </si>
  <si>
    <t>C71-2023-1104293</t>
  </si>
  <si>
    <t>C71-2023-1103727</t>
  </si>
  <si>
    <t>C71-2023-0203665</t>
  </si>
  <si>
    <t>C71-2023-0203131</t>
  </si>
  <si>
    <t>C71-2023-0203558</t>
  </si>
  <si>
    <t>C71-2023-0200605</t>
  </si>
  <si>
    <t>C71-2023-0201840</t>
  </si>
  <si>
    <t>C71-2023-1103720</t>
  </si>
  <si>
    <t>C71-2023-1104935</t>
  </si>
  <si>
    <t>C71-2023-0201576</t>
  </si>
  <si>
    <t>C71-2023-0203025</t>
  </si>
  <si>
    <t>C71-2023-0200739</t>
  </si>
  <si>
    <t>C71-2023-0202159</t>
  </si>
  <si>
    <t>C71-2023-1103523</t>
  </si>
  <si>
    <t>C71-2023-1105599</t>
  </si>
  <si>
    <t>C71-2023-1105101</t>
  </si>
  <si>
    <t>C71-2023-1104384</t>
  </si>
  <si>
    <t>C71-2023-1104416</t>
  </si>
  <si>
    <t>C71-2023-0203216</t>
  </si>
  <si>
    <t>C71-2023-1105307</t>
  </si>
  <si>
    <t>C71-2023-0200486</t>
  </si>
  <si>
    <t>C71-2023-1105497</t>
  </si>
  <si>
    <t>C71-2023-0201453</t>
  </si>
  <si>
    <t>C71-2023-1104187</t>
  </si>
  <si>
    <t>C71-2023-0203542</t>
  </si>
  <si>
    <t>C71-2023-0203981</t>
  </si>
  <si>
    <t>C71-2023-1105492</t>
  </si>
  <si>
    <t>C71-2023-0202150</t>
  </si>
  <si>
    <t>C71-2023-0203442</t>
  </si>
  <si>
    <t>C71-2023-0203399</t>
  </si>
  <si>
    <t>C71-2023-1104075</t>
  </si>
  <si>
    <t>C71-2023-1104072</t>
  </si>
  <si>
    <t>C71-2023-0203844</t>
  </si>
  <si>
    <t>C71-2023-1105495</t>
  </si>
  <si>
    <t>C71-2023-1103488</t>
  </si>
  <si>
    <t>C71-2023-0200642</t>
  </si>
  <si>
    <t>C71-2023-0202379</t>
  </si>
  <si>
    <t>C71-2023-0203441</t>
  </si>
  <si>
    <t>C71-2023-0200896</t>
  </si>
  <si>
    <t>C71-2023-1103723</t>
  </si>
  <si>
    <t>C71-2023-1104166</t>
  </si>
  <si>
    <t>C71-2023-0200606</t>
  </si>
  <si>
    <t>C71-2023-0203447</t>
  </si>
  <si>
    <t>C71-2023-1103919</t>
  </si>
  <si>
    <t>C71-2023-1103858</t>
  </si>
  <si>
    <t>C71-2023-0202630</t>
  </si>
  <si>
    <t>C71-2023-0200496</t>
  </si>
  <si>
    <t>C71-2023-0202165</t>
  </si>
  <si>
    <t>C71-2023-0203143</t>
  </si>
  <si>
    <t>C71-2023-0201472</t>
  </si>
  <si>
    <t>C71-2023-1105481</t>
  </si>
  <si>
    <t>C71-2023-0202663</t>
  </si>
  <si>
    <t>C71-2023-0203321</t>
  </si>
  <si>
    <t>C71-2023-0200438</t>
  </si>
  <si>
    <t>C71-2023-0201122</t>
  </si>
  <si>
    <t>C71-2023-0201201</t>
  </si>
  <si>
    <t>C71-2023-0203528</t>
  </si>
  <si>
    <t>C71-2023-0201435</t>
  </si>
  <si>
    <t>C71-2023-0201242</t>
  </si>
  <si>
    <t>C71-2023-0203155</t>
  </si>
  <si>
    <t>C71-2023-0202073</t>
  </si>
  <si>
    <t>C71-2023-0203640</t>
  </si>
  <si>
    <t>C71-2023-0200832</t>
  </si>
  <si>
    <t>C71-2023-1106088</t>
  </si>
  <si>
    <t>C71-2023-1105306</t>
  </si>
  <si>
    <t>C71-2023-0203332</t>
  </si>
  <si>
    <t>C71-2023-1104493</t>
  </si>
  <si>
    <t>C71-2023-0203398</t>
  </si>
  <si>
    <t>C71-2023-1103615</t>
  </si>
  <si>
    <t>C71-2023-0201563</t>
  </si>
  <si>
    <t>C71-2023-0200741</t>
  </si>
  <si>
    <t>C71-2023-0203749</t>
  </si>
  <si>
    <t>C71-2023-0202633</t>
  </si>
  <si>
    <t>C71-2023-1105695</t>
  </si>
  <si>
    <t>C71-2023-0201818</t>
  </si>
  <si>
    <t>C71-2023-0203445</t>
  </si>
  <si>
    <t>C71-2023-0201208</t>
  </si>
  <si>
    <t>C71-2023-1104936</t>
  </si>
  <si>
    <t>C71-2023-1105483</t>
  </si>
  <si>
    <t>C71-2023-0203817</t>
  </si>
  <si>
    <t>C71-2023-1104165</t>
  </si>
  <si>
    <t>C71-2023-1106170</t>
  </si>
  <si>
    <t>C71-2023-1104017</t>
  </si>
  <si>
    <t>C71-2023-0201216</t>
  </si>
  <si>
    <t>C71-2023-0201348</t>
  </si>
  <si>
    <t>C71-2023-0203762</t>
  </si>
  <si>
    <t>C71-2023-0203591</t>
  </si>
  <si>
    <t>C71-2023-1104212</t>
  </si>
  <si>
    <t>C71-2023-0200671</t>
  </si>
  <si>
    <t>C71-2023-0201569</t>
  </si>
  <si>
    <t>C71-2023-0201740</t>
  </si>
  <si>
    <t>C71-2023-0202166</t>
  </si>
  <si>
    <t>C71-2023-0201904</t>
  </si>
  <si>
    <t>C71-2023-1105261</t>
  </si>
  <si>
    <t>C71-2023-0201338</t>
  </si>
  <si>
    <t>C71-2023-0201485</t>
  </si>
  <si>
    <t>C71-2023-1105424</t>
  </si>
  <si>
    <t>C71-2023-0201177</t>
  </si>
  <si>
    <t>C71-2023-1104937</t>
  </si>
  <si>
    <t>C71-2023-0201207</t>
  </si>
  <si>
    <t>C71-2023-0200571</t>
  </si>
  <si>
    <t>C71-2023-0201126</t>
  </si>
  <si>
    <t>C71-2023-1104445</t>
  </si>
  <si>
    <t>C71-2023-0202342</t>
  </si>
  <si>
    <t>C71-2023-0203142</t>
  </si>
  <si>
    <t>C71-2023-0200845</t>
  </si>
  <si>
    <t>C71-2023-0203012</t>
  </si>
  <si>
    <t>C71-2023-1106056</t>
  </si>
  <si>
    <t>C71-2023-0201426</t>
  </si>
  <si>
    <t>C71-2023-0203146</t>
  </si>
  <si>
    <t>C71-2023-1104918</t>
  </si>
  <si>
    <t>C71-2023-1104216</t>
  </si>
  <si>
    <t>C71-2023-0202579</t>
  </si>
  <si>
    <t>C71-2023-1104528</t>
  </si>
  <si>
    <t>C71-2023-0201585</t>
  </si>
  <si>
    <t>C71-2023-0202578</t>
  </si>
  <si>
    <t>C71-2023-0203402</t>
  </si>
  <si>
    <t>C71-2023-1104078</t>
  </si>
  <si>
    <t>C71-2023-1103721</t>
  </si>
  <si>
    <t>C71-2023-0202062</t>
  </si>
  <si>
    <t>C71-2023-0200810</t>
  </si>
  <si>
    <t>C71-2023-0201588</t>
  </si>
  <si>
    <t>C71-2023-0203916</t>
  </si>
  <si>
    <t>C71-2023-1103952</t>
  </si>
  <si>
    <t>C71-2023-0203404</t>
  </si>
  <si>
    <t>C71-2023-0203752</t>
  </si>
  <si>
    <t>C71-2023-1103780</t>
  </si>
  <si>
    <t>C71-2023-0201728</t>
  </si>
  <si>
    <t>C71-2023-0203423</t>
  </si>
  <si>
    <t>C71-2023-1103867</t>
  </si>
  <si>
    <t>C71-2023-1104649</t>
  </si>
  <si>
    <t>C71-2023-1105976</t>
  </si>
  <si>
    <t>C71-2023-0203406</t>
  </si>
  <si>
    <t>C71-2023-0203016</t>
  </si>
  <si>
    <t>C71-2023-0200474</t>
  </si>
  <si>
    <t>C71-2023-1103904</t>
  </si>
  <si>
    <t>C71-2023-0201166</t>
  </si>
  <si>
    <t>C71-2023-0200563</t>
  </si>
  <si>
    <t>C71-2023-1104920</t>
  </si>
  <si>
    <t>C71-2023-1106062</t>
  </si>
  <si>
    <t>C71-2023-1104219</t>
  </si>
  <si>
    <t>C71-2023-1105100</t>
  </si>
  <si>
    <t>C71-2023-0201866</t>
  </si>
  <si>
    <t>C71-2023-1104133</t>
  </si>
  <si>
    <t>C71-2023-0200701</t>
  </si>
  <si>
    <t>C71-2023-0202234</t>
  </si>
  <si>
    <t>C71-2023-1106120</t>
  </si>
  <si>
    <t>C71-2023-0203615</t>
  </si>
  <si>
    <t>C71-2023-0202325</t>
  </si>
  <si>
    <t>C71-2023-1105939</t>
  </si>
  <si>
    <t>C71-2023-0203437</t>
  </si>
  <si>
    <t>C71-2023-0202389</t>
  </si>
  <si>
    <t>C71-2023-1103860</t>
  </si>
  <si>
    <t>C71-2023-0202247</t>
  </si>
  <si>
    <t>C71-2023-0203673</t>
  </si>
  <si>
    <t>C71-2023-0201125</t>
  </si>
  <si>
    <t>C71-2023-0201729</t>
  </si>
  <si>
    <t>C71-2023-0202921</t>
  </si>
  <si>
    <t>C71-2023-1103595</t>
  </si>
  <si>
    <t>C71-2023-1103905</t>
  </si>
  <si>
    <t>C71-2023-1105406</t>
  </si>
  <si>
    <t>C71-2023-0203848</t>
  </si>
  <si>
    <t>C71-2023-0202632</t>
  </si>
  <si>
    <t>C71-2023-0202169</t>
  </si>
  <si>
    <t>C71-2023-0202313</t>
  </si>
  <si>
    <t>C71-2023-1104843</t>
  </si>
  <si>
    <t>C71-2023-1104248</t>
  </si>
  <si>
    <t>C71-2023-1105099</t>
  </si>
  <si>
    <t>C71-2023-1104160</t>
  </si>
  <si>
    <t>C71-2023-1105553</t>
  </si>
  <si>
    <t>C71-2023-0201544</t>
  </si>
  <si>
    <t>C71-2023-0202252</t>
  </si>
  <si>
    <t>C71-2023-0201864</t>
  </si>
  <si>
    <t>C71-2023-1103703</t>
  </si>
  <si>
    <t>C71-2023-1105257</t>
  </si>
  <si>
    <t>C71-2023-0200501</t>
  </si>
  <si>
    <t>C71-2023-0203599</t>
  </si>
  <si>
    <t>C71-2023-1104862</t>
  </si>
  <si>
    <t>C71-2023-0203424</t>
  </si>
  <si>
    <t>C71-2023-0203682</t>
  </si>
  <si>
    <t>C71-2023-1105555</t>
  </si>
  <si>
    <t>C71-2023-0203145</t>
  </si>
  <si>
    <t>C71-2023-1105825</t>
  </si>
  <si>
    <t>C71-2023-1103509</t>
  </si>
  <si>
    <t>C71-2023-0202052</t>
  </si>
  <si>
    <t>C71-2023-0202168</t>
  </si>
  <si>
    <t>C71-2023-0203211</t>
  </si>
  <si>
    <t>C71-2023-0203440</t>
  </si>
  <si>
    <t>C71-2023-1103863</t>
  </si>
  <si>
    <t>C71-2023-0201710</t>
  </si>
  <si>
    <t>C71-2023-1104648</t>
  </si>
  <si>
    <t>C71-2023-0201915</t>
  </si>
  <si>
    <t>C71-2023-0203733</t>
  </si>
  <si>
    <t>C71-2023-1103859</t>
  </si>
  <si>
    <t>C71-2023-0201363</t>
  </si>
  <si>
    <t>C71-2023-0201477</t>
  </si>
  <si>
    <t>C71-2023-1103749</t>
  </si>
  <si>
    <t>C71-2023-1104494</t>
  </si>
  <si>
    <t>C71-2023-1104333</t>
  </si>
  <si>
    <t>C71-2023-0203493</t>
  </si>
  <si>
    <t>C71-2023-0203559</t>
  </si>
  <si>
    <t>C71-2023-0203516</t>
  </si>
  <si>
    <t>C71-2023-0202571</t>
  </si>
  <si>
    <t>C71-2023-0202572</t>
  </si>
  <si>
    <t>C71-2023-0201414</t>
  </si>
  <si>
    <t>C71-2023-1103724</t>
  </si>
  <si>
    <t>C71-2023-1104917</t>
  </si>
  <si>
    <t>C71-2023-0200738</t>
  </si>
  <si>
    <t>C71-2023-0203152</t>
  </si>
  <si>
    <t>C71-2023-0200900</t>
  </si>
  <si>
    <t>C71-2023-0203843</t>
  </si>
  <si>
    <t>C71-2023-1103481</t>
  </si>
  <si>
    <t>C71-2023-0200476</t>
  </si>
  <si>
    <t>C71-2023-0202695</t>
  </si>
  <si>
    <t>C71-2023-0201567</t>
  </si>
  <si>
    <t>C71-2023-0201128</t>
  </si>
  <si>
    <t>C71-2023-1106057</t>
  </si>
  <si>
    <t>C71-2023-0200785</t>
  </si>
  <si>
    <t>C71-2023-1105429</t>
  </si>
  <si>
    <t>C71-2023-0203438</t>
  </si>
  <si>
    <t>C71-2023-0201334</t>
  </si>
  <si>
    <t>C71-2023-0203150</t>
  </si>
  <si>
    <t>C71-2023-0203818</t>
  </si>
  <si>
    <t>C71-2023-0203527</t>
  </si>
  <si>
    <t>C71-2023-1104273</t>
  </si>
  <si>
    <t>C71-2023-1104294</t>
  </si>
  <si>
    <t>C71-2023-1103704</t>
  </si>
  <si>
    <t>C71-2023-0202558</t>
  </si>
  <si>
    <t>C71-2023-1104314</t>
  </si>
  <si>
    <t>C71-2023-1103903</t>
  </si>
  <si>
    <t>C71-2023-1105240</t>
  </si>
  <si>
    <t>C71-2023-0200587</t>
  </si>
  <si>
    <t>C71-2023-0203422</t>
  </si>
  <si>
    <t>C71-2023-0202574</t>
  </si>
  <si>
    <t>C71-2023-1104447</t>
  </si>
  <si>
    <t>C71-2023-0202639</t>
  </si>
  <si>
    <t>C71-2023-0201821</t>
  </si>
  <si>
    <t>C71-2023-0203446</t>
  </si>
  <si>
    <t>C71-2023-0203397</t>
  </si>
  <si>
    <t>C71-2023-0203560</t>
  </si>
  <si>
    <t>C71-2023-0203518</t>
  </si>
  <si>
    <t>C71-2023-1103865</t>
  </si>
  <si>
    <t>C71-2023-0202340</t>
  </si>
  <si>
    <t>C71-2023-0203439</t>
  </si>
  <si>
    <t>C71-2023-0203750</t>
  </si>
  <si>
    <t>C71-2023-0203317</t>
  </si>
  <si>
    <t>C71-2023-1105420</t>
  </si>
  <si>
    <t>C71-2023-0202613</t>
  </si>
  <si>
    <t>C71-2023-0202922</t>
  </si>
  <si>
    <t>C71-2023-0203443</t>
  </si>
  <si>
    <t>C71-2023-1104929</t>
  </si>
  <si>
    <t>C71-2023-1104453</t>
  </si>
  <si>
    <t>C71-2023-1103608</t>
  </si>
  <si>
    <t>C71-2023-1106146</t>
  </si>
  <si>
    <t>C71-2023-1105442</t>
  </si>
  <si>
    <t>C71-2023-1105328</t>
  </si>
  <si>
    <t>C71-2023-0203010</t>
  </si>
  <si>
    <t>C71-2023-0201575</t>
  </si>
  <si>
    <t>C71-2023-1104123</t>
  </si>
  <si>
    <t>C71-2023-0200808</t>
  </si>
  <si>
    <t>C71-2023-0202074</t>
  </si>
  <si>
    <t>C71-2023-0203426</t>
  </si>
  <si>
    <t>C71-2023-0202331</t>
  </si>
  <si>
    <t>C71-2023-0203805</t>
  </si>
  <si>
    <t>C71-2023-0202634</t>
  </si>
  <si>
    <t>C71-2023-1104295</t>
  </si>
  <si>
    <t>C71-2023-1103686</t>
  </si>
  <si>
    <t>C71-2023-0202714</t>
  </si>
  <si>
    <t>C71-2023-1105785</t>
  </si>
  <si>
    <t>C71-2023-1104992</t>
  </si>
  <si>
    <t>C71-2023-1105855</t>
  </si>
  <si>
    <t>C71-2023-0201873</t>
  </si>
  <si>
    <t>C71-2023-0202924</t>
  </si>
  <si>
    <t>C71-2023-0203659</t>
  </si>
  <si>
    <t>C71-2023-0203636</t>
  </si>
  <si>
    <t>C71-2023-0201534</t>
  </si>
  <si>
    <t>C71-2023-1103719</t>
  </si>
  <si>
    <t>C71-2023-0202107</t>
  </si>
  <si>
    <t>C71-2023-1105974</t>
  </si>
  <si>
    <t>C71-2023-0201395</t>
  </si>
  <si>
    <t>C71-2023-0200468</t>
  </si>
  <si>
    <t>C71-2023-1103877</t>
  </si>
  <si>
    <t>C71-2023-1105316</t>
  </si>
  <si>
    <t>C71-2023-1105297</t>
  </si>
  <si>
    <t>C71-2023-1104645</t>
  </si>
  <si>
    <t>C71-2023-1106053</t>
  </si>
  <si>
    <t>C71-2023-1104938</t>
  </si>
  <si>
    <t>C71-2023-0202167</t>
  </si>
  <si>
    <t>C71-2023-1104776</t>
  </si>
  <si>
    <t>C71-2023-0203729</t>
  </si>
  <si>
    <t>C71-2023-1104308</t>
  </si>
  <si>
    <t>C71-2023-0203541</t>
  </si>
  <si>
    <t>C71-2023-0201718</t>
  </si>
  <si>
    <t>C71-2023-0203668</t>
  </si>
  <si>
    <t>C71-2023-0202447</t>
  </si>
  <si>
    <t>C71-2023-0203594</t>
  </si>
  <si>
    <t>C71-2023-1104080</t>
  </si>
  <si>
    <t>C71-2023-1104210</t>
  </si>
  <si>
    <t>C71-2023-0201947</t>
  </si>
  <si>
    <t>C71-2023-1104444</t>
  </si>
  <si>
    <t>C71-2023-0203268</t>
  </si>
  <si>
    <t>C71-2023-0203596</t>
  </si>
  <si>
    <t>C71-2023-1104469</t>
  </si>
  <si>
    <t>C71-2023-1104274</t>
  </si>
  <si>
    <t>C71-2023-0203769</t>
  </si>
  <si>
    <t>C71-2023-0202048</t>
  </si>
  <si>
    <t>C71-2023-1103640</t>
  </si>
  <si>
    <t>C71-2023-1105400</t>
  </si>
  <si>
    <t>C71-2023-0201734</t>
  </si>
  <si>
    <t>C71-2023-0203748</t>
  </si>
  <si>
    <t>C71-2023-0203002</t>
  </si>
  <si>
    <t>C71-2023-1106052</t>
  </si>
  <si>
    <t>C71-2023-0201709</t>
  </si>
  <si>
    <t>C71-2023-0200859</t>
  </si>
  <si>
    <t>C71-2023-1104883</t>
  </si>
  <si>
    <t>C71-2023-1106131</t>
  </si>
  <si>
    <t>C71-2023-1104285</t>
  </si>
  <si>
    <t>C71-2023-1104249</t>
  </si>
  <si>
    <t>C71-2023-1103962</t>
  </si>
  <si>
    <t>C71-2023-0203000</t>
  </si>
  <si>
    <t>C71-2023-0201121</t>
  </si>
  <si>
    <t>C71-2023-1105761</t>
  </si>
  <si>
    <t>C71-2023-1104354</t>
  </si>
  <si>
    <t>C71-2023-0200584</t>
  </si>
  <si>
    <t>C71-2023-0203593</t>
  </si>
  <si>
    <t>C71-2023-1104296</t>
  </si>
  <si>
    <t>C71-2023-0203728</t>
  </si>
  <si>
    <t>C71-2023-0201986</t>
  </si>
  <si>
    <t>C71-2023-1104401</t>
  </si>
  <si>
    <t>C71-2023-1103585</t>
  </si>
  <si>
    <t>C71-2023-0201839</t>
  </si>
  <si>
    <t>C71-2023-0201836</t>
  </si>
  <si>
    <t>C71-2023-0202163</t>
  </si>
  <si>
    <t>C71-2023-0203369</t>
  </si>
  <si>
    <t>C71-2023-0200890</t>
  </si>
  <si>
    <t>C71-2023-1105235</t>
  </si>
  <si>
    <t>C71-2023-1104779</t>
  </si>
  <si>
    <t>C71-2023-0201145</t>
  </si>
  <si>
    <t>C71-2023-1104848</t>
  </si>
  <si>
    <t>C71-2023-1104867</t>
  </si>
  <si>
    <t>C71-2023-1105446</t>
  </si>
  <si>
    <t>C71-2023-0203754</t>
  </si>
  <si>
    <t>C71-2023-0202997</t>
  </si>
  <si>
    <t>C71-2023-0203233</t>
  </si>
  <si>
    <t>C71-2023-1103718</t>
  </si>
  <si>
    <t>C71-2023-1104144</t>
  </si>
  <si>
    <t>C71-2023-0202926</t>
  </si>
  <si>
    <t>C71-2023-0201396</t>
  </si>
  <si>
    <t>C71-2023-1104389</t>
  </si>
  <si>
    <t>C71-2023-1103752</t>
  </si>
  <si>
    <t>C71-2023-1103933</t>
  </si>
  <si>
    <t>C71-2023-1104939</t>
  </si>
  <si>
    <t>C71-2023-1103754</t>
  </si>
  <si>
    <t>C71-2023-0202635</t>
  </si>
  <si>
    <t>C71-2023-0202412</t>
  </si>
  <si>
    <t>C71-2023-0203431</t>
  </si>
  <si>
    <t>C71-2023-0202619</t>
  </si>
  <si>
    <t>C71-2023-1106145</t>
  </si>
  <si>
    <t>C71-2023-1104402</t>
  </si>
  <si>
    <t>C71-2023-1104966</t>
  </si>
  <si>
    <t>C71-2023-0200631</t>
  </si>
  <si>
    <t>C71-2023-0201428</t>
  </si>
  <si>
    <t>C71-2023-1104789</t>
  </si>
  <si>
    <t>C71-2023-0202548</t>
  </si>
  <si>
    <t>C71-2023-0203854</t>
  </si>
  <si>
    <t>C71-2023-0202492</t>
  </si>
  <si>
    <t>C71-2023-0201783</t>
  </si>
  <si>
    <t>C71-2023-0201968</t>
  </si>
  <si>
    <t>C71-2023-0200498</t>
  </si>
  <si>
    <t>C71-2023-0202035</t>
  </si>
  <si>
    <t>C71-2023-0201959</t>
  </si>
  <si>
    <t>C71-2023-0201504</t>
  </si>
  <si>
    <t>C71-2023-1105236</t>
  </si>
  <si>
    <t>C71-2023-1104433</t>
  </si>
  <si>
    <t>C71-2023-0203740</t>
  </si>
  <si>
    <t>C71-2023-1104940</t>
  </si>
  <si>
    <t>C71-2023-1103963</t>
  </si>
  <si>
    <t>C71-2023-1104901</t>
  </si>
  <si>
    <t>C71-2023-0202085</t>
  </si>
  <si>
    <t>C71-2023-1104492</t>
  </si>
  <si>
    <t>C71-2023-1104432</t>
  </si>
  <si>
    <t>C71-2023-0203741</t>
  </si>
  <si>
    <t>C71-2023-1104856</t>
  </si>
  <si>
    <t>C71-2023-0201109</t>
  </si>
  <si>
    <t>C71-2023-0201856</t>
  </si>
  <si>
    <t>C71-2023-0202993</t>
  </si>
  <si>
    <t>C71-2023-1104309</t>
  </si>
  <si>
    <t>C71-2023-0201691</t>
  </si>
  <si>
    <t>C71-2023-1104849</t>
  </si>
  <si>
    <t>C71-2023-1104851</t>
  </si>
  <si>
    <t>C71-2023-0203372</t>
  </si>
  <si>
    <t>C71-2023-1104567</t>
  </si>
  <si>
    <t>C71-2023-0202096</t>
  </si>
  <si>
    <t>C71-2023-0201330</t>
  </si>
  <si>
    <t>C71-2023-0202584</t>
  </si>
  <si>
    <t>C71-2023-0202598</t>
  </si>
  <si>
    <t>C71-2023-0202903</t>
  </si>
  <si>
    <t>C71-2023-0202786</t>
  </si>
  <si>
    <t>C71-2023-0202892</t>
  </si>
  <si>
    <t>C71-2023-0202665</t>
  </si>
  <si>
    <t>C71-2023-0202020</t>
  </si>
  <si>
    <t>C71-2023-0203026</t>
  </si>
  <si>
    <t>C71-2023-0202090</t>
  </si>
  <si>
    <t>C71-2023-0203338</t>
  </si>
  <si>
    <t>C71-2023-1105017</t>
  </si>
  <si>
    <t>C71-2023-0202648</t>
  </si>
  <si>
    <t>C71-2023-0200979</t>
  </si>
  <si>
    <t>C71-2023-0202667</t>
  </si>
  <si>
    <t>C71-2023-0202905</t>
  </si>
  <si>
    <t>C71-2023-0203176</t>
  </si>
  <si>
    <t>C71-2023-1104641</t>
  </si>
  <si>
    <t>C71-2023-0202095</t>
  </si>
  <si>
    <t>C71-2023-0202641</t>
  </si>
  <si>
    <t>C71-2023-1105839</t>
  </si>
  <si>
    <t>C71-2023-1105705</t>
  </si>
  <si>
    <t>C71-2023-1104747</t>
  </si>
  <si>
    <t>C71-2023-0201844</t>
  </si>
  <si>
    <t>C71-2023-0201648</t>
  </si>
  <si>
    <t>C71-2023-1105836</t>
  </si>
  <si>
    <t>C71-2023-0201919</t>
  </si>
  <si>
    <t>C71-2023-0202033</t>
  </si>
  <si>
    <t>C71-2023-1104982</t>
  </si>
  <si>
    <t>C71-2023-1104696</t>
  </si>
  <si>
    <t>C71-2023-0201656</t>
  </si>
  <si>
    <t>C71-2023-0203189</t>
  </si>
  <si>
    <t>C71-2023-0201661</t>
  </si>
  <si>
    <t>C71-2023-1105750</t>
  </si>
  <si>
    <t>C71-2023-0201773</t>
  </si>
  <si>
    <t>C71-2023-0202740</t>
  </si>
  <si>
    <t>C71-2023-1105739</t>
  </si>
  <si>
    <t>C71-2023-0202760</t>
  </si>
  <si>
    <t>C71-2023-0202780</t>
  </si>
  <si>
    <t>C71-2023-0200552</t>
  </si>
  <si>
    <t>C71-2023-0202781</t>
  </si>
  <si>
    <t>C71-2023-1104738</t>
  </si>
  <si>
    <t>C71-2023-0201695</t>
  </si>
  <si>
    <t>C71-2023-0200699</t>
  </si>
  <si>
    <t>C71-2023-0200963</t>
  </si>
  <si>
    <t>C71-2023-1104810</t>
  </si>
  <si>
    <t>C71-2023-0201694</t>
  </si>
  <si>
    <t>C71-2023-0200549</t>
  </si>
  <si>
    <t>C71-2023-1105833</t>
  </si>
  <si>
    <t>C71-2023-0200710</t>
  </si>
  <si>
    <t>C71-2023-0202600</t>
  </si>
  <si>
    <t>C71-2023-0202661</t>
  </si>
  <si>
    <t>C71-2023-0202124</t>
  </si>
  <si>
    <t>C71-2023-0200982</t>
  </si>
  <si>
    <t>C71-2023-0201771</t>
  </si>
  <si>
    <t>C71-2023-1105083</t>
  </si>
  <si>
    <t>C71-2023-0201345</t>
  </si>
  <si>
    <t>C71-2023-0200946</t>
  </si>
  <si>
    <t>C71-2023-0200543</t>
  </si>
  <si>
    <t>C71-2023-0201676</t>
  </si>
  <si>
    <t>C71-2023-0202596</t>
  </si>
  <si>
    <t>C71-2023-0202762</t>
  </si>
  <si>
    <t>C71-2023-1105140</t>
  </si>
  <si>
    <t>C71-2023-0202751</t>
  </si>
  <si>
    <t>C71-2023-0203346</t>
  </si>
  <si>
    <t>C71-2023-0201631</t>
  </si>
  <si>
    <t>C71-2023-0202779</t>
  </si>
  <si>
    <t>C71-2023-0202070</t>
  </si>
  <si>
    <t>C71-2023-0202016</t>
  </si>
  <si>
    <t>C71-2023-0202889</t>
  </si>
  <si>
    <t>C71-2023-0200930</t>
  </si>
  <si>
    <t>C71-2023-0201932</t>
  </si>
  <si>
    <t>C71-2023-1105633</t>
  </si>
  <si>
    <t>C71-2023-0202602</t>
  </si>
  <si>
    <t>C71-2023-1105574</t>
  </si>
  <si>
    <t>C71-2023-0201458</t>
  </si>
  <si>
    <t>C71-2023-0201845</t>
  </si>
  <si>
    <t>C71-2023-0201755</t>
  </si>
  <si>
    <t>C71-2023-0201808</t>
  </si>
  <si>
    <t>C71-2023-1105613</t>
  </si>
  <si>
    <t>C71-2023-0202132</t>
  </si>
  <si>
    <t>C71-2023-0202894</t>
  </si>
  <si>
    <t>C71-2023-1104981</t>
  </si>
  <si>
    <t>C71-2023-0200717</t>
  </si>
  <si>
    <t>C71-2023-1104664</t>
  </si>
  <si>
    <t>C71-2023-0202581</t>
  </si>
  <si>
    <t>C71-2023-0202131</t>
  </si>
  <si>
    <t>C71-2023-0202610</t>
  </si>
  <si>
    <t>C71-2023-0201341</t>
  </si>
  <si>
    <t>C71-2023-0200581</t>
  </si>
  <si>
    <t>C71-2023-1105727</t>
  </si>
  <si>
    <t>C71-2023-1104721</t>
  </si>
  <si>
    <t>C71-2023-1104795</t>
  </si>
  <si>
    <t>C71-2023-0202774</t>
  </si>
  <si>
    <t>C71-2023-1105505</t>
  </si>
  <si>
    <t>C71-2023-0201369</t>
  </si>
  <si>
    <t>C71-2023-0202899</t>
  </si>
  <si>
    <t>C71-2023-1104752</t>
  </si>
  <si>
    <t>C71-2023-0202067</t>
  </si>
  <si>
    <t>C71-2023-0200688</t>
  </si>
  <si>
    <t>C71-2023-1105150</t>
  </si>
  <si>
    <t>C71-2023-1104672</t>
  </si>
  <si>
    <t>C71-2023-1105111</t>
  </si>
  <si>
    <t>C71-2023-0201914</t>
  </si>
  <si>
    <t>C71-2023-0201916</t>
  </si>
  <si>
    <t>C71-2023-0202624</t>
  </si>
  <si>
    <t>C71-2023-0203345</t>
  </si>
  <si>
    <t>C71-2023-1104768</t>
  </si>
  <si>
    <t>C71-2023-1104781</t>
  </si>
  <si>
    <t>C71-2023-0202175</t>
  </si>
  <si>
    <t>C71-2023-0202390</t>
  </si>
  <si>
    <t>C71-2023-1104626</t>
  </si>
  <si>
    <t>C71-2023-0203181</t>
  </si>
  <si>
    <t>C71-2023-0202735</t>
  </si>
  <si>
    <t>C71-2023-1105717</t>
  </si>
  <si>
    <t>C71-2023-1105627</t>
  </si>
  <si>
    <t>C71-2023-1104610</t>
  </si>
  <si>
    <t>C71-2023-0202122</t>
  </si>
  <si>
    <t>C71-2023-0203183</t>
  </si>
  <si>
    <t>C71-2023-0201368</t>
  </si>
  <si>
    <t>C71-2023-0202335</t>
  </si>
  <si>
    <t>C71-2023-0202799</t>
  </si>
  <si>
    <t>C71-2023-0201774</t>
  </si>
  <si>
    <t>C71-2023-0201917</t>
  </si>
  <si>
    <t>C71-2023-1104588</t>
  </si>
  <si>
    <t>C71-2023-0202672</t>
  </si>
  <si>
    <t>C71-2023-1104602</t>
  </si>
  <si>
    <t>C71-2023-0200942</t>
  </si>
  <si>
    <t>C71-2023-0202120</t>
  </si>
  <si>
    <t>C71-2023-1104675</t>
  </si>
  <si>
    <t>C71-2023-0200580</t>
  </si>
  <si>
    <t>C71-2023-0202061</t>
  </si>
  <si>
    <t>C71-2023-1104613</t>
  </si>
  <si>
    <t>C71-2023-0203182</t>
  </si>
  <si>
    <t>C71-2023-0202341</t>
  </si>
  <si>
    <t>C71-2023-0200582</t>
  </si>
  <si>
    <t>C71-2023-0202337</t>
  </si>
  <si>
    <t>C71-2023-0201846</t>
  </si>
  <si>
    <t>C71-2023-1105522</t>
  </si>
  <si>
    <t>C71-2023-0202008</t>
  </si>
  <si>
    <t>C71-2023-0201909</t>
  </si>
  <si>
    <t>C71-2023-0202518</t>
  </si>
  <si>
    <t>C71-2023-0202743</t>
  </si>
  <si>
    <t>C71-2023-0201197</t>
  </si>
  <si>
    <t>C71-2023-1104968</t>
  </si>
  <si>
    <t>C71-2023-0202733</t>
  </si>
  <si>
    <t>C71-2023-0202011</t>
  </si>
  <si>
    <t>C71-2023-0200578</t>
  </si>
  <si>
    <t>C71-2023-1105709</t>
  </si>
  <si>
    <t>C71-2023-0201405</t>
  </si>
  <si>
    <t>C71-2023-0203184</t>
  </si>
  <si>
    <t>C71-2023-0200945</t>
  </si>
  <si>
    <t>C71-2023-0201093</t>
  </si>
  <si>
    <t>C71-2023-0201486</t>
  </si>
  <si>
    <t>C71-2023-0201640</t>
  </si>
  <si>
    <t>C71-2023-1104603</t>
  </si>
  <si>
    <t>C71-2023-0200934</t>
  </si>
  <si>
    <t>C71-2023-0202133</t>
  </si>
  <si>
    <t>C71-2023-0202362</t>
  </si>
  <si>
    <t>C71-2023-1105059</t>
  </si>
  <si>
    <t>C71-2023-0203015</t>
  </si>
  <si>
    <t>C71-2023-1105768</t>
  </si>
  <si>
    <t>C71-2023-0200708</t>
  </si>
  <si>
    <t>C71-2023-0200577</t>
  </si>
  <si>
    <t>C71-2023-1104693</t>
  </si>
  <si>
    <t>C71-2023-0202415</t>
  </si>
  <si>
    <t>C71-2023-0203638</t>
  </si>
  <si>
    <t>C71-2023-0200450</t>
  </si>
  <si>
    <t>C71-2023-1106083</t>
  </si>
  <si>
    <t>C71-2023-1105296</t>
  </si>
  <si>
    <t>C71-2023-0202009</t>
  </si>
  <si>
    <t>C71-2023-0202915</t>
  </si>
  <si>
    <t>C71-2023-1104082</t>
  </si>
  <si>
    <t>C71-2023-1104900</t>
  </si>
  <si>
    <t>C71-2023-0203639</t>
  </si>
  <si>
    <t>C71-2023-0202255</t>
  </si>
  <si>
    <t>C71-2023-1103764</t>
  </si>
  <si>
    <t>C71-2023-1104177</t>
  </si>
  <si>
    <t>C71-2023-0201108</t>
  </si>
  <si>
    <t>C71-2023-0200891</t>
  </si>
  <si>
    <t>C71-2023-0201503</t>
  </si>
  <si>
    <t>C71-2023-0202823</t>
  </si>
  <si>
    <t>C71-2023-0203727</t>
  </si>
  <si>
    <t>C71-2023-1105270</t>
  </si>
  <si>
    <t>C71-2023-0200904</t>
  </si>
  <si>
    <t>C71-2023-1105663</t>
  </si>
  <si>
    <t>C71-2023-1104179</t>
  </si>
  <si>
    <t>C71-2023-0202710</t>
  </si>
  <si>
    <t>C71-2023-0202949</t>
  </si>
  <si>
    <t>C71-2023-0202706</t>
  </si>
  <si>
    <t>C71-2023-0203157</t>
  </si>
  <si>
    <t>C71-2023-1104405</t>
  </si>
  <si>
    <t>C71-2023-0200782</t>
  </si>
  <si>
    <t>C71-2023-1105967</t>
  </si>
  <si>
    <t>C71-2023-1104091</t>
  </si>
  <si>
    <t>C71-2023-1104964</t>
  </si>
  <si>
    <t>C71-2023-1105202</t>
  </si>
  <si>
    <t>C71-2023-0201478</t>
  </si>
  <si>
    <t>C71-2023-0203864</t>
  </si>
  <si>
    <t>C71-2023-1105767</t>
  </si>
  <si>
    <t>C71-2023-0202076</t>
  </si>
  <si>
    <t>C71-2023-1105362</t>
  </si>
  <si>
    <t>C71-2023-1105668</t>
  </si>
  <si>
    <t>C71-2023-0200470</t>
  </si>
  <si>
    <t>C71-2023-0202138</t>
  </si>
  <si>
    <t>C71-2023-1104439</t>
  </si>
  <si>
    <t>C71-2023-0203374</t>
  </si>
  <si>
    <t>C71-2023-0203471</t>
  </si>
  <si>
    <t>C71-2023-0203563</t>
  </si>
  <si>
    <t>C71-2023-0201965</t>
  </si>
  <si>
    <t>C71-2023-0202164</t>
  </si>
  <si>
    <t>C71-2023-0201316</t>
  </si>
  <si>
    <t>C71-2023-0200472</t>
  </si>
  <si>
    <t>C71-2023-1105194</t>
  </si>
  <si>
    <t>C71-2023-0203379</t>
  </si>
  <si>
    <t>C71-2023-0200524</t>
  </si>
  <si>
    <t>C71-2023-1104905</t>
  </si>
  <si>
    <t>C71-2023-1103873</t>
  </si>
  <si>
    <t>C71-2023-0203123</t>
  </si>
  <si>
    <t>C71-2023-0202086</t>
  </si>
  <si>
    <t>C71-2023-0201790</t>
  </si>
  <si>
    <t>C71-2023-0203791</t>
  </si>
  <si>
    <t>C71-2023-0200897</t>
  </si>
  <si>
    <t>C71-2023-0201582</t>
  </si>
  <si>
    <t>C71-2023-1106064</t>
  </si>
  <si>
    <t>C71-2023-0203763</t>
  </si>
  <si>
    <t>C71-2023-0201561</t>
  </si>
  <si>
    <t>C71-2023-1104365</t>
  </si>
  <si>
    <t>C71-2023-0202685</t>
  </si>
  <si>
    <t>C71-2023-1104366</t>
  </si>
  <si>
    <t>C71-2023-0203570</t>
  </si>
  <si>
    <t>C71-2023-0202951</t>
  </si>
  <si>
    <t>C71-2023-0203801</t>
  </si>
  <si>
    <t>C71-2023-0201139</t>
  </si>
  <si>
    <t>C71-2023-0203721</t>
  </si>
  <si>
    <t>C71-2023-1105740</t>
  </si>
  <si>
    <t>C71-2023-0201979</t>
  </si>
  <si>
    <t>C71-2023-1103557</t>
  </si>
  <si>
    <t>C71-2023-0203868</t>
  </si>
  <si>
    <t>C71-2023-0200706</t>
  </si>
  <si>
    <t>C71-2023-0201132</t>
  </si>
  <si>
    <t>C71-2023-0200613</t>
  </si>
  <si>
    <t>C71-2023-1105566</t>
  </si>
  <si>
    <t>C71-2023-0203861</t>
  </si>
  <si>
    <t>C71-2023-0200836</t>
  </si>
  <si>
    <t>C71-2023-0203720</t>
  </si>
  <si>
    <t>C71-2023-1106067</t>
  </si>
  <si>
    <t>C71-2023-0203113</t>
  </si>
  <si>
    <t>C71-2023-0201931</t>
  </si>
  <si>
    <t>C71-2023-0202468</t>
  </si>
  <si>
    <t>C71-2023-1104264</t>
  </si>
  <si>
    <t>C71-2023-0202690</t>
  </si>
  <si>
    <t>C71-2023-1105223</t>
  </si>
  <si>
    <t>C71-2023-1106058</t>
  </si>
  <si>
    <t>C71-2023-0200641</t>
  </si>
  <si>
    <t>C71-2023-0201272</t>
  </si>
  <si>
    <t>C71-2023-1103709</t>
  </si>
  <si>
    <t>C71-2023-0202047</t>
  </si>
  <si>
    <t>C71-2023-0203612</t>
  </si>
  <si>
    <t>C71-2023-1105815</t>
  </si>
  <si>
    <t>C71-2023-1103967</t>
  </si>
  <si>
    <t>C71-2023-1104965</t>
  </si>
  <si>
    <t>C71-2023-1104276</t>
  </si>
  <si>
    <t>C71-2023-0203613</t>
  </si>
  <si>
    <t>C71-2023-1103614</t>
  </si>
  <si>
    <t>C71-2023-0200505</t>
  </si>
  <si>
    <t>C71-2023-1105364</t>
  </si>
  <si>
    <t>C71-2023-0203137</t>
  </si>
  <si>
    <t>C71-2023-1104944</t>
  </si>
  <si>
    <t>C71-2023-0201533</t>
  </si>
  <si>
    <t>C71-2023-0202438</t>
  </si>
  <si>
    <t>C71-2023-1103589</t>
  </si>
  <si>
    <t>C71-2023-0203647</t>
  </si>
  <si>
    <t>C71-2023-0202054</t>
  </si>
  <si>
    <t>C71-2023-0200460</t>
  </si>
  <si>
    <t>C71-2023-0202541</t>
  </si>
  <si>
    <t>C71-2023-0203562</t>
  </si>
  <si>
    <t>C71-2023-1106054</t>
  </si>
  <si>
    <t>C71-2023-0200586</t>
  </si>
  <si>
    <t>C71-2023-0201537</t>
  </si>
  <si>
    <t>C71-2023-1105476</t>
  </si>
  <si>
    <t>C71-2023-0202849</t>
  </si>
  <si>
    <t>C71-2023-0200608</t>
  </si>
  <si>
    <t>C71-2023-0201466</t>
  </si>
  <si>
    <t>C71-2023-0203387</t>
  </si>
  <si>
    <t>C71-2023-1104986</t>
  </si>
  <si>
    <t>C71-2023-0201794</t>
  </si>
  <si>
    <t>C71-2023-1105684</t>
  </si>
  <si>
    <t>C71-2023-0200594</t>
  </si>
  <si>
    <t>C71-2023-1104449</t>
  </si>
  <si>
    <t>C71-2023-0201889</t>
  </si>
  <si>
    <t>C71-2023-0201608</t>
  </si>
  <si>
    <t>C71-2023-0201419</t>
  </si>
  <si>
    <t>C71-2023-0200429</t>
  </si>
  <si>
    <t>C71-2023-1105015</t>
  </si>
  <si>
    <t>C71-2023-1105144</t>
  </si>
  <si>
    <t>C71-2023-1105478</t>
  </si>
  <si>
    <t>C71-2023-0201194</t>
  </si>
  <si>
    <t>C71-2023-0203660</t>
  </si>
  <si>
    <t>C71-2023-0203691</t>
  </si>
  <si>
    <t>C71-2023-1103743</t>
  </si>
  <si>
    <t>C71-2023-0202128</t>
  </si>
  <si>
    <t>C71-2023-0201275</t>
  </si>
  <si>
    <t>C71-2023-0201550</t>
  </si>
  <si>
    <t>C71-2023-0201157</t>
  </si>
  <si>
    <t>C71-2023-0201447</t>
  </si>
  <si>
    <t>C71-2023-0202161</t>
  </si>
  <si>
    <t>C71-2023-1103691</t>
  </si>
  <si>
    <t>C71-2023-0203116</t>
  </si>
  <si>
    <t>C71-2023-0202833</t>
  </si>
  <si>
    <t>C71-2023-0203871</t>
  </si>
  <si>
    <t>C71-2023-1104717</t>
  </si>
  <si>
    <t>C71-2023-0200880</t>
  </si>
  <si>
    <t>C71-2023-1105372</t>
  </si>
  <si>
    <t>C71-2023-0203842</t>
  </si>
  <si>
    <t>C71-2023-0201370</t>
  </si>
  <si>
    <t>C71-2023-0201505</t>
  </si>
  <si>
    <t>C71-2023-0201284</t>
  </si>
  <si>
    <t>C71-2023-1105369</t>
  </si>
  <si>
    <t>C71-2023-1104782</t>
  </si>
  <si>
    <t>C71-2023-1105712</t>
  </si>
  <si>
    <t>C71-2023-0202720</t>
  </si>
  <si>
    <t>C71-2023-1105774</t>
  </si>
  <si>
    <t>C71-2023-1105528</t>
  </si>
  <si>
    <t>C71-2023-0201885</t>
  </si>
  <si>
    <t>C71-2023-0202477</t>
  </si>
  <si>
    <t>C71-2023-0201110</t>
  </si>
  <si>
    <t>C71-2023-0203553</t>
  </si>
  <si>
    <t>C71-2023-0201271</t>
  </si>
  <si>
    <t>C71-2023-0203125</t>
  </si>
  <si>
    <t>C71-2023-1105577</t>
  </si>
  <si>
    <t>C71-2023-0201442</t>
  </si>
  <si>
    <t>C71-2023-0202769</t>
  </si>
  <si>
    <t>C71-2023-0203889</t>
  </si>
  <si>
    <t>C71-2023-1104280</t>
  </si>
  <si>
    <t>C71-2023-0203697</t>
  </si>
  <si>
    <t>C71-2023-0200528</t>
  </si>
  <si>
    <t>C71-2023-0201429</t>
  </si>
  <si>
    <t>C71-2023-0200526</t>
  </si>
  <si>
    <t>C71-2023-0202839</t>
  </si>
  <si>
    <t>C71-2023-0201742</t>
  </si>
  <si>
    <t>C71-2023-1105249</t>
  </si>
  <si>
    <t>C71-2023-1105355</t>
  </si>
  <si>
    <t>C71-2023-1104220</t>
  </si>
  <si>
    <t>C71-2023-0201381</t>
  </si>
  <si>
    <t>C71-2023-1105585</t>
  </si>
  <si>
    <t>C71-2023-0203531</t>
  </si>
  <si>
    <t>C71-2023-1104698</t>
  </si>
  <si>
    <t>C71-2023-1103687</t>
  </si>
  <si>
    <t>C71-2023-1103460</t>
  </si>
  <si>
    <t>C71-2023-1104101</t>
  </si>
  <si>
    <t>C71-2023-1104470</t>
  </si>
  <si>
    <t>C71-2023-0202376</t>
  </si>
  <si>
    <t>C71-2023-0201091</t>
  </si>
  <si>
    <t>C71-2023-0202381</t>
  </si>
  <si>
    <t>C71-2023-1103920</t>
  </si>
  <si>
    <t>C71-2023-1103705</t>
  </si>
  <si>
    <t>C71-2023-1105293</t>
  </si>
  <si>
    <t>C71-2023-1105979</t>
  </si>
  <si>
    <t>C71-2023-0203340</t>
  </si>
  <si>
    <t>C71-2023-0203662</t>
  </si>
  <si>
    <t>C71-2023-1104202</t>
  </si>
  <si>
    <t>C71-2023-1104324</t>
  </si>
  <si>
    <t>C71-2023-0202057</t>
  </si>
  <si>
    <t>C71-2023-0202383</t>
  </si>
  <si>
    <t>C71-2023-0201080</t>
  </si>
  <si>
    <t>C71-2023-1104197</t>
  </si>
  <si>
    <t>C71-2023-0203046</t>
  </si>
  <si>
    <t>C71-2023-0201972</t>
  </si>
  <si>
    <t>C71-2023-0200469</t>
  </si>
  <si>
    <t>C71-2023-1103770</t>
  </si>
  <si>
    <t>C71-2023-0200745</t>
  </si>
  <si>
    <t>C71-2023-0202818</t>
  </si>
  <si>
    <t>C71-2023-1104930</t>
  </si>
  <si>
    <t>C71-2023-1105358</t>
  </si>
  <si>
    <t>C71-2023-0203959</t>
  </si>
  <si>
    <t>C71-2023-0201335</t>
  </si>
  <si>
    <t>C71-2023-0203800</t>
  </si>
  <si>
    <t>C71-2023-1105824</t>
  </si>
  <si>
    <t>C71-2023-0200680</t>
  </si>
  <si>
    <t>C71-2023-0201784</t>
  </si>
  <si>
    <t>C71-2023-1104468</t>
  </si>
  <si>
    <t>C71-2023-1105469</t>
  </si>
  <si>
    <t>C71-2023-1105197</t>
  </si>
  <si>
    <t>C71-2023-0200909</t>
  </si>
  <si>
    <t>C71-2023-1104758</t>
  </si>
  <si>
    <t>C71-2023-1105641</t>
  </si>
  <si>
    <t>C71-2023-1103717</t>
  </si>
  <si>
    <t>C71-2023-1104733</t>
  </si>
  <si>
    <t>C71-2023-0203354</t>
  </si>
  <si>
    <t>C71-2023-1104391</t>
  </si>
  <si>
    <t>C71-2023-1104912</t>
  </si>
  <si>
    <t>C71-2023-0201385</t>
  </si>
  <si>
    <t>C71-2023-0201557</t>
  </si>
  <si>
    <t>C71-2023-0202246</t>
  </si>
  <si>
    <t>C71-2023-0202328</t>
  </si>
  <si>
    <t>C71-2023-0203351</t>
  </si>
  <si>
    <t>C71-2023-0200489</t>
  </si>
  <si>
    <t>C71-2023-0200778</t>
  </si>
  <si>
    <t>C71-2023-0202858</t>
  </si>
  <si>
    <t>C71-2023-0201420</t>
  </si>
  <si>
    <t>C71-2023-1104857</t>
  </si>
  <si>
    <t>C71-2023-1103682</t>
  </si>
  <si>
    <t>C71-2023-0202459</t>
  </si>
  <si>
    <t>C71-2023-0203556</t>
  </si>
  <si>
    <t>C71-2023-1105459</t>
  </si>
  <si>
    <t>C71-2023-1105198</t>
  </si>
  <si>
    <t>C71-2023-0203671</t>
  </si>
  <si>
    <t>C71-2023-0201948</t>
  </si>
  <si>
    <t>C71-2023-0203655</t>
  </si>
  <si>
    <t>C71-2023-1104434</t>
  </si>
  <si>
    <t>C71-2023-1104279</t>
  </si>
  <si>
    <t>C71-2023-0202160</t>
  </si>
  <si>
    <t>C71-2023-0200886</t>
  </si>
  <si>
    <t>C71-2023-0202841</t>
  </si>
  <si>
    <t>C71-2023-0200456</t>
  </si>
  <si>
    <t>C71-2023-1106031</t>
  </si>
  <si>
    <t>C71-2023-1105461</t>
  </si>
  <si>
    <t>C71-2023-1104926</t>
  </si>
  <si>
    <t>C71-2023-1103768</t>
  </si>
  <si>
    <t>C71-2023-0201604</t>
  </si>
  <si>
    <t>C71-2023-0203814</t>
  </si>
  <si>
    <t>C71-2023-1106010</t>
  </si>
  <si>
    <t>C71-2023-0202003</t>
  </si>
  <si>
    <t>C71-2023-1105371</t>
  </si>
  <si>
    <t>C71-2023-0201443</t>
  </si>
  <si>
    <t>C71-2023-1106011</t>
  </si>
  <si>
    <t>C71-2023-0203275</t>
  </si>
  <si>
    <t>C71-2023-0203657</t>
  </si>
  <si>
    <t>C71-2023-1103680</t>
  </si>
  <si>
    <t>C71-2023-0201290</t>
  </si>
  <si>
    <t>C71-2023-0202203</t>
  </si>
  <si>
    <t>C71-2023-0202708</t>
  </si>
  <si>
    <t>C71-2023-0201962</t>
  </si>
  <si>
    <t>C71-2023-0202026</t>
  </si>
  <si>
    <t>C71-2023-0203400</t>
  </si>
  <si>
    <t>C71-2023-0202349</t>
  </si>
  <si>
    <t>C71-2023-0203401</t>
  </si>
  <si>
    <t>C71-2023-1105023</t>
  </si>
  <si>
    <t>C71-2023-0203709</t>
  </si>
  <si>
    <t>C71-2023-1105642</t>
  </si>
  <si>
    <t>C71-2023-0200618</t>
  </si>
  <si>
    <t>C71-2023-0202245</t>
  </si>
  <si>
    <t>C71-2023-0203569</t>
  </si>
  <si>
    <t>C71-2023-1104370</t>
  </si>
  <si>
    <t>C71-2023-1105946</t>
  </si>
  <si>
    <t>C71-2023-0203652</t>
  </si>
  <si>
    <t>C71-2023-0202002</t>
  </si>
  <si>
    <t>C71-2023-0202620</t>
  </si>
  <si>
    <t>C71-2023-1103918</t>
  </si>
  <si>
    <t>C71-2023-0201872</t>
  </si>
  <si>
    <t>C71-2023-0202207</t>
  </si>
  <si>
    <t>C71-2023-0200546</t>
  </si>
  <si>
    <t>C71-2023-0202821</t>
  </si>
  <si>
    <t>C71-2023-0202314</t>
  </si>
  <si>
    <t>C71-2023-0201651</t>
  </si>
  <si>
    <t>C71-2023-0202244</t>
  </si>
  <si>
    <t>C71-2023-0201410</t>
  </si>
  <si>
    <t>C71-2023-1104258</t>
  </si>
  <si>
    <t>C71-2023-0201609</t>
  </si>
  <si>
    <t>C71-2023-0200625</t>
  </si>
  <si>
    <t>C71-2023-0200556</t>
  </si>
  <si>
    <t>C71-2023-1104180</t>
  </si>
  <si>
    <t>C71-2023-0203572</t>
  </si>
  <si>
    <t>C71-2023-0202820</t>
  </si>
  <si>
    <t>C71-2023-0202273</t>
  </si>
  <si>
    <t>C71-2023-0201152</t>
  </si>
  <si>
    <t>C71-2023-0201320</t>
  </si>
  <si>
    <t>C71-2023-1106070</t>
  </si>
  <si>
    <t>C71-2023-0201797</t>
  </si>
  <si>
    <t>C71-2023-1106077</t>
  </si>
  <si>
    <t>C71-2023-1104052</t>
  </si>
  <si>
    <t>C71-2023-0203329</t>
  </si>
  <si>
    <t>C71-2023-0203564</t>
  </si>
  <si>
    <t>C71-2023-1105758</t>
  </si>
  <si>
    <t>C71-2023-0203877</t>
  </si>
  <si>
    <t>C71-2023-1104896</t>
  </si>
  <si>
    <t>C71-2023-0200509</t>
  </si>
  <si>
    <t>C71-2023-1104304</t>
  </si>
  <si>
    <t>C71-2023-1103548</t>
  </si>
  <si>
    <t>C71-2023-1105423</t>
  </si>
  <si>
    <t>C71-2023-1104198</t>
  </si>
  <si>
    <t>C71-2023-0202456</t>
  </si>
  <si>
    <t>C71-2023-1104455</t>
  </si>
  <si>
    <t>C71-2023-0202130</t>
  </si>
  <si>
    <t>C71-2023-0203799</t>
  </si>
  <si>
    <t>C71-2023-0202832</t>
  </si>
  <si>
    <t>C71-2023-1105993</t>
  </si>
  <si>
    <t>C71-2023-1104893</t>
  </si>
  <si>
    <t>C71-2023-0203656</t>
  </si>
  <si>
    <t>C71-2023-1103746</t>
  </si>
  <si>
    <t>C71-2023-1103734</t>
  </si>
  <si>
    <t>C71-2023-0202249</t>
  </si>
  <si>
    <t>C71-2023-0202296</t>
  </si>
  <si>
    <t>C71-2023-0203380</t>
  </si>
  <si>
    <t>C71-2023-0203952</t>
  </si>
  <si>
    <t>C71-2023-0203963</t>
  </si>
  <si>
    <t>C71-2023-0201154</t>
  </si>
  <si>
    <t>C71-2023-0200783</t>
  </si>
  <si>
    <t>C71-2023-0202467</t>
  </si>
  <si>
    <t>C71-2023-1103547</t>
  </si>
  <si>
    <t>C71-2023-1104894</t>
  </si>
  <si>
    <t>C71-2023-0203893</t>
  </si>
  <si>
    <t>C71-2023-0202564</t>
  </si>
  <si>
    <t>C71-2023-0203494</t>
  </si>
  <si>
    <t>C71-2023-1103769</t>
  </si>
  <si>
    <t>C71-2023-1105359</t>
  </si>
  <si>
    <t>C71-2023-0203664</t>
  </si>
  <si>
    <t>C71-2023-0203396</t>
  </si>
  <si>
    <t>C71-2023-1104319</t>
  </si>
  <si>
    <t>C71-2023-1105612</t>
  </si>
  <si>
    <t>C71-2023-1104255</t>
  </si>
  <si>
    <t>C71-2023-0202844</t>
  </si>
  <si>
    <t>C71-2023-0203899</t>
  </si>
  <si>
    <t>C71-2023-1103692</t>
  </si>
  <si>
    <t>C71-2023-0203670</t>
  </si>
  <si>
    <t>C71-2023-0202007</t>
  </si>
  <si>
    <t>C71-2023-0202463</t>
  </si>
  <si>
    <t>C71-2023-1104456</t>
  </si>
  <si>
    <t>C71-2023-0202240</t>
  </si>
  <si>
    <t>C71-2023-1105232</t>
  </si>
  <si>
    <t>C71-2023-1104499</t>
  </si>
  <si>
    <t>C71-2023-1104754</t>
  </si>
  <si>
    <t>C71-2023-0202397</t>
  </si>
  <si>
    <t>C71-2023-1104420</t>
  </si>
  <si>
    <t>C71-2023-0200705</t>
  </si>
  <si>
    <t>C71-2023-0203385</t>
  </si>
  <si>
    <t>C71-2023-0200434</t>
  </si>
  <si>
    <t>C71-2023-0203811</t>
  </si>
  <si>
    <t>C71-2023-0201228</t>
  </si>
  <si>
    <t>C71-2023-0203375</t>
  </si>
  <si>
    <t>C71-2023-1105603</t>
  </si>
  <si>
    <t>C71-2023-1104267</t>
  </si>
  <si>
    <t>C71-2023-0202845</t>
  </si>
  <si>
    <t>C71-2023-1104278</t>
  </si>
  <si>
    <t>C71-2023-1104408</t>
  </si>
  <si>
    <t>C71-2023-0203425</t>
  </si>
  <si>
    <t>C71-2023-1105542</t>
  </si>
  <si>
    <t>C71-2023-0200907</t>
  </si>
  <si>
    <t>C71-2023-0201142</t>
  </si>
  <si>
    <t>C71-2023-0202960</t>
  </si>
  <si>
    <t>C71-2023-0203879</t>
  </si>
  <si>
    <t>C71-2023-1105475</t>
  </si>
  <si>
    <t>C71-2023-0203511</t>
  </si>
  <si>
    <t>C71-2023-0202476</t>
  </si>
  <si>
    <t>C71-2023-0201900</t>
  </si>
  <si>
    <t>C71-2023-1104407</t>
  </si>
  <si>
    <t>C71-2023-0200453</t>
  </si>
  <si>
    <t>C71-2023-0202423</t>
  </si>
  <si>
    <t>C71-2023-1104097</t>
  </si>
  <si>
    <t>C71-2023-1104726</t>
  </si>
  <si>
    <t>C71-2023-1104301</t>
  </si>
  <si>
    <t>C71-2023-0202108</t>
  </si>
  <si>
    <t>C71-2023-0201964</t>
  </si>
  <si>
    <t>C71-2023-1106025</t>
  </si>
  <si>
    <t>C71-2023-1105347</t>
  </si>
  <si>
    <t>C71-2023-1104338</t>
  </si>
  <si>
    <t>C71-2023-0203513</t>
  </si>
  <si>
    <t>C71-2023-1104100</t>
  </si>
  <si>
    <t>C71-2023-0202049</t>
  </si>
  <si>
    <t>C71-2023-0201151</t>
  </si>
  <si>
    <t>C71-2023-1105352</t>
  </si>
  <si>
    <t>C71-2023-0201612</t>
  </si>
  <si>
    <t>C71-2023-1103519</t>
  </si>
  <si>
    <t>C71-2023-0201908</t>
  </si>
  <si>
    <t>C71-2023-0201090</t>
  </si>
  <si>
    <t>C71-2023-1106030</t>
  </si>
  <si>
    <t>C71-2023-0200674</t>
  </si>
  <si>
    <t>C71-2023-0202295</t>
  </si>
  <si>
    <t>C71-2023-1105586</t>
  </si>
  <si>
    <t>C71-2023-0201724</t>
  </si>
  <si>
    <t>C71-2023-0201780</t>
  </si>
  <si>
    <t>C71-2023-0201642</t>
  </si>
  <si>
    <t>C71-2023-1104045</t>
  </si>
  <si>
    <t>C71-2023-1103930</t>
  </si>
  <si>
    <t>C71-2023-0202027</t>
  </si>
  <si>
    <t>C71-2023-1104419</t>
  </si>
  <si>
    <t>C71-2023-0201796</t>
  </si>
  <si>
    <t>C71-2023-0203949</t>
  </si>
  <si>
    <t>C71-2023-0202239</t>
  </si>
  <si>
    <t>C71-2023-1103693</t>
  </si>
  <si>
    <t>C71-2023-0202937</t>
  </si>
  <si>
    <t>C71-2023-1104287</t>
  </si>
  <si>
    <t>C71-2023-1105387</t>
  </si>
  <si>
    <t>C71-2023-0203388</t>
  </si>
  <si>
    <t>C71-2023-0201392</t>
  </si>
  <si>
    <t>C71-2023-0202715</t>
  </si>
  <si>
    <t>C71-2023-0203081</t>
  </si>
  <si>
    <t>C71-2023-1104383</t>
  </si>
  <si>
    <t>C71-2023-1105214</t>
  </si>
  <si>
    <t>C71-2023-0203917</t>
  </si>
  <si>
    <t>C71-2023-1103491</t>
  </si>
  <si>
    <t>C71-2023-1105356</t>
  </si>
  <si>
    <t>C71-2023-1105428</t>
  </si>
  <si>
    <t>C71-2023-0202790</t>
  </si>
  <si>
    <t>C71-2023-0201155</t>
  </si>
  <si>
    <t>C71-2023-1104362</t>
  </si>
  <si>
    <t>C71-2023-1105980</t>
  </si>
  <si>
    <t>C71-2023-1104385</t>
  </si>
  <si>
    <t>C71-2023-0202202</t>
  </si>
  <si>
    <t>C71-2023-0201574</t>
  </si>
  <si>
    <t>C71-2023-0200787</t>
  </si>
  <si>
    <t>C71-2023-0201150</t>
  </si>
  <si>
    <t>C71-2023-0202039</t>
  </si>
  <si>
    <t>C71-2023-0203901</t>
  </si>
  <si>
    <t>C71-2023-1104195</t>
  </si>
  <si>
    <t>C71-2023-0201129</t>
  </si>
  <si>
    <t>C71-2023-0200633</t>
  </si>
  <si>
    <t>C71-2023-1105337</t>
  </si>
  <si>
    <t>C71-2023-1105419</t>
  </si>
  <si>
    <t>C71-2023-0200707</t>
  </si>
  <si>
    <t>C71-2023-1104254</t>
  </si>
  <si>
    <t>C71-2023-0201323</t>
  </si>
  <si>
    <t>C71-2023-0200454</t>
  </si>
  <si>
    <t>C71-2023-0201112</t>
  </si>
  <si>
    <t>C71-2023-1104778</t>
  </si>
  <si>
    <t>C71-2023-0200607</t>
  </si>
  <si>
    <t>C71-2023-1105464</t>
  </si>
  <si>
    <t>C71-2023-0203674</t>
  </si>
  <si>
    <t>C71-2023-0200893</t>
  </si>
  <si>
    <t>C71-2023-1104438</t>
  </si>
  <si>
    <t>C71-2023-1106051</t>
  </si>
  <si>
    <t>C71-2023-0203487</t>
  </si>
  <si>
    <t>C71-2023-1104381</t>
  </si>
  <si>
    <t>C71-2023-0201119</t>
  </si>
  <si>
    <t>C71-2023-1105856</t>
  </si>
  <si>
    <t>C71-2023-1104040</t>
  </si>
  <si>
    <t>C71-2023-0203110</t>
  </si>
  <si>
    <t>C71-2023-0203534</t>
  </si>
  <si>
    <t>C71-2023-0203690</t>
  </si>
  <si>
    <t>C71-2023-1105324</t>
  </si>
  <si>
    <t>C71-2023-0201899</t>
  </si>
  <si>
    <t>C71-2023-0202709</t>
  </si>
  <si>
    <t>C71-2023-0203694</t>
  </si>
  <si>
    <t>C71-2023-1104417</t>
  </si>
  <si>
    <t>C71-2023-1104803</t>
  </si>
  <si>
    <t>C71-2023-1104266</t>
  </si>
  <si>
    <t>C71-2023-0202180</t>
  </si>
  <si>
    <t>C71-2023-0202012</t>
  </si>
  <si>
    <t>C71-2023-0202776</t>
  </si>
  <si>
    <t>C71-2023-1105606</t>
  </si>
  <si>
    <t>C71-2023-0200827</t>
  </si>
  <si>
    <t>C71-2023-0203408</t>
  </si>
  <si>
    <t>C71-2023-0203909</t>
  </si>
  <si>
    <t>C71-2023-1106139</t>
  </si>
  <si>
    <t>C71-2023-1105748</t>
  </si>
  <si>
    <t>C71-2023-0202294</t>
  </si>
  <si>
    <t>C71-2023-0202847</t>
  </si>
  <si>
    <t>C71-2023-0202854</t>
  </si>
  <si>
    <t>C71-2023-1103480</t>
  </si>
  <si>
    <t>C71-2023-1106000</t>
  </si>
  <si>
    <t>C71-2023-1105323</t>
  </si>
  <si>
    <t>C71-2023-0202283</t>
  </si>
  <si>
    <t>C71-2023-0200729</t>
  </si>
  <si>
    <t>C71-2023-0202452</t>
  </si>
  <si>
    <t>C71-2023-0201143</t>
  </si>
  <si>
    <t>C71-2023-0202136</t>
  </si>
  <si>
    <t>C71-2023-0203510</t>
  </si>
  <si>
    <t>C71-2023-0200616</t>
  </si>
  <si>
    <t>C71-2023-1105269</t>
  </si>
  <si>
    <t>C71-2023-1104925</t>
  </si>
  <si>
    <t>C71-2023-0203823</t>
  </si>
  <si>
    <t>C71-2023-1106047</t>
  </si>
  <si>
    <t>C71-2023-0202846</t>
  </si>
  <si>
    <t>C71-2023-0203405</t>
  </si>
  <si>
    <t>C71-2023-1103778</t>
  </si>
  <si>
    <t>C71-2023-0203410</t>
  </si>
  <si>
    <t>C71-2023-0202953</t>
  </si>
  <si>
    <t>C71-2023-0200471</t>
  </si>
  <si>
    <t>C71-2023-1104501</t>
  </si>
  <si>
    <t>C71-2023-1105268</t>
  </si>
  <si>
    <t>C71-2023-1104178</t>
  </si>
  <si>
    <t>C71-2023-1103710</t>
  </si>
  <si>
    <t>C71-2023-0202784</t>
  </si>
  <si>
    <t>C71-2023-0200840</t>
  </si>
  <si>
    <t>C71-2023-1105582</t>
  </si>
  <si>
    <t>C71-2023-1103697</t>
  </si>
  <si>
    <t>C71-2023-1104361</t>
  </si>
  <si>
    <t>C71-2023-1103698</t>
  </si>
  <si>
    <t>C71-2023-1105321</t>
  </si>
  <si>
    <t>C71-2023-1104369</t>
  </si>
  <si>
    <t>C71-2023-0203610</t>
  </si>
  <si>
    <t>C71-2023-0203793</t>
  </si>
  <si>
    <t>C71-2023-1103773</t>
  </si>
  <si>
    <t>C71-2023-0202958</t>
  </si>
  <si>
    <t>C71-2023-1106017</t>
  </si>
  <si>
    <t>C71-2023-0200487</t>
  </si>
  <si>
    <t>C71-2023-1103588</t>
  </si>
  <si>
    <t>C71-2023-0201745</t>
  </si>
  <si>
    <t>C71-2023-0201625</t>
  </si>
  <si>
    <t>C71-2023-1104945</t>
  </si>
  <si>
    <t>C71-2023-0202964</t>
  </si>
  <si>
    <t>C71-2023-1104024</t>
  </si>
  <si>
    <t>C71-2023-0203692</t>
  </si>
  <si>
    <t>C71-2023-1103469</t>
  </si>
  <si>
    <t>C71-2023-0201623</t>
  </si>
  <si>
    <t>C71-2023-0203482</t>
  </si>
  <si>
    <t>C71-2023-0202887</t>
  </si>
  <si>
    <t>C71-2023-1104759</t>
  </si>
  <si>
    <t>C71-2023-0201746</t>
  </si>
  <si>
    <t>C71-2023-1104175</t>
  </si>
  <si>
    <t>C71-2023-1103913</t>
  </si>
  <si>
    <t>C71-2023-0202177</t>
  </si>
  <si>
    <t>C71-2023-0201441</t>
  </si>
  <si>
    <t>C71-2023-0201289</t>
  </si>
  <si>
    <t>C71-2023-1103713</t>
  </si>
  <si>
    <t>C71-2023-0202974</t>
  </si>
  <si>
    <t>C71-2023-1106034</t>
  </si>
  <si>
    <t>C71-2023-1104322</t>
  </si>
  <si>
    <t>C71-2023-1103700</t>
  </si>
  <si>
    <t>C71-2023-1103890</t>
  </si>
  <si>
    <t>C71-2023-0201124</t>
  </si>
  <si>
    <t>C71-2023-0202000</t>
  </si>
  <si>
    <t>C71-2023-1104699</t>
  </si>
  <si>
    <t>C71-2023-0200916</t>
  </si>
  <si>
    <t>C71-2023-0203775</t>
  </si>
  <si>
    <t>C71-2023-1105834</t>
  </si>
  <si>
    <t>C71-2023-0203713</t>
  </si>
  <si>
    <t>C71-2023-0202101</t>
  </si>
  <si>
    <t>C71-2023-0202694</t>
  </si>
  <si>
    <t>C71-2023-1105620</t>
  </si>
  <si>
    <t>C71-2023-0201817</t>
  </si>
  <si>
    <t>C71-2023-1105185</t>
  </si>
  <si>
    <t>C71-2023-1105472</t>
  </si>
  <si>
    <t>C71-2023-0202788</t>
  </si>
  <si>
    <t>C71-2023-0200903</t>
  </si>
  <si>
    <t>C71-2023-0203705</t>
  </si>
  <si>
    <t>C71-2023-0202284</t>
  </si>
  <si>
    <t>C71-2023-1106113</t>
  </si>
  <si>
    <t>C71-2023-0200821</t>
  </si>
  <si>
    <t>C71-2023-0200805</t>
  </si>
  <si>
    <t>C71-2023-1104110</t>
  </si>
  <si>
    <t>C71-2023-0200789</t>
  </si>
  <si>
    <t>C71-2023-0200866</t>
  </si>
  <si>
    <t>C71-2023-1104099</t>
  </si>
  <si>
    <t>C71-2023-1105024</t>
  </si>
  <si>
    <t>C71-2023-0202718</t>
  </si>
  <si>
    <t>C71-2023-1103932</t>
  </si>
  <si>
    <t>C71-2023-0202275</t>
  </si>
  <si>
    <t>C71-2023-0201911</t>
  </si>
  <si>
    <t>C71-2023-0203356</t>
  </si>
  <si>
    <t>C71-2023-1106141</t>
  </si>
  <si>
    <t>C71-2023-1105687</t>
  </si>
  <si>
    <t>C71-2023-0203650</t>
  </si>
  <si>
    <t>C71-2023-1103688</t>
  </si>
  <si>
    <t>C71-2023-0202297</t>
  </si>
  <si>
    <t>C71-2023-0202134</t>
  </si>
  <si>
    <t>C71-2023-0201227</t>
  </si>
  <si>
    <t>C71-2023-0202409</t>
  </si>
  <si>
    <t>C71-2023-1105473</t>
  </si>
  <si>
    <t>C71-2023-1103690</t>
  </si>
  <si>
    <t>C71-2023-1104363</t>
  </si>
  <si>
    <t>C71-2023-0200570</t>
  </si>
  <si>
    <t>C71-2023-1103590</t>
  </si>
  <si>
    <t>C71-2023-0201169</t>
  </si>
  <si>
    <t>C71-2023-0202364</t>
  </si>
  <si>
    <t>C71-2023-1104241</t>
  </si>
  <si>
    <t>C71-2023-1106175</t>
  </si>
  <si>
    <t>C71-2023-0201591</t>
  </si>
  <si>
    <t>C71-2023-0203841</t>
  </si>
  <si>
    <t>C71-2023-0203124</t>
  </si>
  <si>
    <t>C71-2023-1105026</t>
  </si>
  <si>
    <t>C71-2023-0203367</t>
  </si>
  <si>
    <t>C71-2023-0203488</t>
  </si>
  <si>
    <t>C71-2023-0202562</t>
  </si>
  <si>
    <t>C71-2023-0202696</t>
  </si>
  <si>
    <t>C71-2023-1104406</t>
  </si>
  <si>
    <t>C71-2023-0200669</t>
  </si>
  <si>
    <t>C71-2023-1106032</t>
  </si>
  <si>
    <t>C71-2023-1105222</t>
  </si>
  <si>
    <t>C71-2023-0202930</t>
  </si>
  <si>
    <t>C71-2023-1103506</t>
  </si>
  <si>
    <t>C71-2023-1105300</t>
  </si>
  <si>
    <t>C71-2023-0201897</t>
  </si>
  <si>
    <t>C71-2023-1104193</t>
  </si>
  <si>
    <t>C71-2023-0201863</t>
  </si>
  <si>
    <t>C71-2023-0202700</t>
  </si>
  <si>
    <t>C71-2023-1103712</t>
  </si>
  <si>
    <t>C71-2023-0202042</t>
  </si>
  <si>
    <t>C71-2023-0203592</t>
  </si>
  <si>
    <t>C71-2023-1105161</t>
  </si>
  <si>
    <t>C71-2023-0203134</t>
  </si>
  <si>
    <t>C71-2023-1105838</t>
  </si>
  <si>
    <t>C71-2023-1103898</t>
  </si>
  <si>
    <t>C71-2023-0203365</t>
  </si>
  <si>
    <t>C71-2023-0201337</t>
  </si>
  <si>
    <t>C71-2023-0201999</t>
  </si>
  <si>
    <t>C71-2023-0203774</t>
  </si>
  <si>
    <t>C71-2023-1105546</t>
  </si>
  <si>
    <t>C71-2023-1104192</t>
  </si>
  <si>
    <t>C71-2023-0202528</t>
  </si>
  <si>
    <t>C71-2023-1104418</t>
  </si>
  <si>
    <t>C71-2023-1103872</t>
  </si>
  <si>
    <t>C71-2023-0203688</t>
  </si>
  <si>
    <t>C71-2023-0203428</t>
  </si>
  <si>
    <t>C71-2023-0202703</t>
  </si>
  <si>
    <t>C71-2023-0202025</t>
  </si>
  <si>
    <t>C71-2023-1106169</t>
  </si>
  <si>
    <t>C71-2023-0202072</t>
  </si>
  <si>
    <t>C71-2023-0202954</t>
  </si>
  <si>
    <t>C71-2023-0202944</t>
  </si>
  <si>
    <t>C71-2023-1105664</t>
  </si>
  <si>
    <t>C71-2023-1106130</t>
  </si>
  <si>
    <t>C71-2023-0203715</t>
  </si>
  <si>
    <t>C71-2023-1106095</t>
  </si>
  <si>
    <t>C71-2023-0202828</t>
  </si>
  <si>
    <t>C71-2023-0203472</t>
  </si>
  <si>
    <t>C71-2023-0202137</t>
  </si>
  <si>
    <t>C71-2023-0202366</t>
  </si>
  <si>
    <t>C71-2023-1103900</t>
  </si>
  <si>
    <t>C71-2023-0201555</t>
  </si>
  <si>
    <t>C71-2023-0203353</t>
  </si>
  <si>
    <t>C71-2023-0203827</t>
  </si>
  <si>
    <t>C71-2023-1103844</t>
  </si>
  <si>
    <t>C71-2023-0203776</t>
  </si>
  <si>
    <t>C71-2023-0203768</t>
  </si>
  <si>
    <t>C71-2023-0203825</t>
  </si>
  <si>
    <t>C71-2023-0202216</t>
  </si>
  <si>
    <t>C71-2023-0202179</t>
  </si>
  <si>
    <t>C71-2023-0202218</t>
  </si>
  <si>
    <t>C71-2023-0203703</t>
  </si>
  <si>
    <t>C71-2023-0201415</t>
  </si>
  <si>
    <t>C71-2023-0203855</t>
  </si>
  <si>
    <t>C71-2023-0203789</t>
  </si>
  <si>
    <t>C71-2023-0203523</t>
  </si>
  <si>
    <t>C71-2023-0203468</t>
  </si>
  <si>
    <t>C71-2023-0203466</t>
  </si>
  <si>
    <t>C71-2023-0203536</t>
  </si>
  <si>
    <t>C71-2023-0203548</t>
  </si>
  <si>
    <t>C71-2023-0203421</t>
  </si>
  <si>
    <t>C71-2023-0203546</t>
  </si>
  <si>
    <t>C71-2023-1103708</t>
  </si>
  <si>
    <t>C71-2023-0203699</t>
  </si>
  <si>
    <t>C71-2023-0203484</t>
  </si>
  <si>
    <t>C71-2023-0203554</t>
  </si>
  <si>
    <t>C71-2023-0203042</t>
  </si>
  <si>
    <t>C71-2023-0200610</t>
  </si>
  <si>
    <t>C71-2023-0202256</t>
  </si>
  <si>
    <t>C71-2023-0203566</t>
  </si>
  <si>
    <t>C71-2023-1105686</t>
  </si>
  <si>
    <t>C71-2023-1105537</t>
  </si>
  <si>
    <t>C71-2023-0202139</t>
  </si>
  <si>
    <t>C71-2023-0203391</t>
  </si>
  <si>
    <t>C71-2023-0203704</t>
  </si>
  <si>
    <t>C71-2023-0202913</t>
  </si>
  <si>
    <t>C71-2023-0202406</t>
  </si>
  <si>
    <t>C71-2023-1104154</t>
  </si>
  <si>
    <t>C71-2023-0201628</t>
  </si>
  <si>
    <t>C71-2023-1103841</t>
  </si>
  <si>
    <t>C71-2023-0203929</t>
  </si>
  <si>
    <t>C71-2023-0200837</t>
  </si>
  <si>
    <t>C71-2023-0202542</t>
  </si>
  <si>
    <t>C71-2023-0202481</t>
  </si>
  <si>
    <t>C71-2023-1104172</t>
  </si>
  <si>
    <t>C71-2023-0202990</t>
  </si>
  <si>
    <t>C71-2023-1104171</t>
  </si>
  <si>
    <t>C71-2023-0202911</t>
  </si>
  <si>
    <t>C71-2023-1105319</t>
  </si>
  <si>
    <t>C71-2023-0203810</t>
  </si>
  <si>
    <t>C71-2023-1105221</t>
  </si>
  <si>
    <t>C71-2023-0202380</t>
  </si>
  <si>
    <t>C71-2023-0202220</t>
  </si>
  <si>
    <t>C71-2023-0203649</t>
  </si>
  <si>
    <t>C71-2023-0202226</t>
  </si>
  <si>
    <t>C71-2023-1103883</t>
  </si>
  <si>
    <t>C71-2023-1104368</t>
  </si>
  <si>
    <t>C71-2023-1105220</t>
  </si>
  <si>
    <t>C71-2023-1105393</t>
  </si>
  <si>
    <t>C71-2023-1105579</t>
  </si>
  <si>
    <t>C71-2023-1106044</t>
  </si>
  <si>
    <t>C71-2023-1104213</t>
  </si>
  <si>
    <t>C71-2023-1106020</t>
  </si>
  <si>
    <t>C71-2023-0203684</t>
  </si>
  <si>
    <t>C71-2023-0201364</t>
  </si>
  <si>
    <t>C71-2023-0203738</t>
  </si>
  <si>
    <t>C71-2023-1103965</t>
  </si>
  <si>
    <t>C71-2023-0203435</t>
  </si>
  <si>
    <t>C71-2023-0201113</t>
  </si>
  <si>
    <t>C71-2023-0203451</t>
  </si>
  <si>
    <t>C71-2023-0203925</t>
  </si>
  <si>
    <t>C71-2023-0201292</t>
  </si>
  <si>
    <t>C71-2023-0202146</t>
  </si>
  <si>
    <t>C71-2023-0200495</t>
  </si>
  <si>
    <t>C71-2023-1105854</t>
  </si>
  <si>
    <t>C71-2023-0203815</t>
  </si>
  <si>
    <t>C71-2023-0201810</t>
  </si>
  <si>
    <t>C71-2023-0200718</t>
  </si>
  <si>
    <t>C71-2023-0202274</t>
  </si>
  <si>
    <t>C71-2023-0202327</t>
  </si>
  <si>
    <t>C71-2023-1105432</t>
  </si>
  <si>
    <t>C71-2023-1104863</t>
  </si>
  <si>
    <t>C71-2023-0202162</t>
  </si>
  <si>
    <t>C71-2023-0201500</t>
  </si>
  <si>
    <t>C71-2023-1104355</t>
  </si>
  <si>
    <t>C71-2023-0201130</t>
  </si>
  <si>
    <t>C71-2023-0200681</t>
  </si>
  <si>
    <t>C71-2023-1104262</t>
  </si>
  <si>
    <t>C71-2023-0201898</t>
  </si>
  <si>
    <t>C71-2023-1105200</t>
  </si>
  <si>
    <t>C71-2023-1104946</t>
  </si>
  <si>
    <t>C71-2023-0202552</t>
  </si>
  <si>
    <t>C71-2023-1104525</t>
  </si>
  <si>
    <t>C71-2023-1105734</t>
  </si>
  <si>
    <t>C71-2023-1105046</t>
  </si>
  <si>
    <t>C71-2023-0202462</t>
  </si>
  <si>
    <t>C71-2023-0202547</t>
  </si>
  <si>
    <t>C71-2023-0203651</t>
  </si>
  <si>
    <t>C71-2023-0202636</t>
  </si>
  <si>
    <t>C71-2023-1105962</t>
  </si>
  <si>
    <t>C71-2023-0202075</t>
  </si>
  <si>
    <t>C71-2023-1105467</t>
  </si>
  <si>
    <t>C71-2023-1104380</t>
  </si>
  <si>
    <t>C71-2023-1103475</t>
  </si>
  <si>
    <t>C71-2023-0202286</t>
  </si>
  <si>
    <t>C71-2023-0203412</t>
  </si>
  <si>
    <t>C71-2023-1104873</t>
  </si>
  <si>
    <t>C71-2023-1103472</t>
  </si>
  <si>
    <t>C71-2023-0201336</t>
  </si>
  <si>
    <t>C71-2023-0201011</t>
  </si>
  <si>
    <t>C71-2023-0203824</t>
  </si>
  <si>
    <t>C71-2023-0200882</t>
  </si>
  <si>
    <t>C71-2023-0202046</t>
  </si>
  <si>
    <t>C71-2023-0203417</t>
  </si>
  <si>
    <t>C71-2023-0200564</t>
  </si>
  <si>
    <t>C71-2023-0202792</t>
  </si>
  <si>
    <t>C71-2023-1103622</t>
  </si>
  <si>
    <t>C71-2023-1106164</t>
  </si>
  <si>
    <t>C71-2023-1105873</t>
  </si>
  <si>
    <t>C71-2023-1106069</t>
  </si>
  <si>
    <t>C71-2023-1103624</t>
  </si>
  <si>
    <t>C71-2023-0200863</t>
  </si>
  <si>
    <t>C71-2023-0202308</t>
  </si>
  <si>
    <t>C71-2023-0203133</t>
  </si>
  <si>
    <t>C71-2023-1104358</t>
  </si>
  <si>
    <t>C71-2023-1105871</t>
  </si>
  <si>
    <t>C71-2023-0202158</t>
  </si>
  <si>
    <t>C71-2023-1105151</t>
  </si>
  <si>
    <t>C71-2023-0203910</t>
  </si>
  <si>
    <t>C71-2023-0201812</t>
  </si>
  <si>
    <t>C71-2023-0203168</t>
  </si>
  <si>
    <t>C71-2023-0202279</t>
  </si>
  <si>
    <t>C71-2023-0202682</t>
  </si>
  <si>
    <t>C71-2023-0202405</t>
  </si>
  <si>
    <t>C71-2023-0203135</t>
  </si>
  <si>
    <t>C71-2023-0200743</t>
  </si>
  <si>
    <t>C71-2023-0201966</t>
  </si>
  <si>
    <t>C71-2023-0203537</t>
  </si>
  <si>
    <t>C71-2023-0202546</t>
  </si>
  <si>
    <t>C71-2023-1104490</t>
  </si>
  <si>
    <t>C71-2023-1106100</t>
  </si>
  <si>
    <t>C71-2023-0200770</t>
  </si>
  <si>
    <t>C71-2023-0203044</t>
  </si>
  <si>
    <t>C71-2023-1103462</t>
  </si>
  <si>
    <t>C71-2023-0203519</t>
  </si>
  <si>
    <t>C71-2023-0201333</t>
  </si>
  <si>
    <t>C71-2023-0201552</t>
  </si>
  <si>
    <t>C71-2023-0201905</t>
  </si>
  <si>
    <t>C71-2023-1104875</t>
  </si>
  <si>
    <t>C71-2023-1105773</t>
  </si>
  <si>
    <t>C71-2023-0202103</t>
  </si>
  <si>
    <t>C71-2023-0202707</t>
  </si>
  <si>
    <t>C71-2023-1103699</t>
  </si>
  <si>
    <t>C71-2023-0202627</t>
  </si>
  <si>
    <t>C71-2023-0202278</t>
  </si>
  <si>
    <t>C71-2023-0201554</t>
  </si>
  <si>
    <t>C71-2023-0202826</t>
  </si>
  <si>
    <t>C71-2023-1106014</t>
  </si>
  <si>
    <t>C71-2023-0201350</t>
  </si>
  <si>
    <t>C71-2023-1105263</t>
  </si>
  <si>
    <t>C71-2023-0200602</t>
  </si>
  <si>
    <t>C71-2023-1104988</t>
  </si>
  <si>
    <t>C71-2023-1104877</t>
  </si>
  <si>
    <t>C71-2023-0203711</t>
  </si>
  <si>
    <t>C71-2023-0203739</t>
  </si>
  <si>
    <t>C71-2023-0202793</t>
  </si>
  <si>
    <t>C71-2023-1104002</t>
  </si>
  <si>
    <t>C71-2023-0201134</t>
  </si>
  <si>
    <t>C71-2023-0201446</t>
  </si>
  <si>
    <t>C71-2023-0202425</t>
  </si>
  <si>
    <t>C71-2023-0203857</t>
  </si>
  <si>
    <t>C71-2023-1105968</t>
  </si>
  <si>
    <t>C71-2023-1104718</t>
  </si>
  <si>
    <t>C71-2023-1106159</t>
  </si>
  <si>
    <t>C71-2023-0200730</t>
  </si>
  <si>
    <t>C71-2023-0202553</t>
  </si>
  <si>
    <t>C71-2023-1103626</t>
  </si>
  <si>
    <t>C71-2023-0202555</t>
  </si>
  <si>
    <t>C71-2023-1105288</t>
  </si>
  <si>
    <t>C71-2023-0201982</t>
  </si>
  <si>
    <t>C71-2023-1105104</t>
  </si>
  <si>
    <t>C71-2023-0202403</t>
  </si>
  <si>
    <t>C71-2023-1105975</t>
  </si>
  <si>
    <t>C71-2023-0203730</t>
  </si>
  <si>
    <t>C71-2023-0202028</t>
  </si>
  <si>
    <t>C71-2023-0200531</t>
  </si>
  <si>
    <t>C71-2023-1103696</t>
  </si>
  <si>
    <t>C71-2023-0202071</t>
  </si>
  <si>
    <t>C71-2023-0202261</t>
  </si>
  <si>
    <t>C71-2023-0203533</t>
  </si>
  <si>
    <t>C71-2023-0200776</t>
  </si>
  <si>
    <t>C71-2023-0200944</t>
  </si>
  <si>
    <t>C71-2023-1104325</t>
  </si>
  <si>
    <t>C71-2023-0201985</t>
  </si>
  <si>
    <t>C71-2023-0203508</t>
  </si>
  <si>
    <t>C71-2023-0200477</t>
  </si>
  <si>
    <t>C71-2023-0202530</t>
  </si>
  <si>
    <t>C71-2023-0202292</t>
  </si>
  <si>
    <t>C71-2023-0202484</t>
  </si>
  <si>
    <t>C71-2023-1104491</t>
  </si>
  <si>
    <t>C71-2023-1104019</t>
  </si>
  <si>
    <t>C71-2023-0200431</t>
  </si>
  <si>
    <t>C71-2023-0203259</t>
  </si>
  <si>
    <t>C71-2023-0202023</t>
  </si>
  <si>
    <t>C71-2023-0201510</t>
  </si>
  <si>
    <t>C71-2023-1104114</t>
  </si>
  <si>
    <t>C71-2023-1105982</t>
  </si>
  <si>
    <t>C71-2023-1104211</t>
  </si>
  <si>
    <t>C71-2023-0201536</t>
  </si>
  <si>
    <t>C71-2023-0203984</t>
  </si>
  <si>
    <t>C71-2023-1104111</t>
  </si>
  <si>
    <t>C71-2023-0203255</t>
  </si>
  <si>
    <t>C71-2023-0201361</t>
  </si>
  <si>
    <t>C71-2023-1106148</t>
  </si>
  <si>
    <t>C71-2023-0202957</t>
  </si>
  <si>
    <t>C71-2023-0203326</t>
  </si>
  <si>
    <t>C71-2023-1104256</t>
  </si>
  <si>
    <t>C71-2023-0201829</t>
  </si>
  <si>
    <t>C71-2023-0203109</t>
  </si>
  <si>
    <t>C71-2023-0203047</t>
  </si>
  <si>
    <t>C71-2023-0202250</t>
  </si>
  <si>
    <t>C71-2023-1105014</t>
  </si>
  <si>
    <t>C71-2023-0203108</t>
  </si>
  <si>
    <t>C71-2023-0200462</t>
  </si>
  <si>
    <t>C71-2023-1105981</t>
  </si>
  <si>
    <t>C71-2023-0201731</t>
  </si>
  <si>
    <t>C71-2023-1104113</t>
  </si>
  <si>
    <t>C71-2023-0202461</t>
  </si>
  <si>
    <t>C71-2023-1104059</t>
  </si>
  <si>
    <t>C71-2023-0200788</t>
  </si>
  <si>
    <t>C71-2023-1105708</t>
  </si>
  <si>
    <t>C71-2023-0202670</t>
  </si>
  <si>
    <t>C71-2023-0200915</t>
  </si>
  <si>
    <t>C71-2023-1105152</t>
  </si>
  <si>
    <t>C71-2023-1104425</t>
  </si>
  <si>
    <t>C71-2023-0201975</t>
  </si>
  <si>
    <t>C71-2023-0201802</t>
  </si>
  <si>
    <t>C71-2023-0200447</t>
  </si>
  <si>
    <t>C71-2023-0203882</t>
  </si>
  <si>
    <t>C71-2023-1103875</t>
  </si>
  <si>
    <t>C71-2023-0203322</t>
  </si>
  <si>
    <t>C71-2023-0200555</t>
  </si>
  <si>
    <t>C71-2023-1105384</t>
  </si>
  <si>
    <t>C71-2023-1103892</t>
  </si>
  <si>
    <t>C71-2023-0200542</t>
  </si>
  <si>
    <t>C71-2023-1105394</t>
  </si>
  <si>
    <t>C71-2023-0203376</t>
  </si>
  <si>
    <t>C71-2023-0201100</t>
  </si>
  <si>
    <t>C71-2023-0202836</t>
  </si>
  <si>
    <t>C71-2023-1105865</t>
  </si>
  <si>
    <t>C71-2023-0200510</t>
  </si>
  <si>
    <t>C71-2023-1105404</t>
  </si>
  <si>
    <t>C71-2023-0202763</t>
  </si>
  <si>
    <t>C71-2023-0203036</t>
  </si>
  <si>
    <t>C71-2023-0203672</t>
  </si>
  <si>
    <t>C71-2023-0200557</t>
  </si>
  <si>
    <t>C71-2023-0203273</t>
  </si>
  <si>
    <t>C71-2023-0202816</t>
  </si>
  <si>
    <t>C71-2023-1103550</t>
  </si>
  <si>
    <t>C71-2023-0200436</t>
  </si>
  <si>
    <t>C71-2023-0201647</t>
  </si>
  <si>
    <t>C71-2023-0201627</t>
  </si>
  <si>
    <t>C71-2023-1105547</t>
  </si>
  <si>
    <t>C71-2023-1105571</t>
  </si>
  <si>
    <t>C71-2023-0200819</t>
  </si>
  <si>
    <t>C71-2023-1104204</t>
  </si>
  <si>
    <t>C71-2023-1104205</t>
  </si>
  <si>
    <t>C71-2023-0202433</t>
  </si>
  <si>
    <t>C71-2023-0203320</t>
  </si>
  <si>
    <t>C71-2023-0203977</t>
  </si>
  <si>
    <t>C71-2023-0202560</t>
  </si>
  <si>
    <t>C71-2023-1106004</t>
  </si>
  <si>
    <t>C71-2023-0201652</t>
  </si>
  <si>
    <t>C71-2023-1105211</t>
  </si>
  <si>
    <t>C71-2023-1104118</t>
  </si>
  <si>
    <t>C71-2023-0203505</t>
  </si>
  <si>
    <t>C71-2023-1104396</t>
  </si>
  <si>
    <t>C71-2023-1104289</t>
  </si>
  <si>
    <t>C71-2023-0201476</t>
  </si>
  <si>
    <t>C71-2023-0203859</t>
  </si>
  <si>
    <t>C71-2023-0202801</t>
  </si>
  <si>
    <t>C71-2023-0202529</t>
  </si>
  <si>
    <t>C71-2023-0203065</t>
  </si>
  <si>
    <t>C71-2023-0201617</t>
  </si>
  <si>
    <t>C71-2023-0203373</t>
  </si>
  <si>
    <t>C71-2023-0203318</t>
  </si>
  <si>
    <t>C71-2023-1103598</t>
  </si>
  <si>
    <t>C71-2023-1104890</t>
  </si>
  <si>
    <t>C71-2023-1104454</t>
  </si>
  <si>
    <t>C71-2023-0203319</t>
  </si>
  <si>
    <t>C71-2023-0201467</t>
  </si>
  <si>
    <t>C71-2023-0200492</t>
  </si>
  <si>
    <t>C71-2023-0200455</t>
  </si>
  <si>
    <t>C71-2023-1104750</t>
  </si>
  <si>
    <t>C71-2023-0200784</t>
  </si>
  <si>
    <t>C71-2023-0201984</t>
  </si>
  <si>
    <t>C71-2023-0201136</t>
  </si>
  <si>
    <t>C71-2023-0202835</t>
  </si>
  <si>
    <t>C71-2023-0203982</t>
  </si>
  <si>
    <t>C71-2023-1104257</t>
  </si>
  <si>
    <t>C71-2023-1104222</t>
  </si>
  <si>
    <t>C71-2023-0200773</t>
  </si>
  <si>
    <t>C71-2023-1104772</t>
  </si>
  <si>
    <t>C71-2023-0201522</t>
  </si>
  <si>
    <t>C71-2023-0200622</t>
  </si>
  <si>
    <t>C71-2023-1104136</t>
  </si>
  <si>
    <t>C71-2023-1106116</t>
  </si>
  <si>
    <t>C71-2023-1104812</t>
  </si>
  <si>
    <t>C71-2023-0202182</t>
  </si>
  <si>
    <t>C71-2023-0201493</t>
  </si>
  <si>
    <t>C71-2023-0201250</t>
  </si>
  <si>
    <t>C71-2023-1105801</t>
  </si>
  <si>
    <t>C71-2023-1105087</t>
  </si>
  <si>
    <t>C71-2023-1105562</t>
  </si>
  <si>
    <t>C71-2023-0202013</t>
  </si>
  <si>
    <t>C71-2023-0200975</t>
  </si>
  <si>
    <t>C71-2023-0200676</t>
  </si>
  <si>
    <t>C71-2023-0201260</t>
  </si>
  <si>
    <t>C71-2023-1104140</t>
  </si>
  <si>
    <t>C71-2023-1104005</t>
  </si>
  <si>
    <t>C71-2023-1105179</t>
  </si>
  <si>
    <t>C71-2023-1105591</t>
  </si>
  <si>
    <t>C71-2023-0201404</t>
  </si>
  <si>
    <t>C71-2023-0200623</t>
  </si>
  <si>
    <t>C71-2023-0200815</t>
  </si>
  <si>
    <t>C71-2023-0202171</t>
  </si>
  <si>
    <t>C71-2023-1105565</t>
  </si>
  <si>
    <t>C71-2023-0200879</t>
  </si>
  <si>
    <t>C71-2023-1103611</t>
  </si>
  <si>
    <t>C71-2023-1103897</t>
  </si>
  <si>
    <t>C71-2023-0202855</t>
  </si>
  <si>
    <t>C71-2023-0201988</t>
  </si>
  <si>
    <t>C71-2023-0202110</t>
  </si>
  <si>
    <t>C71-2023-1103960</t>
  </si>
  <si>
    <t>C71-2023-1103818</t>
  </si>
  <si>
    <t>C71-2023-0203597</t>
  </si>
  <si>
    <t>C71-2023-1105074</t>
  </si>
  <si>
    <t>C71-2023-1104941</t>
  </si>
  <si>
    <t>C71-2023-0200724</t>
  </si>
  <si>
    <t>C71-2023-0200725</t>
  </si>
  <si>
    <t>C71-2023-0200727</t>
  </si>
  <si>
    <t>C71-2023-0203543</t>
  </si>
  <si>
    <t>C71-2023-0200722</t>
  </si>
  <si>
    <t>C71-2023-0200698</t>
  </si>
  <si>
    <t>C71-2023-0202206</t>
  </si>
  <si>
    <t>C71-2023-0202198</t>
  </si>
  <si>
    <t>C71-2023-1105318</t>
  </si>
  <si>
    <t>C71-2023-1104910</t>
  </si>
  <si>
    <t>C71-2023-1104996</t>
  </si>
  <si>
    <t>C71-2023-1104403</t>
  </si>
  <si>
    <t>C71-2023-0203767</t>
  </si>
  <si>
    <t>C71-2023-0200726</t>
  </si>
  <si>
    <t>C71-2023-0202935</t>
  </si>
  <si>
    <t>C71-2023-1105783</t>
  </si>
  <si>
    <t>C71-2023-1104780</t>
  </si>
  <si>
    <t>C71-2023-1104777</t>
  </si>
  <si>
    <t>C71-2023-1105417</t>
  </si>
  <si>
    <t>C71-2023-1105651</t>
  </si>
  <si>
    <t>C71-2023-1106015</t>
  </si>
  <si>
    <t>C71-2023-1106007</t>
  </si>
  <si>
    <t>C71-2023-0202775</t>
  </si>
  <si>
    <t>C71-2023-0200603</t>
  </si>
  <si>
    <t>C71-2023-1104474</t>
  </si>
  <si>
    <t>C71-2023-0201894</t>
  </si>
  <si>
    <t>C71-2023-0203529</t>
  </si>
  <si>
    <t>C71-2023-0202522</t>
  </si>
  <si>
    <t>C71-2023-0202022</t>
  </si>
  <si>
    <t>C71-2023-0203154</t>
  </si>
  <si>
    <t>C71-2023-0201606</t>
  </si>
  <si>
    <t>C71-2023-0201602</t>
  </si>
  <si>
    <t>C71-2023-1105535</t>
  </si>
  <si>
    <t>C71-2023-1105988</t>
  </si>
  <si>
    <t>C71-2023-1105994</t>
  </si>
  <si>
    <t>C71-2023-1105907</t>
  </si>
  <si>
    <t>C71-2023-1106048</t>
  </si>
  <si>
    <t>C71-2023-1104065</t>
  </si>
  <si>
    <t>Prior Res Factor</t>
  </si>
  <si>
    <t>Current Res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</si>
</sst>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_(&quot;$&quot;* #,##0_);_(&quot;$&quot;* \(#,##0\);_(&quot;$&quot;* &quot;-&quot;??_);_(@_)"/>
    <numFmt numFmtId="166" formatCode="_(* #,##0_);_(* \(#,##0\);_(* &quot;-&quot;??_);_(@_)"/>
  </numFmts>
  <fonts count="8">
    <font>
      <sz val="11"/>
      <name val="Calibri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</font>
    <font>
      <sz val="11"/>
      <name val="Calibri"/>
      <family val="2"/>
      <scheme val="minor"/>
    </font>
    <font>
      <sz val="8"/>
      <name val="Calibri"/>
    </font>
    <font>
      <b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/>
  </cellStyleXfs>
  <cellXfs count="4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right"/>
    </xf>
    <xf numFmtId="165" fontId="3" fillId="0" borderId="0" xfId="2" applyNumberFormat="1" applyFont="1" applyFill="1"/>
    <xf numFmtId="166" fontId="3" fillId="0" borderId="0" xfId="1" applyNumberFormat="1" applyFont="1" applyFill="1"/>
    <xf numFmtId="166" fontId="3" fillId="0" borderId="0" xfId="1" applyNumberFormat="1" applyFont="1" applyFill="1" applyAlignment="1">
      <alignment horizontal="center"/>
    </xf>
    <xf numFmtId="14" fontId="3" fillId="0" borderId="0" xfId="0" applyNumberFormat="1" applyFont="1" applyAlignment="1">
      <alignment horizontal="right"/>
    </xf>
    <xf numFmtId="0" fontId="4" fillId="0" borderId="0" xfId="0" applyFont="1"/>
    <xf numFmtId="0" fontId="5" fillId="0" borderId="0" xfId="3" applyFont="1" applyFill="1"/>
    <xf numFmtId="0" fontId="5" fillId="0" borderId="0" xfId="3" applyNumberFormat="1" applyFont="1" applyFill="1" applyAlignment="1">
      <alignment horizontal="center"/>
    </xf>
    <xf numFmtId="0" fontId="5" fillId="0" borderId="0" xfId="3" applyFont="1" applyFill="1" applyAlignment="1">
      <alignment horizontal="center"/>
    </xf>
    <xf numFmtId="164" fontId="5" fillId="0" borderId="0" xfId="3" applyNumberFormat="1" applyFont="1" applyFill="1" applyAlignment="1">
      <alignment horizontal="right"/>
    </xf>
    <xf numFmtId="165" fontId="5" fillId="0" borderId="0" xfId="2" applyNumberFormat="1" applyFont="1" applyFill="1"/>
    <xf numFmtId="166" fontId="5" fillId="0" borderId="0" xfId="1" applyNumberFormat="1" applyFont="1" applyFill="1"/>
    <xf numFmtId="0" fontId="5" fillId="0" borderId="0" xfId="4" applyFont="1" applyFill="1"/>
    <xf numFmtId="0" fontId="5" fillId="0" borderId="0" xfId="4" applyNumberFormat="1" applyFont="1" applyFill="1" applyAlignment="1">
      <alignment horizontal="center"/>
    </xf>
    <xf numFmtId="0" fontId="5" fillId="0" borderId="0" xfId="4" applyFont="1" applyFill="1" applyAlignment="1">
      <alignment horizontal="center"/>
    </xf>
    <xf numFmtId="164" fontId="5" fillId="0" borderId="0" xfId="4" applyNumberFormat="1" applyFont="1" applyFill="1" applyAlignment="1">
      <alignment horizontal="right"/>
    </xf>
    <xf numFmtId="166" fontId="3" fillId="0" borderId="0" xfId="1" applyNumberFormat="1" applyFont="1" applyFill="1" applyAlignment="1">
      <alignment horizontal="left"/>
    </xf>
    <xf numFmtId="37" fontId="3" fillId="0" borderId="0" xfId="2" applyNumberFormat="1" applyFont="1" applyFill="1"/>
    <xf numFmtId="0" fontId="3" fillId="0" borderId="0" xfId="0" applyFont="1" applyAlignment="1">
      <alignment horizontal="left"/>
    </xf>
    <xf numFmtId="165" fontId="3" fillId="0" borderId="0" xfId="2" applyNumberFormat="1" applyFont="1" applyFill="1" applyBorder="1"/>
    <xf numFmtId="166" fontId="3" fillId="0" borderId="0" xfId="1" applyNumberFormat="1" applyFont="1" applyFill="1" applyBorder="1"/>
    <xf numFmtId="0" fontId="3" fillId="0" borderId="0" xfId="5"/>
    <xf numFmtId="0" fontId="3" fillId="0" borderId="0" xfId="5" applyAlignment="1">
      <alignment horizontal="center"/>
    </xf>
    <xf numFmtId="164" fontId="3" fillId="0" borderId="0" xfId="5" applyNumberFormat="1"/>
    <xf numFmtId="165" fontId="3" fillId="0" borderId="0" xfId="2" applyNumberFormat="1" applyFont="1"/>
    <xf numFmtId="166" fontId="3" fillId="0" borderId="0" xfId="1" applyNumberFormat="1" applyFont="1"/>
    <xf numFmtId="164" fontId="3" fillId="0" borderId="0" xfId="0" applyNumberFormat="1" applyFont="1"/>
    <xf numFmtId="0" fontId="0" fillId="0" borderId="0" xfId="0" applyAlignment="1">
      <alignment horizontal="center"/>
    </xf>
    <xf numFmtId="164" fontId="0" fillId="0" borderId="0" xfId="0" applyNumberFormat="1"/>
    <xf numFmtId="165" fontId="0" fillId="0" borderId="0" xfId="2" applyNumberFormat="1" applyFont="1"/>
    <xf numFmtId="166" fontId="0" fillId="0" borderId="0" xfId="1" applyNumberFormat="1" applyFont="1"/>
    <xf numFmtId="165" fontId="0" fillId="0" borderId="0" xfId="2" applyNumberFormat="1" applyFont="1" applyFill="1"/>
    <xf numFmtId="166" fontId="0" fillId="0" borderId="0" xfId="1" applyNumberFormat="1" applyFont="1" applyFill="1"/>
    <xf numFmtId="14" fontId="0" fillId="0" borderId="0" xfId="0" applyNumberFormat="1"/>
    <xf numFmtId="166" fontId="4" fillId="0" borderId="0" xfId="1" applyNumberFormat="1" applyFont="1"/>
    <xf numFmtId="2" fontId="3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166" fontId="7" fillId="0" borderId="0" xfId="1" applyNumberFormat="1" applyFont="1" applyFill="1" applyAlignment="1">
      <alignment horizontal="center" wrapText="1"/>
    </xf>
    <xf numFmtId="2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wrapText="1"/>
    </xf>
    <xf numFmtId="164" fontId="7" fillId="0" borderId="0" xfId="0" applyNumberFormat="1" applyFont="1" applyAlignment="1">
      <alignment horizontal="right" wrapText="1"/>
    </xf>
    <xf numFmtId="165" fontId="7" fillId="0" borderId="0" xfId="2" applyNumberFormat="1" applyFont="1" applyFill="1" applyAlignment="1">
      <alignment wrapText="1"/>
    </xf>
    <xf numFmtId="166" fontId="7" fillId="0" borderId="0" xfId="1" applyNumberFormat="1" applyFont="1" applyFill="1" applyAlignment="1">
      <alignment wrapText="1"/>
    </xf>
  </cellXfs>
  <cellStyles count="6">
    <cellStyle name="Comma" xfId="1" builtinId="3"/>
    <cellStyle name="Currency" xfId="2" builtinId="4"/>
    <cellStyle name="Good" xfId="3" builtinId="26"/>
    <cellStyle name="Neutral" xfId="4" builtinId="28"/>
    <cellStyle name="Normal" xfId="0" builtinId="0"/>
    <cellStyle name="Normal 2" xfId="5" xr:uid="{FA4A6C5C-27A8-4332-B92A-0E070E9EF3A8}"/>
  </cellStyles>
  <dxfs count="3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D1DBE-9E79-459B-BAF5-0A1A2CAF5F69}">
  <sheetPr>
    <pageSetUpPr fitToPage="1"/>
  </sheetPr>
  <dimension ref="A1:S2457"/>
  <sheetViews>
    <sheetView tabSelected="1" zoomScaleNormal="100" workbookViewId="0">
      <pane ySplit="1" topLeftCell="A2" activePane="bottomLeft" state="frozen"/>
      <selection activeCell="A2" sqref="A2"/>
      <selection pane="bottomLeft" activeCell="A2" sqref="A2"/>
    </sheetView>
  </sheetViews>
  <sheetFormatPr defaultRowHeight="15"/>
  <cols>
    <col min="1" max="1" width="20.7109375" style="1" customWidth="1"/>
    <col min="2" max="2" width="25.7109375" style="1" customWidth="1"/>
    <col min="3" max="3" width="18.7109375" style="1" customWidth="1"/>
    <col min="4" max="4" width="15.7109375" style="1" customWidth="1"/>
    <col min="5" max="5" width="10.7109375" style="2" customWidth="1"/>
    <col min="6" max="6" width="26.7109375" style="1" customWidth="1"/>
    <col min="7" max="7" width="8.7109375" style="2" customWidth="1"/>
    <col min="8" max="8" width="18.7109375" style="1" customWidth="1"/>
    <col min="9" max="9" width="10.7109375" style="3" customWidth="1"/>
    <col min="10" max="10" width="12.7109375" style="4" customWidth="1"/>
    <col min="11" max="13" width="12.7109375" style="5" customWidth="1"/>
    <col min="14" max="14" width="9.7109375" style="2" customWidth="1"/>
    <col min="15" max="15" width="10.7109375" style="2" customWidth="1"/>
    <col min="16" max="16384" width="9.140625" style="1"/>
  </cols>
  <sheetData>
    <row r="1" spans="1:15" s="42" customFormat="1" ht="42.75" customHeight="1">
      <c r="A1" s="42" t="s">
        <v>1</v>
      </c>
      <c r="B1" s="42" t="s">
        <v>2</v>
      </c>
      <c r="C1" s="42" t="s">
        <v>3</v>
      </c>
      <c r="D1" s="42" t="s">
        <v>4</v>
      </c>
      <c r="E1" s="39" t="s">
        <v>5</v>
      </c>
      <c r="F1" s="42" t="s">
        <v>6</v>
      </c>
      <c r="G1" s="39" t="s">
        <v>7</v>
      </c>
      <c r="H1" s="42" t="s">
        <v>0</v>
      </c>
      <c r="I1" s="43" t="s">
        <v>8</v>
      </c>
      <c r="J1" s="44" t="s">
        <v>9</v>
      </c>
      <c r="K1" s="45" t="s">
        <v>10</v>
      </c>
      <c r="L1" s="45" t="s">
        <v>11</v>
      </c>
      <c r="M1" s="40" t="s">
        <v>12</v>
      </c>
      <c r="N1" s="41" t="s">
        <v>10131</v>
      </c>
      <c r="O1" s="41" t="s">
        <v>10132</v>
      </c>
    </row>
    <row r="2" spans="1:15">
      <c r="A2" s="1" t="s">
        <v>13</v>
      </c>
      <c r="B2" s="1" t="s">
        <v>14</v>
      </c>
      <c r="C2" s="1" t="s">
        <v>15</v>
      </c>
      <c r="D2" s="1" t="s">
        <v>16</v>
      </c>
      <c r="E2" s="2">
        <v>510</v>
      </c>
      <c r="F2" s="1" t="s">
        <v>17</v>
      </c>
      <c r="G2" s="2" t="s">
        <v>18</v>
      </c>
      <c r="H2" s="1" t="s">
        <v>7759</v>
      </c>
      <c r="I2" s="3">
        <v>45271.507754629631</v>
      </c>
      <c r="J2" s="4">
        <v>487400</v>
      </c>
      <c r="K2" s="5">
        <v>91000</v>
      </c>
      <c r="L2" s="5">
        <v>318300</v>
      </c>
      <c r="M2" s="5">
        <f t="shared" ref="M2:M15" si="0">SUM(K2:L2)</f>
        <v>409300</v>
      </c>
      <c r="N2" s="38">
        <v>1</v>
      </c>
      <c r="O2" s="38">
        <v>1</v>
      </c>
    </row>
    <row r="3" spans="1:15">
      <c r="A3" s="1" t="s">
        <v>13</v>
      </c>
      <c r="B3" s="1" t="s">
        <v>19</v>
      </c>
      <c r="C3" s="1" t="s">
        <v>20</v>
      </c>
      <c r="D3" s="1" t="s">
        <v>21</v>
      </c>
      <c r="E3" s="2">
        <v>510</v>
      </c>
      <c r="F3" s="1" t="s">
        <v>22</v>
      </c>
      <c r="G3" s="2" t="s">
        <v>18</v>
      </c>
      <c r="H3" s="1" t="s">
        <v>7760</v>
      </c>
      <c r="I3" s="3">
        <v>45243.388124999998</v>
      </c>
      <c r="J3" s="4">
        <v>315000</v>
      </c>
      <c r="K3" s="5">
        <v>59000</v>
      </c>
      <c r="L3" s="5">
        <v>133500</v>
      </c>
      <c r="M3" s="5">
        <f t="shared" si="0"/>
        <v>192500</v>
      </c>
      <c r="N3" s="38">
        <v>1</v>
      </c>
      <c r="O3" s="38">
        <v>1</v>
      </c>
    </row>
    <row r="4" spans="1:15">
      <c r="A4" s="1" t="s">
        <v>13</v>
      </c>
      <c r="B4" s="1" t="s">
        <v>23</v>
      </c>
      <c r="C4" s="1" t="s">
        <v>24</v>
      </c>
      <c r="D4" s="1" t="s">
        <v>21</v>
      </c>
      <c r="E4" s="2">
        <v>510</v>
      </c>
      <c r="F4" s="1" t="s">
        <v>25</v>
      </c>
      <c r="G4" s="2" t="s">
        <v>18</v>
      </c>
      <c r="H4" s="1" t="s">
        <v>7761</v>
      </c>
      <c r="I4" s="3">
        <v>44974.355879629627</v>
      </c>
      <c r="J4" s="4">
        <v>425000</v>
      </c>
      <c r="K4" s="5">
        <v>95000</v>
      </c>
      <c r="L4" s="5">
        <v>168700</v>
      </c>
      <c r="M4" s="5">
        <f t="shared" si="0"/>
        <v>263700</v>
      </c>
      <c r="N4" s="38">
        <v>1</v>
      </c>
      <c r="O4" s="38">
        <v>1</v>
      </c>
    </row>
    <row r="5" spans="1:15">
      <c r="A5" s="1" t="s">
        <v>13</v>
      </c>
      <c r="B5" s="1" t="s">
        <v>26</v>
      </c>
      <c r="C5" s="1" t="s">
        <v>27</v>
      </c>
      <c r="D5" s="1" t="s">
        <v>21</v>
      </c>
      <c r="E5" s="2">
        <v>510</v>
      </c>
      <c r="F5" s="1" t="s">
        <v>28</v>
      </c>
      <c r="G5" s="2" t="s">
        <v>18</v>
      </c>
      <c r="H5" s="1" t="s">
        <v>7762</v>
      </c>
      <c r="I5" s="3">
        <v>45048.499201388891</v>
      </c>
      <c r="J5" s="4">
        <v>241000</v>
      </c>
      <c r="K5" s="6">
        <v>55600</v>
      </c>
      <c r="L5" s="5">
        <v>119700</v>
      </c>
      <c r="M5" s="5">
        <f t="shared" si="0"/>
        <v>175300</v>
      </c>
      <c r="N5" s="38">
        <v>1</v>
      </c>
      <c r="O5" s="38">
        <v>1</v>
      </c>
    </row>
    <row r="6" spans="1:15">
      <c r="A6" s="1" t="s">
        <v>13</v>
      </c>
      <c r="B6" s="1" t="s">
        <v>29</v>
      </c>
      <c r="C6" s="1" t="s">
        <v>30</v>
      </c>
      <c r="D6" s="1" t="s">
        <v>21</v>
      </c>
      <c r="E6" s="2">
        <v>510</v>
      </c>
      <c r="F6" s="1" t="s">
        <v>31</v>
      </c>
      <c r="G6" s="2" t="s">
        <v>18</v>
      </c>
      <c r="H6" s="1" t="s">
        <v>7763</v>
      </c>
      <c r="I6" s="3">
        <v>44944.417002314818</v>
      </c>
      <c r="J6" s="4">
        <v>329900</v>
      </c>
      <c r="K6" s="6">
        <v>62700</v>
      </c>
      <c r="L6" s="5">
        <v>193200</v>
      </c>
      <c r="M6" s="5">
        <f t="shared" si="0"/>
        <v>255900</v>
      </c>
      <c r="N6" s="38">
        <v>1</v>
      </c>
      <c r="O6" s="38">
        <v>1</v>
      </c>
    </row>
    <row r="7" spans="1:15">
      <c r="A7" s="1" t="s">
        <v>13</v>
      </c>
      <c r="B7" s="1" t="s">
        <v>32</v>
      </c>
      <c r="C7" s="1" t="s">
        <v>33</v>
      </c>
      <c r="D7" s="1" t="s">
        <v>34</v>
      </c>
      <c r="E7" s="2">
        <v>510</v>
      </c>
      <c r="F7" s="1" t="s">
        <v>35</v>
      </c>
      <c r="G7" s="2" t="s">
        <v>18</v>
      </c>
      <c r="H7" s="1" t="s">
        <v>7764</v>
      </c>
      <c r="I7" s="3">
        <v>45135.379803240743</v>
      </c>
      <c r="J7" s="4">
        <v>230000</v>
      </c>
      <c r="K7" s="6">
        <v>25100</v>
      </c>
      <c r="L7" s="5">
        <v>122300</v>
      </c>
      <c r="M7" s="5">
        <f t="shared" si="0"/>
        <v>147400</v>
      </c>
      <c r="N7" s="38">
        <v>1.3</v>
      </c>
      <c r="O7" s="38">
        <v>1.3</v>
      </c>
    </row>
    <row r="8" spans="1:15">
      <c r="A8" s="1" t="s">
        <v>13</v>
      </c>
      <c r="B8" s="1" t="s">
        <v>36</v>
      </c>
      <c r="C8" s="1" t="s">
        <v>37</v>
      </c>
      <c r="D8" s="1" t="s">
        <v>34</v>
      </c>
      <c r="E8" s="2">
        <v>510</v>
      </c>
      <c r="F8" s="1" t="s">
        <v>38</v>
      </c>
      <c r="G8" s="2" t="s">
        <v>18</v>
      </c>
      <c r="H8" s="1" t="s">
        <v>7765</v>
      </c>
      <c r="I8" s="3">
        <v>45177.387199074074</v>
      </c>
      <c r="J8" s="4">
        <v>220000</v>
      </c>
      <c r="K8" s="6">
        <v>61600</v>
      </c>
      <c r="L8" s="5">
        <v>117800</v>
      </c>
      <c r="M8" s="5">
        <f t="shared" si="0"/>
        <v>179400</v>
      </c>
      <c r="N8" s="38">
        <v>1.3</v>
      </c>
      <c r="O8" s="38">
        <v>1.3</v>
      </c>
    </row>
    <row r="9" spans="1:15">
      <c r="A9" s="1" t="s">
        <v>13</v>
      </c>
      <c r="B9" s="1" t="s">
        <v>39</v>
      </c>
      <c r="C9" s="1" t="s">
        <v>40</v>
      </c>
      <c r="D9" s="1" t="s">
        <v>34</v>
      </c>
      <c r="E9" s="2">
        <v>510</v>
      </c>
      <c r="F9" s="1" t="s">
        <v>41</v>
      </c>
      <c r="G9" s="2" t="s">
        <v>18</v>
      </c>
      <c r="H9" s="1" t="s">
        <v>7766</v>
      </c>
      <c r="I9" s="3">
        <v>45275.666250000002</v>
      </c>
      <c r="J9" s="4">
        <v>229000</v>
      </c>
      <c r="K9" s="5">
        <v>65200</v>
      </c>
      <c r="L9" s="5">
        <v>133500</v>
      </c>
      <c r="M9" s="5">
        <f t="shared" si="0"/>
        <v>198700</v>
      </c>
      <c r="N9" s="38">
        <v>1.3</v>
      </c>
      <c r="O9" s="38">
        <v>1.3</v>
      </c>
    </row>
    <row r="10" spans="1:15">
      <c r="A10" s="1" t="s">
        <v>13</v>
      </c>
      <c r="B10" s="1" t="s">
        <v>42</v>
      </c>
      <c r="C10" s="1" t="s">
        <v>43</v>
      </c>
      <c r="D10" s="1" t="s">
        <v>34</v>
      </c>
      <c r="E10" s="2">
        <v>510</v>
      </c>
      <c r="F10" s="1" t="s">
        <v>44</v>
      </c>
      <c r="G10" s="2" t="s">
        <v>18</v>
      </c>
      <c r="H10" s="1" t="s">
        <v>7767</v>
      </c>
      <c r="I10" s="3">
        <v>44956.442361111112</v>
      </c>
      <c r="J10" s="4">
        <v>205000</v>
      </c>
      <c r="K10" s="5">
        <v>72700</v>
      </c>
      <c r="L10" s="5">
        <v>112400</v>
      </c>
      <c r="M10" s="5">
        <f t="shared" si="0"/>
        <v>185100</v>
      </c>
      <c r="N10" s="38">
        <v>1.3</v>
      </c>
      <c r="O10" s="38">
        <v>1.3</v>
      </c>
    </row>
    <row r="11" spans="1:15">
      <c r="A11" s="1" t="s">
        <v>13</v>
      </c>
      <c r="B11" s="1" t="s">
        <v>45</v>
      </c>
      <c r="C11" s="1" t="s">
        <v>46</v>
      </c>
      <c r="D11" s="1" t="s">
        <v>47</v>
      </c>
      <c r="E11" s="2">
        <v>510</v>
      </c>
      <c r="F11" s="1" t="s">
        <v>48</v>
      </c>
      <c r="G11" s="2" t="s">
        <v>18</v>
      </c>
      <c r="H11" s="1" t="s">
        <v>7768</v>
      </c>
      <c r="I11" s="3">
        <v>45086.437141203707</v>
      </c>
      <c r="J11" s="4">
        <v>575000</v>
      </c>
      <c r="K11" s="6">
        <v>56800</v>
      </c>
      <c r="L11" s="5">
        <v>336300</v>
      </c>
      <c r="M11" s="5">
        <f t="shared" si="0"/>
        <v>393100</v>
      </c>
      <c r="N11" s="38">
        <v>1.31</v>
      </c>
      <c r="O11" s="38">
        <v>1.69</v>
      </c>
    </row>
    <row r="12" spans="1:15">
      <c r="A12" s="1" t="s">
        <v>13</v>
      </c>
      <c r="B12" s="1" t="s">
        <v>49</v>
      </c>
      <c r="C12" s="1" t="s">
        <v>50</v>
      </c>
      <c r="D12" s="1" t="s">
        <v>47</v>
      </c>
      <c r="E12" s="2">
        <v>510</v>
      </c>
      <c r="F12" s="1" t="s">
        <v>51</v>
      </c>
      <c r="G12" s="2" t="s">
        <v>18</v>
      </c>
      <c r="H12" s="1" t="s">
        <v>7769</v>
      </c>
      <c r="I12" s="3">
        <v>45071.556030092594</v>
      </c>
      <c r="J12" s="4">
        <v>495000</v>
      </c>
      <c r="K12" s="6">
        <v>56000</v>
      </c>
      <c r="L12" s="5">
        <v>309600</v>
      </c>
      <c r="M12" s="5">
        <f t="shared" si="0"/>
        <v>365600</v>
      </c>
      <c r="N12" s="38">
        <v>1.31</v>
      </c>
      <c r="O12" s="38">
        <v>1.69</v>
      </c>
    </row>
    <row r="13" spans="1:15">
      <c r="A13" s="1" t="s">
        <v>13</v>
      </c>
      <c r="B13" s="1" t="s">
        <v>52</v>
      </c>
      <c r="C13" s="1" t="s">
        <v>53</v>
      </c>
      <c r="D13" s="1" t="s">
        <v>47</v>
      </c>
      <c r="E13" s="2">
        <v>510</v>
      </c>
      <c r="F13" s="1" t="s">
        <v>54</v>
      </c>
      <c r="G13" s="2" t="s">
        <v>18</v>
      </c>
      <c r="H13" s="1" t="s">
        <v>7770</v>
      </c>
      <c r="I13" s="3">
        <v>45058.565798611111</v>
      </c>
      <c r="J13" s="4">
        <v>540000</v>
      </c>
      <c r="K13" s="6">
        <v>59400</v>
      </c>
      <c r="L13" s="5">
        <v>352200</v>
      </c>
      <c r="M13" s="5">
        <f t="shared" si="0"/>
        <v>411600</v>
      </c>
      <c r="N13" s="38">
        <v>1.31</v>
      </c>
      <c r="O13" s="38">
        <v>1.69</v>
      </c>
    </row>
    <row r="14" spans="1:15">
      <c r="A14" s="1" t="s">
        <v>13</v>
      </c>
      <c r="B14" s="1" t="s">
        <v>55</v>
      </c>
      <c r="C14" s="1" t="s">
        <v>56</v>
      </c>
      <c r="D14" s="1" t="s">
        <v>47</v>
      </c>
      <c r="E14" s="2">
        <v>510</v>
      </c>
      <c r="F14" s="1" t="s">
        <v>57</v>
      </c>
      <c r="G14" s="2" t="s">
        <v>18</v>
      </c>
      <c r="H14" s="1" t="s">
        <v>7771</v>
      </c>
      <c r="I14" s="3">
        <v>45272.623935185184</v>
      </c>
      <c r="J14" s="4">
        <v>375000</v>
      </c>
      <c r="K14" s="6">
        <v>74000</v>
      </c>
      <c r="L14" s="5">
        <v>224200</v>
      </c>
      <c r="M14" s="5">
        <f t="shared" si="0"/>
        <v>298200</v>
      </c>
      <c r="N14" s="38">
        <v>1.31</v>
      </c>
      <c r="O14" s="38">
        <v>1.69</v>
      </c>
    </row>
    <row r="15" spans="1:15">
      <c r="A15" s="1" t="s">
        <v>13</v>
      </c>
      <c r="B15" s="1" t="s">
        <v>58</v>
      </c>
      <c r="C15" s="1" t="s">
        <v>59</v>
      </c>
      <c r="D15" s="1" t="s">
        <v>47</v>
      </c>
      <c r="E15" s="2">
        <v>510</v>
      </c>
      <c r="F15" s="1" t="s">
        <v>60</v>
      </c>
      <c r="G15" s="2" t="s">
        <v>18</v>
      </c>
      <c r="H15" s="1" t="s">
        <v>7772</v>
      </c>
      <c r="I15" s="3">
        <v>45100.432557870372</v>
      </c>
      <c r="J15" s="4">
        <v>430000</v>
      </c>
      <c r="K15" s="6">
        <v>59600</v>
      </c>
      <c r="L15" s="5">
        <v>300000</v>
      </c>
      <c r="M15" s="5">
        <f t="shared" si="0"/>
        <v>359600</v>
      </c>
      <c r="N15" s="38">
        <v>1.31</v>
      </c>
      <c r="O15" s="38">
        <v>1.69</v>
      </c>
    </row>
    <row r="16" spans="1:15">
      <c r="A16" s="1" t="s">
        <v>13</v>
      </c>
      <c r="B16" s="1" t="s">
        <v>61</v>
      </c>
      <c r="C16" s="1" t="s">
        <v>62</v>
      </c>
      <c r="D16" s="1" t="s">
        <v>63</v>
      </c>
      <c r="E16" s="2">
        <v>510</v>
      </c>
      <c r="F16" s="1" t="s">
        <v>64</v>
      </c>
      <c r="G16" s="2" t="s">
        <v>18</v>
      </c>
      <c r="H16" s="1" t="s">
        <v>7773</v>
      </c>
      <c r="I16" s="3">
        <v>45182.565115740741</v>
      </c>
      <c r="J16" s="4">
        <v>375000</v>
      </c>
      <c r="K16" s="6">
        <v>86000</v>
      </c>
      <c r="L16" s="5">
        <v>268000</v>
      </c>
      <c r="M16" s="5">
        <f>SUM(K16:L16)+110300</f>
        <v>464300</v>
      </c>
      <c r="N16" s="38">
        <v>1</v>
      </c>
      <c r="O16" s="38">
        <v>1</v>
      </c>
    </row>
    <row r="17" spans="1:15">
      <c r="A17" s="1" t="s">
        <v>13</v>
      </c>
      <c r="B17" s="1" t="s">
        <v>65</v>
      </c>
      <c r="C17" s="1" t="s">
        <v>66</v>
      </c>
      <c r="D17" s="1" t="s">
        <v>63</v>
      </c>
      <c r="E17" s="2">
        <v>500</v>
      </c>
      <c r="F17" s="1" t="s">
        <v>67</v>
      </c>
      <c r="G17" s="2" t="s">
        <v>18</v>
      </c>
      <c r="H17" s="1" t="s">
        <v>7773</v>
      </c>
      <c r="I17" s="3">
        <v>45182.565115740741</v>
      </c>
      <c r="K17" s="6">
        <v>110300</v>
      </c>
      <c r="L17" s="5">
        <v>0</v>
      </c>
      <c r="N17" s="38">
        <v>1</v>
      </c>
      <c r="O17" s="38">
        <v>1</v>
      </c>
    </row>
    <row r="18" spans="1:15">
      <c r="A18" s="1" t="s">
        <v>13</v>
      </c>
      <c r="B18" s="1" t="s">
        <v>68</v>
      </c>
      <c r="C18" s="1" t="s">
        <v>69</v>
      </c>
      <c r="D18" s="1" t="s">
        <v>70</v>
      </c>
      <c r="E18" s="2">
        <v>510</v>
      </c>
      <c r="F18" s="1" t="s">
        <v>71</v>
      </c>
      <c r="G18" s="2" t="s">
        <v>18</v>
      </c>
      <c r="H18" s="1" t="s">
        <v>7774</v>
      </c>
      <c r="I18" s="3">
        <v>45212.369039351855</v>
      </c>
      <c r="J18" s="4">
        <v>210000</v>
      </c>
      <c r="K18" s="5">
        <v>40600</v>
      </c>
      <c r="L18" s="5">
        <v>69100</v>
      </c>
      <c r="M18" s="5">
        <f t="shared" ref="M18:M65" si="1">SUM(K18:L18)</f>
        <v>109700</v>
      </c>
      <c r="N18" s="38">
        <v>1.47</v>
      </c>
      <c r="O18" s="38">
        <v>1.9369863013698629</v>
      </c>
    </row>
    <row r="19" spans="1:15">
      <c r="A19" s="1" t="s">
        <v>13</v>
      </c>
      <c r="B19" s="1" t="s">
        <v>72</v>
      </c>
      <c r="C19" s="1" t="s">
        <v>73</v>
      </c>
      <c r="D19" s="1" t="s">
        <v>70</v>
      </c>
      <c r="E19" s="2">
        <v>510</v>
      </c>
      <c r="F19" s="1" t="s">
        <v>74</v>
      </c>
      <c r="G19" s="2" t="s">
        <v>18</v>
      </c>
      <c r="H19" s="1" t="s">
        <v>7775</v>
      </c>
      <c r="I19" s="3">
        <v>44991.562777777777</v>
      </c>
      <c r="J19" s="4">
        <v>137900</v>
      </c>
      <c r="K19" s="5">
        <v>25900</v>
      </c>
      <c r="L19" s="5">
        <v>64500</v>
      </c>
      <c r="M19" s="5">
        <f t="shared" si="1"/>
        <v>90400</v>
      </c>
      <c r="N19" s="38">
        <v>1.47</v>
      </c>
      <c r="O19" s="38">
        <v>1.9369863013698629</v>
      </c>
    </row>
    <row r="20" spans="1:15">
      <c r="A20" s="1" t="s">
        <v>13</v>
      </c>
      <c r="B20" s="1" t="s">
        <v>75</v>
      </c>
      <c r="C20" s="1" t="s">
        <v>76</v>
      </c>
      <c r="D20" s="1" t="s">
        <v>70</v>
      </c>
      <c r="E20" s="2">
        <v>510</v>
      </c>
      <c r="F20" s="1" t="s">
        <v>77</v>
      </c>
      <c r="G20" s="2" t="s">
        <v>18</v>
      </c>
      <c r="H20" s="1" t="s">
        <v>7776</v>
      </c>
      <c r="I20" s="3">
        <v>45204.39340277778</v>
      </c>
      <c r="J20" s="4">
        <v>269900</v>
      </c>
      <c r="K20" s="6">
        <v>43400</v>
      </c>
      <c r="L20" s="5">
        <v>139900</v>
      </c>
      <c r="M20" s="5">
        <f t="shared" si="1"/>
        <v>183300</v>
      </c>
      <c r="N20" s="38">
        <v>1.47</v>
      </c>
      <c r="O20" s="38">
        <v>1.9369863013698629</v>
      </c>
    </row>
    <row r="21" spans="1:15">
      <c r="A21" s="1" t="s">
        <v>13</v>
      </c>
      <c r="B21" s="1" t="s">
        <v>78</v>
      </c>
      <c r="C21" s="1" t="s">
        <v>79</v>
      </c>
      <c r="D21" s="1" t="s">
        <v>70</v>
      </c>
      <c r="E21" s="2">
        <v>510</v>
      </c>
      <c r="F21" s="1" t="s">
        <v>80</v>
      </c>
      <c r="G21" s="2" t="s">
        <v>18</v>
      </c>
      <c r="H21" s="1" t="s">
        <v>7777</v>
      </c>
      <c r="I21" s="3">
        <v>45190.447615740741</v>
      </c>
      <c r="J21" s="4">
        <v>185900</v>
      </c>
      <c r="K21" s="6">
        <v>40400</v>
      </c>
      <c r="L21" s="5">
        <v>96500</v>
      </c>
      <c r="M21" s="5">
        <f t="shared" si="1"/>
        <v>136900</v>
      </c>
      <c r="N21" s="38">
        <v>1.47</v>
      </c>
      <c r="O21" s="38">
        <v>1.9369863013698629</v>
      </c>
    </row>
    <row r="22" spans="1:15">
      <c r="A22" s="1" t="s">
        <v>13</v>
      </c>
      <c r="B22" s="1" t="s">
        <v>81</v>
      </c>
      <c r="C22" s="1" t="s">
        <v>82</v>
      </c>
      <c r="D22" s="1" t="s">
        <v>70</v>
      </c>
      <c r="E22" s="2">
        <v>510</v>
      </c>
      <c r="F22" s="1" t="s">
        <v>83</v>
      </c>
      <c r="G22" s="2" t="s">
        <v>18</v>
      </c>
      <c r="H22" s="1" t="s">
        <v>7778</v>
      </c>
      <c r="I22" s="3">
        <v>45187.351377314815</v>
      </c>
      <c r="J22" s="4">
        <v>125000</v>
      </c>
      <c r="K22" s="5">
        <v>40600</v>
      </c>
      <c r="L22" s="5">
        <v>53400</v>
      </c>
      <c r="M22" s="5">
        <f t="shared" si="1"/>
        <v>94000</v>
      </c>
      <c r="N22" s="38">
        <v>1.47</v>
      </c>
      <c r="O22" s="38">
        <v>1.9369863013698629</v>
      </c>
    </row>
    <row r="23" spans="1:15">
      <c r="A23" s="1" t="s">
        <v>13</v>
      </c>
      <c r="B23" s="1" t="s">
        <v>84</v>
      </c>
      <c r="C23" s="1" t="s">
        <v>85</v>
      </c>
      <c r="D23" s="1" t="s">
        <v>70</v>
      </c>
      <c r="E23" s="2">
        <v>510</v>
      </c>
      <c r="F23" s="1" t="s">
        <v>86</v>
      </c>
      <c r="G23" s="2" t="s">
        <v>18</v>
      </c>
      <c r="H23" s="1" t="s">
        <v>7779</v>
      </c>
      <c r="I23" s="3">
        <v>45236.672372685185</v>
      </c>
      <c r="J23" s="4">
        <v>146900</v>
      </c>
      <c r="K23" s="5">
        <v>25400</v>
      </c>
      <c r="L23" s="5">
        <v>86300</v>
      </c>
      <c r="M23" s="5">
        <f t="shared" si="1"/>
        <v>111700</v>
      </c>
      <c r="N23" s="38">
        <v>1.47</v>
      </c>
      <c r="O23" s="38">
        <v>1.9369863013698629</v>
      </c>
    </row>
    <row r="24" spans="1:15">
      <c r="A24" s="1" t="s">
        <v>13</v>
      </c>
      <c r="B24" s="1" t="s">
        <v>87</v>
      </c>
      <c r="C24" s="1" t="s">
        <v>88</v>
      </c>
      <c r="D24" s="1" t="s">
        <v>70</v>
      </c>
      <c r="E24" s="2">
        <v>510</v>
      </c>
      <c r="F24" s="1" t="s">
        <v>89</v>
      </c>
      <c r="G24" s="2" t="s">
        <v>18</v>
      </c>
      <c r="H24" s="1" t="s">
        <v>7780</v>
      </c>
      <c r="I24" s="3">
        <v>44988.468032407407</v>
      </c>
      <c r="J24" s="4">
        <v>202000</v>
      </c>
      <c r="K24" s="6">
        <v>40400</v>
      </c>
      <c r="L24" s="6">
        <v>112900</v>
      </c>
      <c r="M24" s="5">
        <f t="shared" si="1"/>
        <v>153300</v>
      </c>
      <c r="N24" s="38">
        <v>1.47</v>
      </c>
      <c r="O24" s="38">
        <v>1.9369863013698629</v>
      </c>
    </row>
    <row r="25" spans="1:15">
      <c r="A25" s="1" t="s">
        <v>13</v>
      </c>
      <c r="B25" s="1" t="s">
        <v>90</v>
      </c>
      <c r="C25" s="1" t="s">
        <v>91</v>
      </c>
      <c r="D25" s="1" t="s">
        <v>70</v>
      </c>
      <c r="E25" s="2">
        <v>510</v>
      </c>
      <c r="F25" s="1" t="s">
        <v>92</v>
      </c>
      <c r="G25" s="2" t="s">
        <v>18</v>
      </c>
      <c r="H25" s="1" t="s">
        <v>7781</v>
      </c>
      <c r="I25" s="3">
        <v>44946.47351851852</v>
      </c>
      <c r="J25" s="4">
        <v>140000</v>
      </c>
      <c r="K25" s="5">
        <v>24400</v>
      </c>
      <c r="L25" s="5">
        <v>91200</v>
      </c>
      <c r="M25" s="5">
        <f t="shared" si="1"/>
        <v>115600</v>
      </c>
      <c r="N25" s="38">
        <v>1.47</v>
      </c>
      <c r="O25" s="38">
        <v>1.9369863013698629</v>
      </c>
    </row>
    <row r="26" spans="1:15">
      <c r="A26" s="1" t="s">
        <v>13</v>
      </c>
      <c r="B26" s="1" t="s">
        <v>93</v>
      </c>
      <c r="C26" s="1" t="s">
        <v>94</v>
      </c>
      <c r="D26" s="1" t="s">
        <v>70</v>
      </c>
      <c r="E26" s="2">
        <v>510</v>
      </c>
      <c r="F26" s="1" t="s">
        <v>95</v>
      </c>
      <c r="G26" s="2" t="s">
        <v>18</v>
      </c>
      <c r="H26" s="1" t="s">
        <v>7782</v>
      </c>
      <c r="I26" s="3">
        <v>45033.350393518522</v>
      </c>
      <c r="J26" s="4">
        <v>231239</v>
      </c>
      <c r="K26" s="6">
        <v>58200</v>
      </c>
      <c r="L26" s="5">
        <v>139000</v>
      </c>
      <c r="M26" s="5">
        <f t="shared" si="1"/>
        <v>197200</v>
      </c>
      <c r="N26" s="38">
        <v>1.47</v>
      </c>
      <c r="O26" s="38">
        <v>1.9369863013698629</v>
      </c>
    </row>
    <row r="27" spans="1:15">
      <c r="A27" s="1" t="s">
        <v>13</v>
      </c>
      <c r="B27" s="1" t="s">
        <v>96</v>
      </c>
      <c r="C27" s="1" t="s">
        <v>97</v>
      </c>
      <c r="D27" s="1" t="s">
        <v>70</v>
      </c>
      <c r="E27" s="2">
        <v>510</v>
      </c>
      <c r="F27" s="1" t="s">
        <v>98</v>
      </c>
      <c r="G27" s="2" t="s">
        <v>18</v>
      </c>
      <c r="H27" s="1" t="s">
        <v>7783</v>
      </c>
      <c r="I27" s="3">
        <v>45077.649247685185</v>
      </c>
      <c r="J27" s="4">
        <v>125000</v>
      </c>
      <c r="K27" s="6">
        <v>40800</v>
      </c>
      <c r="L27" s="5">
        <v>70200</v>
      </c>
      <c r="M27" s="5">
        <f t="shared" si="1"/>
        <v>111000</v>
      </c>
      <c r="N27" s="38">
        <v>1.47</v>
      </c>
      <c r="O27" s="38">
        <v>1.9369863013698629</v>
      </c>
    </row>
    <row r="28" spans="1:15">
      <c r="A28" s="1" t="s">
        <v>13</v>
      </c>
      <c r="B28" s="1" t="s">
        <v>99</v>
      </c>
      <c r="C28" s="1" t="s">
        <v>100</v>
      </c>
      <c r="D28" s="1" t="s">
        <v>70</v>
      </c>
      <c r="E28" s="2">
        <v>510</v>
      </c>
      <c r="F28" s="1" t="s">
        <v>101</v>
      </c>
      <c r="G28" s="2" t="s">
        <v>18</v>
      </c>
      <c r="H28" s="1" t="s">
        <v>7784</v>
      </c>
      <c r="I28" s="3">
        <v>45244.437175925923</v>
      </c>
      <c r="J28" s="4">
        <v>117500</v>
      </c>
      <c r="K28" s="6">
        <v>38900</v>
      </c>
      <c r="L28" s="5">
        <v>67900</v>
      </c>
      <c r="M28" s="5">
        <f t="shared" si="1"/>
        <v>106800</v>
      </c>
      <c r="N28" s="38">
        <v>1.47</v>
      </c>
      <c r="O28" s="38">
        <v>1.9369863013698629</v>
      </c>
    </row>
    <row r="29" spans="1:15">
      <c r="A29" s="1" t="s">
        <v>13</v>
      </c>
      <c r="B29" s="1" t="s">
        <v>102</v>
      </c>
      <c r="C29" s="1" t="s">
        <v>103</v>
      </c>
      <c r="D29" s="1" t="s">
        <v>70</v>
      </c>
      <c r="E29" s="2">
        <v>510</v>
      </c>
      <c r="F29" s="1" t="s">
        <v>104</v>
      </c>
      <c r="G29" s="2" t="s">
        <v>18</v>
      </c>
      <c r="H29" s="1" t="s">
        <v>7785</v>
      </c>
      <c r="I29" s="3">
        <v>45057.370833333334</v>
      </c>
      <c r="J29" s="4">
        <v>250000</v>
      </c>
      <c r="K29" s="6">
        <v>60900</v>
      </c>
      <c r="L29" s="5">
        <v>185800</v>
      </c>
      <c r="M29" s="5">
        <f t="shared" si="1"/>
        <v>246700</v>
      </c>
      <c r="N29" s="38">
        <v>1.47</v>
      </c>
      <c r="O29" s="38">
        <v>1.9369863013698629</v>
      </c>
    </row>
    <row r="30" spans="1:15">
      <c r="A30" s="1" t="s">
        <v>13</v>
      </c>
      <c r="B30" s="1" t="s">
        <v>105</v>
      </c>
      <c r="C30" s="1" t="s">
        <v>106</v>
      </c>
      <c r="D30" s="1" t="s">
        <v>70</v>
      </c>
      <c r="E30" s="2">
        <v>510</v>
      </c>
      <c r="F30" s="1" t="s">
        <v>107</v>
      </c>
      <c r="G30" s="2" t="s">
        <v>18</v>
      </c>
      <c r="H30" s="1" t="s">
        <v>7786</v>
      </c>
      <c r="I30" s="3">
        <v>45251.640277777777</v>
      </c>
      <c r="J30" s="4">
        <v>186000</v>
      </c>
      <c r="K30" s="6">
        <v>44900</v>
      </c>
      <c r="L30" s="5">
        <v>152200</v>
      </c>
      <c r="M30" s="5">
        <f t="shared" si="1"/>
        <v>197100</v>
      </c>
      <c r="N30" s="38">
        <v>1.47</v>
      </c>
      <c r="O30" s="38">
        <v>1.9369863013698629</v>
      </c>
    </row>
    <row r="31" spans="1:15">
      <c r="A31" s="1" t="s">
        <v>13</v>
      </c>
      <c r="B31" s="1" t="s">
        <v>108</v>
      </c>
      <c r="C31" s="1" t="s">
        <v>109</v>
      </c>
      <c r="D31" s="1" t="s">
        <v>110</v>
      </c>
      <c r="E31" s="2">
        <v>510</v>
      </c>
      <c r="F31" s="1" t="s">
        <v>111</v>
      </c>
      <c r="G31" s="2" t="s">
        <v>18</v>
      </c>
      <c r="H31" s="1" t="s">
        <v>7787</v>
      </c>
      <c r="I31" s="3">
        <v>45058.457719907405</v>
      </c>
      <c r="J31" s="4">
        <v>188500</v>
      </c>
      <c r="K31" s="6">
        <v>51900</v>
      </c>
      <c r="L31" s="5">
        <v>89300</v>
      </c>
      <c r="M31" s="5">
        <f t="shared" si="1"/>
        <v>141200</v>
      </c>
      <c r="N31" s="38">
        <v>1.76</v>
      </c>
      <c r="O31" s="38">
        <v>1.76</v>
      </c>
    </row>
    <row r="32" spans="1:15">
      <c r="A32" s="1" t="s">
        <v>13</v>
      </c>
      <c r="B32" s="1" t="s">
        <v>112</v>
      </c>
      <c r="C32" s="1" t="s">
        <v>113</v>
      </c>
      <c r="D32" s="1" t="s">
        <v>110</v>
      </c>
      <c r="E32" s="2">
        <v>510</v>
      </c>
      <c r="F32" s="1" t="s">
        <v>114</v>
      </c>
      <c r="G32" s="2" t="s">
        <v>18</v>
      </c>
      <c r="H32" s="1" t="s">
        <v>7788</v>
      </c>
      <c r="I32" s="3">
        <v>45166.573773148149</v>
      </c>
      <c r="J32" s="4">
        <v>222000</v>
      </c>
      <c r="K32" s="6">
        <v>46300</v>
      </c>
      <c r="L32" s="5">
        <v>118300</v>
      </c>
      <c r="M32" s="5">
        <f t="shared" si="1"/>
        <v>164600</v>
      </c>
      <c r="N32" s="38">
        <v>1.76</v>
      </c>
      <c r="O32" s="38">
        <v>1.76</v>
      </c>
    </row>
    <row r="33" spans="1:15">
      <c r="A33" s="1" t="s">
        <v>13</v>
      </c>
      <c r="B33" s="1" t="s">
        <v>115</v>
      </c>
      <c r="C33" s="1" t="s">
        <v>116</v>
      </c>
      <c r="D33" s="1" t="s">
        <v>110</v>
      </c>
      <c r="E33" s="2">
        <v>510</v>
      </c>
      <c r="F33" s="1" t="s">
        <v>117</v>
      </c>
      <c r="G33" s="2" t="s">
        <v>18</v>
      </c>
      <c r="H33" s="1" t="s">
        <v>7789</v>
      </c>
      <c r="I33" s="3">
        <v>45098.61310185185</v>
      </c>
      <c r="J33" s="4">
        <v>160000</v>
      </c>
      <c r="K33" s="6">
        <v>45800</v>
      </c>
      <c r="L33" s="5">
        <v>104000</v>
      </c>
      <c r="M33" s="5">
        <f t="shared" si="1"/>
        <v>149800</v>
      </c>
      <c r="N33" s="38">
        <v>1.76</v>
      </c>
      <c r="O33" s="38">
        <v>1.76</v>
      </c>
    </row>
    <row r="34" spans="1:15">
      <c r="A34" s="1" t="s">
        <v>13</v>
      </c>
      <c r="B34" s="1" t="s">
        <v>118</v>
      </c>
      <c r="C34" s="1" t="s">
        <v>119</v>
      </c>
      <c r="D34" s="1" t="s">
        <v>110</v>
      </c>
      <c r="E34" s="2">
        <v>510</v>
      </c>
      <c r="F34" s="1" t="s">
        <v>120</v>
      </c>
      <c r="G34" s="2" t="s">
        <v>18</v>
      </c>
      <c r="H34" s="1" t="s">
        <v>7790</v>
      </c>
      <c r="I34" s="3">
        <v>45169.585393518515</v>
      </c>
      <c r="J34" s="4">
        <v>128938.14</v>
      </c>
      <c r="K34" s="6">
        <v>42300</v>
      </c>
      <c r="L34" s="5">
        <v>117300</v>
      </c>
      <c r="M34" s="5">
        <f t="shared" si="1"/>
        <v>159600</v>
      </c>
      <c r="N34" s="38">
        <v>1.76</v>
      </c>
      <c r="O34" s="38">
        <v>1.76</v>
      </c>
    </row>
    <row r="35" spans="1:15">
      <c r="A35" s="1" t="s">
        <v>13</v>
      </c>
      <c r="B35" s="1" t="s">
        <v>121</v>
      </c>
      <c r="C35" s="1" t="s">
        <v>122</v>
      </c>
      <c r="D35" s="1" t="s">
        <v>123</v>
      </c>
      <c r="E35" s="2">
        <v>511</v>
      </c>
      <c r="F35" s="1" t="s">
        <v>124</v>
      </c>
      <c r="G35" s="2" t="s">
        <v>18</v>
      </c>
      <c r="H35" s="1" t="s">
        <v>7791</v>
      </c>
      <c r="I35" s="3">
        <v>44939.366412037038</v>
      </c>
      <c r="J35" s="4">
        <v>350000</v>
      </c>
      <c r="K35" s="5">
        <v>99400</v>
      </c>
      <c r="L35" s="5">
        <v>126000</v>
      </c>
      <c r="M35" s="5">
        <f t="shared" si="1"/>
        <v>225400</v>
      </c>
      <c r="N35" s="38">
        <v>1.39</v>
      </c>
      <c r="O35" s="38">
        <v>1.39</v>
      </c>
    </row>
    <row r="36" spans="1:15">
      <c r="A36" s="1" t="s">
        <v>13</v>
      </c>
      <c r="B36" s="1" t="s">
        <v>125</v>
      </c>
      <c r="C36" s="1" t="s">
        <v>126</v>
      </c>
      <c r="D36" s="1" t="s">
        <v>123</v>
      </c>
      <c r="E36" s="2">
        <v>511</v>
      </c>
      <c r="F36" s="1" t="s">
        <v>127</v>
      </c>
      <c r="G36" s="2" t="s">
        <v>18</v>
      </c>
      <c r="H36" s="1" t="s">
        <v>7792</v>
      </c>
      <c r="I36" s="3">
        <v>45245.438958333332</v>
      </c>
      <c r="J36" s="4">
        <v>210000</v>
      </c>
      <c r="K36" s="5">
        <v>90600</v>
      </c>
      <c r="L36" s="5">
        <v>95000</v>
      </c>
      <c r="M36" s="5">
        <f t="shared" si="1"/>
        <v>185600</v>
      </c>
      <c r="N36" s="38">
        <v>1.39</v>
      </c>
      <c r="O36" s="38">
        <v>1.39</v>
      </c>
    </row>
    <row r="37" spans="1:15">
      <c r="A37" s="1" t="s">
        <v>13</v>
      </c>
      <c r="B37" s="1" t="s">
        <v>128</v>
      </c>
      <c r="C37" s="1" t="s">
        <v>129</v>
      </c>
      <c r="D37" s="1" t="s">
        <v>123</v>
      </c>
      <c r="E37" s="2">
        <v>510</v>
      </c>
      <c r="F37" s="1" t="s">
        <v>130</v>
      </c>
      <c r="G37" s="2" t="s">
        <v>18</v>
      </c>
      <c r="H37" s="1" t="s">
        <v>7793</v>
      </c>
      <c r="I37" s="3">
        <v>45043.673368055555</v>
      </c>
      <c r="J37" s="4">
        <v>272000</v>
      </c>
      <c r="K37" s="5">
        <v>62500</v>
      </c>
      <c r="L37" s="5">
        <v>181800</v>
      </c>
      <c r="M37" s="5">
        <f t="shared" si="1"/>
        <v>244300</v>
      </c>
      <c r="N37" s="38">
        <v>1.39</v>
      </c>
      <c r="O37" s="38">
        <v>1.39</v>
      </c>
    </row>
    <row r="38" spans="1:15">
      <c r="A38" s="1" t="s">
        <v>13</v>
      </c>
      <c r="B38" s="1" t="s">
        <v>131</v>
      </c>
      <c r="C38" s="1" t="s">
        <v>132</v>
      </c>
      <c r="D38" s="1" t="s">
        <v>123</v>
      </c>
      <c r="E38" s="2">
        <v>511</v>
      </c>
      <c r="F38" s="1" t="s">
        <v>133</v>
      </c>
      <c r="G38" s="2" t="s">
        <v>18</v>
      </c>
      <c r="H38" s="1" t="s">
        <v>7794</v>
      </c>
      <c r="I38" s="3">
        <v>45167.566608796296</v>
      </c>
      <c r="J38" s="4">
        <v>220000</v>
      </c>
      <c r="K38" s="6">
        <v>91700</v>
      </c>
      <c r="L38" s="5">
        <v>114100</v>
      </c>
      <c r="M38" s="5">
        <f t="shared" si="1"/>
        <v>205800</v>
      </c>
      <c r="N38" s="38">
        <v>1.39</v>
      </c>
      <c r="O38" s="38">
        <v>1.39</v>
      </c>
    </row>
    <row r="39" spans="1:15">
      <c r="A39" s="1" t="s">
        <v>13</v>
      </c>
      <c r="B39" s="1" t="s">
        <v>134</v>
      </c>
      <c r="C39" s="1" t="s">
        <v>135</v>
      </c>
      <c r="D39" s="1" t="s">
        <v>123</v>
      </c>
      <c r="E39" s="2">
        <v>510</v>
      </c>
      <c r="F39" s="1" t="s">
        <v>136</v>
      </c>
      <c r="G39" s="2" t="s">
        <v>18</v>
      </c>
      <c r="H39" s="1" t="s">
        <v>7795</v>
      </c>
      <c r="I39" s="3">
        <v>45076.459166666667</v>
      </c>
      <c r="J39" s="4">
        <v>260000</v>
      </c>
      <c r="K39" s="5">
        <v>83700</v>
      </c>
      <c r="L39" s="5">
        <v>203800</v>
      </c>
      <c r="M39" s="5">
        <f t="shared" si="1"/>
        <v>287500</v>
      </c>
      <c r="N39" s="38">
        <v>1.39</v>
      </c>
      <c r="O39" s="38">
        <v>1.39</v>
      </c>
    </row>
    <row r="40" spans="1:15">
      <c r="A40" s="1" t="s">
        <v>13</v>
      </c>
      <c r="B40" s="1" t="s">
        <v>137</v>
      </c>
      <c r="C40" s="1" t="s">
        <v>138</v>
      </c>
      <c r="D40" s="1" t="s">
        <v>139</v>
      </c>
      <c r="E40" s="2">
        <v>510</v>
      </c>
      <c r="F40" s="1" t="s">
        <v>140</v>
      </c>
      <c r="G40" s="2" t="s">
        <v>18</v>
      </c>
      <c r="H40" s="1" t="s">
        <v>7796</v>
      </c>
      <c r="I40" s="3">
        <v>45209.56591435185</v>
      </c>
      <c r="J40" s="4">
        <v>314900</v>
      </c>
      <c r="K40" s="5">
        <v>93600</v>
      </c>
      <c r="L40" s="5">
        <v>93600</v>
      </c>
      <c r="M40" s="5">
        <f t="shared" si="1"/>
        <v>187200</v>
      </c>
      <c r="N40" s="38">
        <v>1</v>
      </c>
      <c r="O40" s="38">
        <v>1</v>
      </c>
    </row>
    <row r="41" spans="1:15">
      <c r="A41" s="1" t="s">
        <v>13</v>
      </c>
      <c r="B41" s="1" t="s">
        <v>141</v>
      </c>
      <c r="C41" s="1" t="s">
        <v>142</v>
      </c>
      <c r="D41" s="1" t="s">
        <v>139</v>
      </c>
      <c r="E41" s="2">
        <v>512</v>
      </c>
      <c r="F41" s="1" t="s">
        <v>143</v>
      </c>
      <c r="G41" s="2" t="s">
        <v>18</v>
      </c>
      <c r="H41" s="1" t="s">
        <v>7797</v>
      </c>
      <c r="I41" s="3">
        <v>45132.561006944445</v>
      </c>
      <c r="J41" s="4">
        <v>750000</v>
      </c>
      <c r="K41" s="5">
        <v>116000</v>
      </c>
      <c r="L41" s="5">
        <v>430600</v>
      </c>
      <c r="M41" s="5">
        <f t="shared" si="1"/>
        <v>546600</v>
      </c>
      <c r="N41" s="38">
        <v>1</v>
      </c>
      <c r="O41" s="38">
        <v>1</v>
      </c>
    </row>
    <row r="42" spans="1:15">
      <c r="A42" s="1" t="s">
        <v>13</v>
      </c>
      <c r="B42" s="1" t="s">
        <v>144</v>
      </c>
      <c r="C42" s="1" t="s">
        <v>145</v>
      </c>
      <c r="D42" s="1" t="s">
        <v>146</v>
      </c>
      <c r="E42" s="2">
        <v>510</v>
      </c>
      <c r="F42" s="1" t="s">
        <v>147</v>
      </c>
      <c r="G42" s="2" t="s">
        <v>18</v>
      </c>
      <c r="H42" s="1" t="s">
        <v>7798</v>
      </c>
      <c r="I42" s="3">
        <v>45105.613078703704</v>
      </c>
      <c r="J42" s="4">
        <v>792500</v>
      </c>
      <c r="K42" s="5">
        <v>92400</v>
      </c>
      <c r="L42" s="5">
        <v>306100</v>
      </c>
      <c r="M42" s="5">
        <f t="shared" si="1"/>
        <v>398500</v>
      </c>
      <c r="N42" s="38">
        <v>1</v>
      </c>
      <c r="O42" s="38">
        <v>1</v>
      </c>
    </row>
    <row r="43" spans="1:15">
      <c r="A43" s="1" t="s">
        <v>13</v>
      </c>
      <c r="B43" s="1" t="s">
        <v>148</v>
      </c>
      <c r="C43" s="1" t="s">
        <v>149</v>
      </c>
      <c r="D43" s="1" t="s">
        <v>146</v>
      </c>
      <c r="E43" s="2">
        <v>515</v>
      </c>
      <c r="F43" s="1" t="s">
        <v>150</v>
      </c>
      <c r="G43" s="2" t="s">
        <v>18</v>
      </c>
      <c r="H43" s="1" t="s">
        <v>7799</v>
      </c>
      <c r="I43" s="3">
        <v>44957.46912037037</v>
      </c>
      <c r="J43" s="4">
        <v>1250000</v>
      </c>
      <c r="K43" s="5">
        <v>220700</v>
      </c>
      <c r="L43" s="5">
        <v>910300</v>
      </c>
      <c r="M43" s="5">
        <f t="shared" si="1"/>
        <v>1131000</v>
      </c>
      <c r="N43" s="38">
        <v>1</v>
      </c>
      <c r="O43" s="38">
        <v>1</v>
      </c>
    </row>
    <row r="44" spans="1:15">
      <c r="A44" s="1" t="s">
        <v>13</v>
      </c>
      <c r="B44" s="1" t="s">
        <v>151</v>
      </c>
      <c r="C44" s="1" t="s">
        <v>152</v>
      </c>
      <c r="D44" s="1" t="s">
        <v>146</v>
      </c>
      <c r="E44" s="2">
        <v>513</v>
      </c>
      <c r="F44" s="1" t="s">
        <v>153</v>
      </c>
      <c r="G44" s="2" t="s">
        <v>18</v>
      </c>
      <c r="H44" s="1" t="s">
        <v>7800</v>
      </c>
      <c r="I44" s="3">
        <v>45043.448495370372</v>
      </c>
      <c r="J44" s="4">
        <v>281000</v>
      </c>
      <c r="K44" s="5">
        <v>144600</v>
      </c>
      <c r="L44" s="5">
        <v>87500</v>
      </c>
      <c r="M44" s="5">
        <f t="shared" si="1"/>
        <v>232100</v>
      </c>
      <c r="N44" s="38">
        <v>1</v>
      </c>
      <c r="O44" s="38">
        <v>1</v>
      </c>
    </row>
    <row r="45" spans="1:15">
      <c r="A45" s="1" t="s">
        <v>13</v>
      </c>
      <c r="B45" s="1" t="s">
        <v>154</v>
      </c>
      <c r="C45" s="1" t="s">
        <v>155</v>
      </c>
      <c r="D45" s="1" t="s">
        <v>156</v>
      </c>
      <c r="E45" s="2">
        <v>510</v>
      </c>
      <c r="F45" s="1" t="s">
        <v>157</v>
      </c>
      <c r="G45" s="2" t="s">
        <v>18</v>
      </c>
      <c r="H45" s="1" t="s">
        <v>7801</v>
      </c>
      <c r="I45" s="3">
        <v>45145.426446759258</v>
      </c>
      <c r="J45" s="4">
        <v>219900</v>
      </c>
      <c r="K45" s="5">
        <v>87600</v>
      </c>
      <c r="L45" s="5">
        <v>60300</v>
      </c>
      <c r="M45" s="5">
        <f t="shared" si="1"/>
        <v>147900</v>
      </c>
      <c r="N45" s="38">
        <v>1</v>
      </c>
      <c r="O45" s="38">
        <v>1</v>
      </c>
    </row>
    <row r="46" spans="1:15">
      <c r="A46" s="1" t="s">
        <v>13</v>
      </c>
      <c r="B46" s="1" t="s">
        <v>158</v>
      </c>
      <c r="C46" s="1" t="s">
        <v>159</v>
      </c>
      <c r="D46" s="1" t="s">
        <v>160</v>
      </c>
      <c r="E46" s="2">
        <v>510</v>
      </c>
      <c r="F46" s="1" t="s">
        <v>161</v>
      </c>
      <c r="G46" s="2" t="s">
        <v>18</v>
      </c>
      <c r="H46" s="1" t="s">
        <v>7802</v>
      </c>
      <c r="I46" s="3">
        <v>45086.405949074076</v>
      </c>
      <c r="J46" s="4">
        <v>137000</v>
      </c>
      <c r="K46" s="5">
        <v>37100</v>
      </c>
      <c r="L46" s="5">
        <v>80900</v>
      </c>
      <c r="M46" s="5">
        <f t="shared" si="1"/>
        <v>118000</v>
      </c>
      <c r="N46" s="38">
        <v>1.5</v>
      </c>
      <c r="O46" s="38">
        <v>1.5</v>
      </c>
    </row>
    <row r="47" spans="1:15">
      <c r="A47" s="1" t="s">
        <v>13</v>
      </c>
      <c r="B47" s="1" t="s">
        <v>162</v>
      </c>
      <c r="C47" s="1" t="s">
        <v>163</v>
      </c>
      <c r="D47" s="1" t="s">
        <v>160</v>
      </c>
      <c r="E47" s="2">
        <v>510</v>
      </c>
      <c r="F47" s="1" t="s">
        <v>164</v>
      </c>
      <c r="G47" s="2" t="s">
        <v>18</v>
      </c>
      <c r="H47" s="1" t="s">
        <v>7803</v>
      </c>
      <c r="I47" s="3">
        <v>45027.344571759262</v>
      </c>
      <c r="J47" s="4">
        <v>210000</v>
      </c>
      <c r="K47" s="6">
        <v>88500</v>
      </c>
      <c r="L47" s="5">
        <v>147500</v>
      </c>
      <c r="M47" s="5">
        <f t="shared" si="1"/>
        <v>236000</v>
      </c>
      <c r="N47" s="38">
        <v>1.5</v>
      </c>
      <c r="O47" s="38">
        <v>1.5</v>
      </c>
    </row>
    <row r="48" spans="1:15">
      <c r="A48" s="1" t="s">
        <v>13</v>
      </c>
      <c r="B48" s="1" t="s">
        <v>165</v>
      </c>
      <c r="C48" s="1" t="s">
        <v>166</v>
      </c>
      <c r="D48" s="1" t="s">
        <v>167</v>
      </c>
      <c r="E48" s="2">
        <v>510</v>
      </c>
      <c r="F48" s="1" t="s">
        <v>168</v>
      </c>
      <c r="G48" s="2" t="s">
        <v>18</v>
      </c>
      <c r="H48" s="1" t="s">
        <v>7804</v>
      </c>
      <c r="I48" s="3">
        <v>45162.379618055558</v>
      </c>
      <c r="J48" s="4">
        <v>306000</v>
      </c>
      <c r="K48" s="6">
        <v>54200</v>
      </c>
      <c r="L48" s="5">
        <v>163400</v>
      </c>
      <c r="M48" s="5">
        <f t="shared" si="1"/>
        <v>217600</v>
      </c>
      <c r="N48" s="38">
        <v>1.23</v>
      </c>
      <c r="O48" s="38">
        <v>1.54</v>
      </c>
    </row>
    <row r="49" spans="1:15">
      <c r="A49" s="1" t="s">
        <v>13</v>
      </c>
      <c r="B49" s="1" t="s">
        <v>169</v>
      </c>
      <c r="C49" s="1" t="s">
        <v>170</v>
      </c>
      <c r="D49" s="1" t="s">
        <v>167</v>
      </c>
      <c r="E49" s="2">
        <v>510</v>
      </c>
      <c r="F49" s="1" t="s">
        <v>171</v>
      </c>
      <c r="G49" s="2" t="s">
        <v>18</v>
      </c>
      <c r="H49" s="1" t="s">
        <v>7805</v>
      </c>
      <c r="I49" s="3">
        <v>45280.425428240742</v>
      </c>
      <c r="J49" s="4">
        <v>230000</v>
      </c>
      <c r="K49" s="6">
        <v>47600</v>
      </c>
      <c r="L49" s="5">
        <v>134900</v>
      </c>
      <c r="M49" s="5">
        <f t="shared" si="1"/>
        <v>182500</v>
      </c>
      <c r="N49" s="38">
        <v>1.23</v>
      </c>
      <c r="O49" s="38">
        <v>1.54</v>
      </c>
    </row>
    <row r="50" spans="1:15">
      <c r="A50" s="1" t="s">
        <v>13</v>
      </c>
      <c r="B50" s="1" t="s">
        <v>172</v>
      </c>
      <c r="C50" s="1" t="s">
        <v>173</v>
      </c>
      <c r="D50" s="1" t="s">
        <v>167</v>
      </c>
      <c r="E50" s="2">
        <v>510</v>
      </c>
      <c r="F50" s="1" t="s">
        <v>174</v>
      </c>
      <c r="G50" s="2" t="s">
        <v>18</v>
      </c>
      <c r="H50" s="1" t="s">
        <v>7806</v>
      </c>
      <c r="I50" s="3">
        <v>45289.345694444448</v>
      </c>
      <c r="J50" s="4">
        <v>200000</v>
      </c>
      <c r="K50" s="6">
        <v>54200</v>
      </c>
      <c r="L50" s="5">
        <v>105100</v>
      </c>
      <c r="M50" s="5">
        <f t="shared" si="1"/>
        <v>159300</v>
      </c>
      <c r="N50" s="38">
        <v>1.23</v>
      </c>
      <c r="O50" s="38">
        <v>1.54</v>
      </c>
    </row>
    <row r="51" spans="1:15">
      <c r="A51" s="1" t="s">
        <v>13</v>
      </c>
      <c r="B51" s="1" t="s">
        <v>175</v>
      </c>
      <c r="C51" s="1" t="s">
        <v>176</v>
      </c>
      <c r="D51" s="1" t="s">
        <v>167</v>
      </c>
      <c r="E51" s="2">
        <v>510</v>
      </c>
      <c r="F51" s="1" t="s">
        <v>177</v>
      </c>
      <c r="G51" s="2" t="s">
        <v>18</v>
      </c>
      <c r="H51" s="1" t="s">
        <v>7807</v>
      </c>
      <c r="I51" s="3">
        <v>45212.494270833333</v>
      </c>
      <c r="J51" s="4">
        <v>231000</v>
      </c>
      <c r="K51" s="6">
        <v>59500</v>
      </c>
      <c r="L51" s="5">
        <v>125300</v>
      </c>
      <c r="M51" s="5">
        <f t="shared" si="1"/>
        <v>184800</v>
      </c>
      <c r="N51" s="38">
        <v>1.23</v>
      </c>
      <c r="O51" s="38">
        <v>1.54</v>
      </c>
    </row>
    <row r="52" spans="1:15">
      <c r="A52" s="1" t="s">
        <v>13</v>
      </c>
      <c r="B52" s="1" t="s">
        <v>178</v>
      </c>
      <c r="C52" s="1" t="s">
        <v>179</v>
      </c>
      <c r="D52" s="1" t="s">
        <v>167</v>
      </c>
      <c r="E52" s="2">
        <v>510</v>
      </c>
      <c r="F52" s="1" t="s">
        <v>180</v>
      </c>
      <c r="G52" s="2" t="s">
        <v>18</v>
      </c>
      <c r="H52" s="1" t="s">
        <v>7808</v>
      </c>
      <c r="I52" s="3">
        <v>44987.424444444441</v>
      </c>
      <c r="J52" s="4">
        <v>185000</v>
      </c>
      <c r="K52" s="6">
        <v>54200</v>
      </c>
      <c r="L52" s="5">
        <v>96700</v>
      </c>
      <c r="M52" s="5">
        <f t="shared" si="1"/>
        <v>150900</v>
      </c>
      <c r="N52" s="38">
        <v>1.23</v>
      </c>
      <c r="O52" s="38">
        <v>1.54</v>
      </c>
    </row>
    <row r="53" spans="1:15">
      <c r="A53" s="1" t="s">
        <v>13</v>
      </c>
      <c r="B53" s="1" t="s">
        <v>181</v>
      </c>
      <c r="C53" s="1" t="s">
        <v>182</v>
      </c>
      <c r="D53" s="1" t="s">
        <v>167</v>
      </c>
      <c r="E53" s="2">
        <v>510</v>
      </c>
      <c r="F53" s="1" t="s">
        <v>183</v>
      </c>
      <c r="G53" s="2" t="s">
        <v>18</v>
      </c>
      <c r="H53" s="1" t="s">
        <v>7809</v>
      </c>
      <c r="I53" s="3">
        <v>44930.626168981478</v>
      </c>
      <c r="J53" s="4">
        <v>170000</v>
      </c>
      <c r="K53" s="6">
        <v>52300</v>
      </c>
      <c r="L53" s="5">
        <v>90600</v>
      </c>
      <c r="M53" s="5">
        <f t="shared" si="1"/>
        <v>142900</v>
      </c>
      <c r="N53" s="38">
        <v>1.23</v>
      </c>
      <c r="O53" s="38">
        <v>1.54</v>
      </c>
    </row>
    <row r="54" spans="1:15">
      <c r="A54" s="1" t="s">
        <v>13</v>
      </c>
      <c r="B54" s="1" t="s">
        <v>184</v>
      </c>
      <c r="C54" s="1" t="s">
        <v>185</v>
      </c>
      <c r="D54" s="1" t="s">
        <v>167</v>
      </c>
      <c r="E54" s="2">
        <v>510</v>
      </c>
      <c r="F54" s="1" t="s">
        <v>186</v>
      </c>
      <c r="G54" s="2" t="s">
        <v>18</v>
      </c>
      <c r="H54" s="1" t="s">
        <v>7810</v>
      </c>
      <c r="I54" s="3">
        <v>45212.500462962962</v>
      </c>
      <c r="J54" s="4">
        <v>205000</v>
      </c>
      <c r="K54" s="6">
        <v>54200</v>
      </c>
      <c r="L54" s="5">
        <v>123900</v>
      </c>
      <c r="M54" s="5">
        <f t="shared" si="1"/>
        <v>178100</v>
      </c>
      <c r="N54" s="38">
        <v>1.23</v>
      </c>
      <c r="O54" s="38">
        <v>1.54</v>
      </c>
    </row>
    <row r="55" spans="1:15">
      <c r="A55" s="1" t="s">
        <v>13</v>
      </c>
      <c r="B55" s="1" t="s">
        <v>187</v>
      </c>
      <c r="C55" s="1" t="s">
        <v>188</v>
      </c>
      <c r="D55" s="1" t="s">
        <v>189</v>
      </c>
      <c r="E55" s="2">
        <v>510</v>
      </c>
      <c r="F55" s="1" t="s">
        <v>190</v>
      </c>
      <c r="G55" s="2" t="s">
        <v>18</v>
      </c>
      <c r="H55" s="1" t="s">
        <v>7811</v>
      </c>
      <c r="I55" s="3">
        <v>45272.481261574074</v>
      </c>
      <c r="J55" s="4">
        <v>327000</v>
      </c>
      <c r="K55" s="6">
        <v>83900</v>
      </c>
      <c r="L55" s="5">
        <v>230000</v>
      </c>
      <c r="M55" s="5">
        <f t="shared" si="1"/>
        <v>313900</v>
      </c>
      <c r="N55" s="38">
        <v>1.3</v>
      </c>
      <c r="O55" s="38">
        <v>1.3</v>
      </c>
    </row>
    <row r="56" spans="1:15">
      <c r="A56" s="1" t="s">
        <v>13</v>
      </c>
      <c r="B56" s="1" t="s">
        <v>191</v>
      </c>
      <c r="C56" s="1" t="s">
        <v>192</v>
      </c>
      <c r="D56" s="1" t="s">
        <v>193</v>
      </c>
      <c r="E56" s="2">
        <v>510</v>
      </c>
      <c r="F56" s="1" t="s">
        <v>194</v>
      </c>
      <c r="G56" s="2" t="s">
        <v>18</v>
      </c>
      <c r="H56" s="1" t="s">
        <v>7812</v>
      </c>
      <c r="I56" s="3">
        <v>45140.342800925922</v>
      </c>
      <c r="J56" s="4">
        <v>212500</v>
      </c>
      <c r="K56" s="6">
        <v>52500</v>
      </c>
      <c r="L56" s="5">
        <v>134800</v>
      </c>
      <c r="M56" s="5">
        <f t="shared" si="1"/>
        <v>187300</v>
      </c>
      <c r="N56" s="38">
        <v>1.49</v>
      </c>
      <c r="O56" s="38">
        <v>1.49</v>
      </c>
    </row>
    <row r="57" spans="1:15">
      <c r="A57" s="1" t="s">
        <v>13</v>
      </c>
      <c r="B57" s="1" t="s">
        <v>195</v>
      </c>
      <c r="C57" s="1" t="s">
        <v>196</v>
      </c>
      <c r="D57" s="1" t="s">
        <v>193</v>
      </c>
      <c r="E57" s="2">
        <v>510</v>
      </c>
      <c r="F57" s="1" t="s">
        <v>197</v>
      </c>
      <c r="G57" s="2" t="s">
        <v>18</v>
      </c>
      <c r="H57" s="1" t="s">
        <v>7813</v>
      </c>
      <c r="I57" s="3">
        <v>45202.375428240739</v>
      </c>
      <c r="J57" s="4">
        <v>315000</v>
      </c>
      <c r="K57" s="6">
        <v>53400</v>
      </c>
      <c r="L57" s="5">
        <v>226100</v>
      </c>
      <c r="M57" s="5">
        <f t="shared" si="1"/>
        <v>279500</v>
      </c>
      <c r="N57" s="38">
        <v>1.49</v>
      </c>
      <c r="O57" s="38">
        <v>1.49</v>
      </c>
    </row>
    <row r="58" spans="1:15">
      <c r="A58" s="1" t="s">
        <v>13</v>
      </c>
      <c r="B58" s="1" t="s">
        <v>198</v>
      </c>
      <c r="C58" s="1" t="s">
        <v>199</v>
      </c>
      <c r="D58" s="1" t="s">
        <v>193</v>
      </c>
      <c r="E58" s="2">
        <v>510</v>
      </c>
      <c r="F58" s="1" t="s">
        <v>200</v>
      </c>
      <c r="G58" s="2" t="s">
        <v>18</v>
      </c>
      <c r="H58" s="1" t="s">
        <v>7814</v>
      </c>
      <c r="I58" s="3">
        <v>45175.655902777777</v>
      </c>
      <c r="J58" s="4">
        <v>240721</v>
      </c>
      <c r="K58" s="6">
        <v>55900</v>
      </c>
      <c r="L58" s="5">
        <v>168100</v>
      </c>
      <c r="M58" s="5">
        <f t="shared" si="1"/>
        <v>224000</v>
      </c>
      <c r="N58" s="38">
        <v>1.49</v>
      </c>
      <c r="O58" s="38">
        <v>1.49</v>
      </c>
    </row>
    <row r="59" spans="1:15">
      <c r="A59" s="1" t="s">
        <v>13</v>
      </c>
      <c r="B59" s="1" t="s">
        <v>201</v>
      </c>
      <c r="C59" s="1" t="s">
        <v>202</v>
      </c>
      <c r="D59" s="1" t="s">
        <v>193</v>
      </c>
      <c r="E59" s="2">
        <v>510</v>
      </c>
      <c r="F59" s="1" t="s">
        <v>203</v>
      </c>
      <c r="G59" s="2" t="s">
        <v>18</v>
      </c>
      <c r="H59" s="1" t="s">
        <v>7815</v>
      </c>
      <c r="I59" s="3">
        <v>44995.409305555557</v>
      </c>
      <c r="J59" s="4">
        <v>240000</v>
      </c>
      <c r="K59" s="6">
        <v>59100</v>
      </c>
      <c r="L59" s="5">
        <v>169100</v>
      </c>
      <c r="M59" s="5">
        <f t="shared" si="1"/>
        <v>228200</v>
      </c>
      <c r="N59" s="38">
        <v>1.49</v>
      </c>
      <c r="O59" s="38">
        <v>1.49</v>
      </c>
    </row>
    <row r="60" spans="1:15">
      <c r="A60" s="1" t="s">
        <v>13</v>
      </c>
      <c r="B60" s="1" t="s">
        <v>204</v>
      </c>
      <c r="C60" s="1" t="s">
        <v>205</v>
      </c>
      <c r="D60" s="1" t="s">
        <v>193</v>
      </c>
      <c r="E60" s="2">
        <v>510</v>
      </c>
      <c r="F60" s="1" t="s">
        <v>206</v>
      </c>
      <c r="G60" s="2" t="s">
        <v>18</v>
      </c>
      <c r="H60" s="1" t="s">
        <v>7816</v>
      </c>
      <c r="I60" s="3">
        <v>45184.571921296294</v>
      </c>
      <c r="J60" s="4">
        <v>235000</v>
      </c>
      <c r="K60" s="6">
        <v>52500</v>
      </c>
      <c r="L60" s="5">
        <v>177700</v>
      </c>
      <c r="M60" s="5">
        <f t="shared" si="1"/>
        <v>230200</v>
      </c>
      <c r="N60" s="38">
        <v>1.49</v>
      </c>
      <c r="O60" s="38">
        <v>1.49</v>
      </c>
    </row>
    <row r="61" spans="1:15">
      <c r="A61" s="1" t="s">
        <v>13</v>
      </c>
      <c r="B61" s="1" t="s">
        <v>207</v>
      </c>
      <c r="C61" s="1" t="s">
        <v>208</v>
      </c>
      <c r="D61" s="1" t="s">
        <v>193</v>
      </c>
      <c r="E61" s="2">
        <v>510</v>
      </c>
      <c r="F61" s="1" t="s">
        <v>209</v>
      </c>
      <c r="G61" s="2" t="s">
        <v>18</v>
      </c>
      <c r="H61" s="1" t="s">
        <v>7817</v>
      </c>
      <c r="I61" s="3">
        <v>45054.429548611108</v>
      </c>
      <c r="J61" s="4">
        <v>235000</v>
      </c>
      <c r="K61" s="6">
        <v>52400</v>
      </c>
      <c r="L61" s="5">
        <v>199100</v>
      </c>
      <c r="M61" s="5">
        <f t="shared" si="1"/>
        <v>251500</v>
      </c>
      <c r="N61" s="38">
        <v>1.49</v>
      </c>
      <c r="O61" s="38">
        <v>1.49</v>
      </c>
    </row>
    <row r="62" spans="1:15">
      <c r="A62" s="1" t="s">
        <v>13</v>
      </c>
      <c r="B62" s="1" t="s">
        <v>210</v>
      </c>
      <c r="C62" s="1" t="s">
        <v>211</v>
      </c>
      <c r="D62" s="1" t="s">
        <v>193</v>
      </c>
      <c r="E62" s="2">
        <v>510</v>
      </c>
      <c r="F62" s="1" t="s">
        <v>212</v>
      </c>
      <c r="G62" s="2" t="s">
        <v>18</v>
      </c>
      <c r="H62" s="1" t="s">
        <v>7818</v>
      </c>
      <c r="I62" s="3">
        <v>45287.418020833335</v>
      </c>
      <c r="J62" s="4">
        <v>195000</v>
      </c>
      <c r="K62" s="6">
        <v>52500</v>
      </c>
      <c r="L62" s="5">
        <v>172800</v>
      </c>
      <c r="M62" s="5">
        <f t="shared" si="1"/>
        <v>225300</v>
      </c>
      <c r="N62" s="38">
        <v>1.49</v>
      </c>
      <c r="O62" s="38">
        <v>1.49</v>
      </c>
    </row>
    <row r="63" spans="1:15">
      <c r="A63" s="1" t="s">
        <v>13</v>
      </c>
      <c r="B63" s="1" t="s">
        <v>213</v>
      </c>
      <c r="C63" s="1" t="s">
        <v>214</v>
      </c>
      <c r="D63" s="1" t="s">
        <v>215</v>
      </c>
      <c r="E63" s="2">
        <v>510</v>
      </c>
      <c r="F63" s="1" t="s">
        <v>216</v>
      </c>
      <c r="G63" s="2" t="s">
        <v>18</v>
      </c>
      <c r="H63" s="1" t="s">
        <v>7819</v>
      </c>
      <c r="I63" s="3">
        <v>45167.616365740738</v>
      </c>
      <c r="J63" s="4">
        <v>165000</v>
      </c>
      <c r="K63" s="6">
        <v>51500</v>
      </c>
      <c r="L63" s="5">
        <v>76100</v>
      </c>
      <c r="M63" s="5">
        <f t="shared" si="1"/>
        <v>127600</v>
      </c>
      <c r="N63" s="38">
        <v>1.19</v>
      </c>
      <c r="O63" s="38">
        <v>1.19</v>
      </c>
    </row>
    <row r="64" spans="1:15">
      <c r="A64" s="1" t="s">
        <v>13</v>
      </c>
      <c r="B64" s="1" t="s">
        <v>217</v>
      </c>
      <c r="C64" s="1" t="s">
        <v>218</v>
      </c>
      <c r="D64" s="1" t="s">
        <v>215</v>
      </c>
      <c r="E64" s="2">
        <v>510</v>
      </c>
      <c r="F64" s="1" t="s">
        <v>219</v>
      </c>
      <c r="G64" s="2" t="s">
        <v>18</v>
      </c>
      <c r="H64" s="1" t="s">
        <v>7820</v>
      </c>
      <c r="I64" s="3">
        <v>45016.5624537037</v>
      </c>
      <c r="J64" s="4">
        <v>208000</v>
      </c>
      <c r="K64" s="6">
        <v>78900</v>
      </c>
      <c r="L64" s="5">
        <v>83300</v>
      </c>
      <c r="M64" s="5">
        <f t="shared" si="1"/>
        <v>162200</v>
      </c>
      <c r="N64" s="38">
        <v>1.19</v>
      </c>
      <c r="O64" s="38">
        <v>1.19</v>
      </c>
    </row>
    <row r="65" spans="1:15">
      <c r="A65" s="1" t="s">
        <v>13</v>
      </c>
      <c r="B65" s="1" t="s">
        <v>220</v>
      </c>
      <c r="C65" s="1" t="s">
        <v>221</v>
      </c>
      <c r="D65" s="1" t="s">
        <v>215</v>
      </c>
      <c r="E65" s="2">
        <v>510</v>
      </c>
      <c r="F65" s="1" t="s">
        <v>222</v>
      </c>
      <c r="G65" s="2" t="s">
        <v>18</v>
      </c>
      <c r="H65" s="1" t="s">
        <v>7821</v>
      </c>
      <c r="I65" s="3">
        <v>44960.442974537036</v>
      </c>
      <c r="J65" s="4">
        <v>275000</v>
      </c>
      <c r="K65" s="6">
        <v>75400</v>
      </c>
      <c r="L65" s="5">
        <v>171800</v>
      </c>
      <c r="M65" s="5">
        <f t="shared" si="1"/>
        <v>247200</v>
      </c>
      <c r="N65" s="38">
        <v>1.19</v>
      </c>
      <c r="O65" s="38">
        <v>1.19</v>
      </c>
    </row>
    <row r="66" spans="1:15">
      <c r="A66" s="1" t="s">
        <v>13</v>
      </c>
      <c r="B66" s="1" t="s">
        <v>223</v>
      </c>
      <c r="C66" s="1" t="s">
        <v>224</v>
      </c>
      <c r="D66" s="1" t="s">
        <v>215</v>
      </c>
      <c r="E66" s="2">
        <v>510</v>
      </c>
      <c r="F66" s="1" t="s">
        <v>225</v>
      </c>
      <c r="G66" s="2" t="s">
        <v>18</v>
      </c>
      <c r="H66" s="1" t="s">
        <v>7822</v>
      </c>
      <c r="I66" s="3">
        <v>45268.512430555558</v>
      </c>
      <c r="J66" s="4">
        <v>270000</v>
      </c>
      <c r="K66" s="6">
        <v>103000</v>
      </c>
      <c r="L66" s="5">
        <v>129200</v>
      </c>
      <c r="M66" s="5">
        <f>SUM(K66:L66)+24200</f>
        <v>256400</v>
      </c>
      <c r="N66" s="38">
        <v>1.19</v>
      </c>
      <c r="O66" s="38">
        <v>1.19</v>
      </c>
    </row>
    <row r="67" spans="1:15">
      <c r="A67" s="1" t="s">
        <v>13</v>
      </c>
      <c r="B67" s="1" t="s">
        <v>226</v>
      </c>
      <c r="C67" s="1" t="s">
        <v>227</v>
      </c>
      <c r="D67" s="1" t="s">
        <v>215</v>
      </c>
      <c r="E67" s="2">
        <v>500</v>
      </c>
      <c r="F67" s="1" t="s">
        <v>225</v>
      </c>
      <c r="G67" s="2" t="s">
        <v>18</v>
      </c>
      <c r="H67" s="1" t="s">
        <v>7822</v>
      </c>
      <c r="I67" s="3">
        <v>45268.512430555558</v>
      </c>
      <c r="K67" s="6">
        <v>24200</v>
      </c>
      <c r="L67" s="5">
        <v>0</v>
      </c>
      <c r="N67" s="38">
        <v>1.19</v>
      </c>
      <c r="O67" s="38">
        <v>1.19</v>
      </c>
    </row>
    <row r="68" spans="1:15">
      <c r="A68" s="1" t="s">
        <v>13</v>
      </c>
      <c r="B68" s="1" t="s">
        <v>228</v>
      </c>
      <c r="C68" s="1" t="s">
        <v>229</v>
      </c>
      <c r="D68" s="1" t="s">
        <v>215</v>
      </c>
      <c r="E68" s="2">
        <v>510</v>
      </c>
      <c r="F68" s="1" t="s">
        <v>230</v>
      </c>
      <c r="G68" s="2" t="s">
        <v>18</v>
      </c>
      <c r="H68" s="1" t="s">
        <v>7823</v>
      </c>
      <c r="I68" s="3">
        <v>45198.678981481484</v>
      </c>
      <c r="J68" s="4">
        <v>210000</v>
      </c>
      <c r="K68" s="6">
        <v>130400</v>
      </c>
      <c r="L68" s="5">
        <v>87700</v>
      </c>
      <c r="M68" s="5">
        <f t="shared" ref="M68:M99" si="2">SUM(K68:L68)</f>
        <v>218100</v>
      </c>
      <c r="N68" s="38">
        <v>1.19</v>
      </c>
      <c r="O68" s="38">
        <v>1.19</v>
      </c>
    </row>
    <row r="69" spans="1:15">
      <c r="A69" s="1" t="s">
        <v>13</v>
      </c>
      <c r="B69" s="1" t="s">
        <v>231</v>
      </c>
      <c r="C69" s="1" t="s">
        <v>232</v>
      </c>
      <c r="D69" s="1" t="s">
        <v>233</v>
      </c>
      <c r="E69" s="2">
        <v>510</v>
      </c>
      <c r="F69" s="1" t="s">
        <v>234</v>
      </c>
      <c r="G69" s="2" t="s">
        <v>18</v>
      </c>
      <c r="H69" s="1" t="s">
        <v>7824</v>
      </c>
      <c r="I69" s="3">
        <v>45050.372048611112</v>
      </c>
      <c r="J69" s="4">
        <v>189500</v>
      </c>
      <c r="K69" s="6">
        <v>36700</v>
      </c>
      <c r="L69" s="5">
        <v>136800</v>
      </c>
      <c r="M69" s="5">
        <f t="shared" si="2"/>
        <v>173500</v>
      </c>
      <c r="N69" s="38">
        <v>1</v>
      </c>
      <c r="O69" s="38">
        <v>1</v>
      </c>
    </row>
    <row r="70" spans="1:15">
      <c r="A70" s="1" t="s">
        <v>13</v>
      </c>
      <c r="B70" s="1" t="s">
        <v>235</v>
      </c>
      <c r="C70" s="1" t="s">
        <v>236</v>
      </c>
      <c r="D70" s="1" t="s">
        <v>237</v>
      </c>
      <c r="E70" s="2">
        <v>510</v>
      </c>
      <c r="F70" s="1" t="s">
        <v>238</v>
      </c>
      <c r="G70" s="2" t="s">
        <v>18</v>
      </c>
      <c r="H70" s="1" t="s">
        <v>7825</v>
      </c>
      <c r="I70" s="3">
        <v>45182.362326388888</v>
      </c>
      <c r="J70" s="4">
        <v>235000</v>
      </c>
      <c r="K70" s="6">
        <v>35600</v>
      </c>
      <c r="L70" s="5">
        <v>124500</v>
      </c>
      <c r="M70" s="5">
        <f t="shared" si="2"/>
        <v>160100</v>
      </c>
      <c r="N70" s="38">
        <v>1.85</v>
      </c>
      <c r="O70" s="38">
        <v>2.138329604772558</v>
      </c>
    </row>
    <row r="71" spans="1:15">
      <c r="A71" s="1" t="s">
        <v>13</v>
      </c>
      <c r="B71" s="1" t="s">
        <v>239</v>
      </c>
      <c r="C71" s="1" t="s">
        <v>240</v>
      </c>
      <c r="D71" s="1" t="s">
        <v>237</v>
      </c>
      <c r="E71" s="2">
        <v>510</v>
      </c>
      <c r="F71" s="1" t="s">
        <v>241</v>
      </c>
      <c r="G71" s="2" t="s">
        <v>18</v>
      </c>
      <c r="H71" s="1" t="s">
        <v>7826</v>
      </c>
      <c r="I71" s="3">
        <v>45190.484675925924</v>
      </c>
      <c r="J71" s="4">
        <v>175000</v>
      </c>
      <c r="K71" s="6">
        <v>39200</v>
      </c>
      <c r="L71" s="5">
        <v>84400</v>
      </c>
      <c r="M71" s="5">
        <f t="shared" si="2"/>
        <v>123600</v>
      </c>
      <c r="N71" s="38">
        <v>1.85</v>
      </c>
      <c r="O71" s="38">
        <v>2.138329604772558</v>
      </c>
    </row>
    <row r="72" spans="1:15">
      <c r="A72" s="1" t="s">
        <v>13</v>
      </c>
      <c r="B72" s="1" t="s">
        <v>242</v>
      </c>
      <c r="C72" s="1" t="s">
        <v>243</v>
      </c>
      <c r="D72" s="1" t="s">
        <v>237</v>
      </c>
      <c r="E72" s="2">
        <v>510</v>
      </c>
      <c r="F72" s="1" t="s">
        <v>244</v>
      </c>
      <c r="G72" s="2" t="s">
        <v>18</v>
      </c>
      <c r="H72" s="1" t="s">
        <v>7827</v>
      </c>
      <c r="I72" s="3">
        <v>45266.388865740744</v>
      </c>
      <c r="J72" s="4">
        <v>180000</v>
      </c>
      <c r="K72" s="6">
        <v>37900</v>
      </c>
      <c r="L72" s="5">
        <v>89700</v>
      </c>
      <c r="M72" s="5">
        <f t="shared" si="2"/>
        <v>127600</v>
      </c>
      <c r="N72" s="38">
        <v>1.85</v>
      </c>
      <c r="O72" s="38">
        <v>2.138329604772558</v>
      </c>
    </row>
    <row r="73" spans="1:15">
      <c r="A73" s="1" t="s">
        <v>13</v>
      </c>
      <c r="B73" s="1" t="s">
        <v>245</v>
      </c>
      <c r="C73" s="1" t="s">
        <v>246</v>
      </c>
      <c r="D73" s="1" t="s">
        <v>237</v>
      </c>
      <c r="E73" s="2">
        <v>510</v>
      </c>
      <c r="F73" s="1" t="s">
        <v>247</v>
      </c>
      <c r="G73" s="2" t="s">
        <v>18</v>
      </c>
      <c r="H73" s="1" t="s">
        <v>7828</v>
      </c>
      <c r="I73" s="3">
        <v>45117.395601851851</v>
      </c>
      <c r="J73" s="4">
        <v>165000</v>
      </c>
      <c r="K73" s="6">
        <v>39500</v>
      </c>
      <c r="L73" s="5">
        <v>78700</v>
      </c>
      <c r="M73" s="5">
        <f t="shared" si="2"/>
        <v>118200</v>
      </c>
      <c r="N73" s="38">
        <v>1.85</v>
      </c>
      <c r="O73" s="38">
        <v>2.138329604772558</v>
      </c>
    </row>
    <row r="74" spans="1:15">
      <c r="A74" s="1" t="s">
        <v>13</v>
      </c>
      <c r="B74" s="1" t="s">
        <v>248</v>
      </c>
      <c r="C74" s="1" t="s">
        <v>249</v>
      </c>
      <c r="D74" s="1" t="s">
        <v>237</v>
      </c>
      <c r="E74" s="2">
        <v>510</v>
      </c>
      <c r="F74" s="1" t="s">
        <v>250</v>
      </c>
      <c r="G74" s="2" t="s">
        <v>18</v>
      </c>
      <c r="H74" s="1" t="s">
        <v>7829</v>
      </c>
      <c r="I74" s="3">
        <v>44995.595405092594</v>
      </c>
      <c r="J74" s="4">
        <v>152000</v>
      </c>
      <c r="K74" s="6">
        <v>35600</v>
      </c>
      <c r="L74" s="5">
        <v>76000</v>
      </c>
      <c r="M74" s="5">
        <f t="shared" si="2"/>
        <v>111600</v>
      </c>
      <c r="N74" s="38">
        <v>1.85</v>
      </c>
      <c r="O74" s="38">
        <v>2.138329604772558</v>
      </c>
    </row>
    <row r="75" spans="1:15">
      <c r="A75" s="1" t="s">
        <v>13</v>
      </c>
      <c r="B75" s="1" t="s">
        <v>251</v>
      </c>
      <c r="C75" s="1" t="s">
        <v>252</v>
      </c>
      <c r="D75" s="1" t="s">
        <v>237</v>
      </c>
      <c r="E75" s="2">
        <v>510</v>
      </c>
      <c r="F75" s="1" t="s">
        <v>253</v>
      </c>
      <c r="G75" s="2" t="s">
        <v>18</v>
      </c>
      <c r="H75" s="1" t="s">
        <v>7830</v>
      </c>
      <c r="I75" s="3">
        <v>45219.436076388891</v>
      </c>
      <c r="J75" s="4">
        <v>169900</v>
      </c>
      <c r="K75" s="6">
        <v>39100</v>
      </c>
      <c r="L75" s="5">
        <v>85700</v>
      </c>
      <c r="M75" s="5">
        <f t="shared" si="2"/>
        <v>124800</v>
      </c>
      <c r="N75" s="38">
        <v>1.85</v>
      </c>
      <c r="O75" s="38">
        <v>2.138329604772558</v>
      </c>
    </row>
    <row r="76" spans="1:15">
      <c r="A76" s="1" t="s">
        <v>13</v>
      </c>
      <c r="B76" s="1" t="s">
        <v>254</v>
      </c>
      <c r="C76" s="1" t="s">
        <v>255</v>
      </c>
      <c r="D76" s="1" t="s">
        <v>237</v>
      </c>
      <c r="E76" s="2">
        <v>510</v>
      </c>
      <c r="F76" s="1" t="s">
        <v>256</v>
      </c>
      <c r="G76" s="2" t="s">
        <v>18</v>
      </c>
      <c r="H76" s="1" t="s">
        <v>7831</v>
      </c>
      <c r="I76" s="3">
        <v>45096.38758101852</v>
      </c>
      <c r="J76" s="4">
        <v>142000</v>
      </c>
      <c r="K76" s="6">
        <v>33100</v>
      </c>
      <c r="L76" s="5">
        <v>72300</v>
      </c>
      <c r="M76" s="5">
        <f t="shared" si="2"/>
        <v>105400</v>
      </c>
      <c r="N76" s="38">
        <v>1.85</v>
      </c>
      <c r="O76" s="38">
        <v>2.138329604772558</v>
      </c>
    </row>
    <row r="77" spans="1:15">
      <c r="A77" s="1" t="s">
        <v>13</v>
      </c>
      <c r="B77" s="1" t="s">
        <v>257</v>
      </c>
      <c r="C77" s="1" t="s">
        <v>258</v>
      </c>
      <c r="D77" s="1" t="s">
        <v>237</v>
      </c>
      <c r="E77" s="2">
        <v>510</v>
      </c>
      <c r="F77" s="1" t="s">
        <v>259</v>
      </c>
      <c r="G77" s="2" t="s">
        <v>18</v>
      </c>
      <c r="H77" s="1" t="s">
        <v>7832</v>
      </c>
      <c r="I77" s="3">
        <v>45114.390092592592</v>
      </c>
      <c r="J77" s="4">
        <v>150000</v>
      </c>
      <c r="K77" s="6">
        <v>36700</v>
      </c>
      <c r="L77" s="5">
        <v>75900</v>
      </c>
      <c r="M77" s="5">
        <f t="shared" si="2"/>
        <v>112600</v>
      </c>
      <c r="N77" s="38">
        <v>1.85</v>
      </c>
      <c r="O77" s="38">
        <v>2.138329604772558</v>
      </c>
    </row>
    <row r="78" spans="1:15">
      <c r="A78" s="1" t="s">
        <v>13</v>
      </c>
      <c r="B78" s="1" t="s">
        <v>260</v>
      </c>
      <c r="C78" s="1" t="s">
        <v>261</v>
      </c>
      <c r="D78" s="1" t="s">
        <v>237</v>
      </c>
      <c r="E78" s="2">
        <v>510</v>
      </c>
      <c r="F78" s="1" t="s">
        <v>262</v>
      </c>
      <c r="G78" s="2" t="s">
        <v>18</v>
      </c>
      <c r="H78" s="1" t="s">
        <v>7833</v>
      </c>
      <c r="I78" s="3">
        <v>44960.484212962961</v>
      </c>
      <c r="J78" s="4">
        <v>180000</v>
      </c>
      <c r="K78" s="6">
        <v>38300</v>
      </c>
      <c r="L78" s="5">
        <v>99000</v>
      </c>
      <c r="M78" s="5">
        <f t="shared" si="2"/>
        <v>137300</v>
      </c>
      <c r="N78" s="38">
        <v>1.85</v>
      </c>
      <c r="O78" s="38">
        <v>2.138329604772558</v>
      </c>
    </row>
    <row r="79" spans="1:15">
      <c r="A79" s="1" t="s">
        <v>13</v>
      </c>
      <c r="B79" s="1" t="s">
        <v>263</v>
      </c>
      <c r="C79" s="1" t="s">
        <v>264</v>
      </c>
      <c r="D79" s="1" t="s">
        <v>237</v>
      </c>
      <c r="E79" s="2">
        <v>510</v>
      </c>
      <c r="F79" s="1" t="s">
        <v>265</v>
      </c>
      <c r="G79" s="2" t="s">
        <v>18</v>
      </c>
      <c r="H79" s="1" t="s">
        <v>7834</v>
      </c>
      <c r="I79" s="3">
        <v>44995.651504629626</v>
      </c>
      <c r="J79" s="4">
        <v>158000</v>
      </c>
      <c r="K79" s="6">
        <v>43500</v>
      </c>
      <c r="L79" s="5">
        <v>78200</v>
      </c>
      <c r="M79" s="5">
        <f t="shared" si="2"/>
        <v>121700</v>
      </c>
      <c r="N79" s="38">
        <v>1.85</v>
      </c>
      <c r="O79" s="38">
        <v>2.138329604772558</v>
      </c>
    </row>
    <row r="80" spans="1:15">
      <c r="A80" s="1" t="s">
        <v>13</v>
      </c>
      <c r="B80" s="1" t="s">
        <v>266</v>
      </c>
      <c r="C80" s="1" t="s">
        <v>267</v>
      </c>
      <c r="D80" s="1" t="s">
        <v>237</v>
      </c>
      <c r="E80" s="2">
        <v>510</v>
      </c>
      <c r="F80" s="1" t="s">
        <v>268</v>
      </c>
      <c r="G80" s="2" t="s">
        <v>18</v>
      </c>
      <c r="H80" s="1" t="s">
        <v>7835</v>
      </c>
      <c r="I80" s="3">
        <v>44974.432905092595</v>
      </c>
      <c r="J80" s="4">
        <v>150000</v>
      </c>
      <c r="K80" s="6">
        <v>36400</v>
      </c>
      <c r="L80" s="5">
        <v>81400</v>
      </c>
      <c r="M80" s="5">
        <f t="shared" si="2"/>
        <v>117800</v>
      </c>
      <c r="N80" s="38">
        <v>1.85</v>
      </c>
      <c r="O80" s="38">
        <v>2.138329604772558</v>
      </c>
    </row>
    <row r="81" spans="1:15">
      <c r="A81" s="1" t="s">
        <v>13</v>
      </c>
      <c r="B81" s="1" t="s">
        <v>269</v>
      </c>
      <c r="C81" s="1" t="s">
        <v>270</v>
      </c>
      <c r="D81" s="1" t="s">
        <v>237</v>
      </c>
      <c r="E81" s="2">
        <v>510</v>
      </c>
      <c r="F81" s="1" t="s">
        <v>271</v>
      </c>
      <c r="G81" s="2" t="s">
        <v>18</v>
      </c>
      <c r="H81" s="1" t="s">
        <v>7836</v>
      </c>
      <c r="I81" s="3">
        <v>45226.432314814818</v>
      </c>
      <c r="J81" s="4">
        <v>170000</v>
      </c>
      <c r="K81" s="6">
        <v>42600</v>
      </c>
      <c r="L81" s="5">
        <v>99700</v>
      </c>
      <c r="M81" s="5">
        <f t="shared" si="2"/>
        <v>142300</v>
      </c>
      <c r="N81" s="38">
        <v>1.85</v>
      </c>
      <c r="O81" s="38">
        <v>2.138329604772558</v>
      </c>
    </row>
    <row r="82" spans="1:15">
      <c r="A82" s="1" t="s">
        <v>13</v>
      </c>
      <c r="B82" s="1" t="s">
        <v>272</v>
      </c>
      <c r="C82" s="1" t="s">
        <v>273</v>
      </c>
      <c r="D82" s="1" t="s">
        <v>237</v>
      </c>
      <c r="E82" s="2">
        <v>510</v>
      </c>
      <c r="F82" s="1" t="s">
        <v>274</v>
      </c>
      <c r="G82" s="2" t="s">
        <v>18</v>
      </c>
      <c r="H82" s="1" t="s">
        <v>7837</v>
      </c>
      <c r="I82" s="3">
        <v>45149.442164351851</v>
      </c>
      <c r="J82" s="4">
        <v>180000</v>
      </c>
      <c r="K82" s="5">
        <v>38300</v>
      </c>
      <c r="L82" s="5">
        <v>115800</v>
      </c>
      <c r="M82" s="5">
        <f t="shared" si="2"/>
        <v>154100</v>
      </c>
      <c r="N82" s="38">
        <v>1.85</v>
      </c>
      <c r="O82" s="38">
        <v>2.138329604772558</v>
      </c>
    </row>
    <row r="83" spans="1:15">
      <c r="A83" s="1" t="s">
        <v>13</v>
      </c>
      <c r="B83" s="1" t="s">
        <v>275</v>
      </c>
      <c r="C83" s="1" t="s">
        <v>276</v>
      </c>
      <c r="D83" s="1" t="s">
        <v>237</v>
      </c>
      <c r="E83" s="2">
        <v>510</v>
      </c>
      <c r="F83" s="1" t="s">
        <v>277</v>
      </c>
      <c r="G83" s="2" t="s">
        <v>18</v>
      </c>
      <c r="H83" s="1" t="s">
        <v>7838</v>
      </c>
      <c r="I83" s="3">
        <v>45282.384687500002</v>
      </c>
      <c r="J83" s="4">
        <v>177500</v>
      </c>
      <c r="K83" s="6">
        <v>32400</v>
      </c>
      <c r="L83" s="5">
        <v>119900</v>
      </c>
      <c r="M83" s="5">
        <f t="shared" si="2"/>
        <v>152300</v>
      </c>
      <c r="N83" s="38">
        <v>1.85</v>
      </c>
      <c r="O83" s="38">
        <v>2.138329604772558</v>
      </c>
    </row>
    <row r="84" spans="1:15">
      <c r="A84" s="1" t="s">
        <v>13</v>
      </c>
      <c r="B84" s="1" t="s">
        <v>278</v>
      </c>
      <c r="C84" s="1" t="s">
        <v>279</v>
      </c>
      <c r="D84" s="1" t="s">
        <v>237</v>
      </c>
      <c r="E84" s="2">
        <v>510</v>
      </c>
      <c r="F84" s="1" t="s">
        <v>280</v>
      </c>
      <c r="G84" s="2" t="s">
        <v>18</v>
      </c>
      <c r="H84" s="1" t="s">
        <v>7839</v>
      </c>
      <c r="I84" s="3">
        <v>45040.399189814816</v>
      </c>
      <c r="J84" s="4">
        <v>155000</v>
      </c>
      <c r="K84" s="6">
        <v>38300</v>
      </c>
      <c r="L84" s="5">
        <v>101000</v>
      </c>
      <c r="M84" s="5">
        <f t="shared" si="2"/>
        <v>139300</v>
      </c>
      <c r="N84" s="38">
        <v>1.85</v>
      </c>
      <c r="O84" s="38">
        <v>2.138329604772558</v>
      </c>
    </row>
    <row r="85" spans="1:15">
      <c r="A85" s="1" t="s">
        <v>13</v>
      </c>
      <c r="B85" s="1" t="s">
        <v>281</v>
      </c>
      <c r="C85" s="1" t="s">
        <v>282</v>
      </c>
      <c r="D85" s="1" t="s">
        <v>237</v>
      </c>
      <c r="E85" s="2">
        <v>510</v>
      </c>
      <c r="F85" s="1" t="s">
        <v>283</v>
      </c>
      <c r="G85" s="2" t="s">
        <v>18</v>
      </c>
      <c r="H85" s="1" t="s">
        <v>7840</v>
      </c>
      <c r="I85" s="3">
        <v>45120.395208333335</v>
      </c>
      <c r="J85" s="4">
        <v>138000</v>
      </c>
      <c r="K85" s="6">
        <v>36800</v>
      </c>
      <c r="L85" s="5">
        <v>87400</v>
      </c>
      <c r="M85" s="5">
        <f t="shared" si="2"/>
        <v>124200</v>
      </c>
      <c r="N85" s="38">
        <v>1.85</v>
      </c>
      <c r="O85" s="38">
        <v>2.138329604772558</v>
      </c>
    </row>
    <row r="86" spans="1:15">
      <c r="A86" s="1" t="s">
        <v>13</v>
      </c>
      <c r="B86" s="1" t="s">
        <v>284</v>
      </c>
      <c r="C86" s="1" t="s">
        <v>285</v>
      </c>
      <c r="D86" s="1" t="s">
        <v>237</v>
      </c>
      <c r="E86" s="2">
        <v>510</v>
      </c>
      <c r="F86" s="1" t="s">
        <v>286</v>
      </c>
      <c r="G86" s="2" t="s">
        <v>18</v>
      </c>
      <c r="H86" s="1" t="s">
        <v>7841</v>
      </c>
      <c r="I86" s="3">
        <v>45177.343182870369</v>
      </c>
      <c r="J86" s="4">
        <v>170000</v>
      </c>
      <c r="K86" s="6">
        <v>39100</v>
      </c>
      <c r="L86" s="5">
        <v>115500</v>
      </c>
      <c r="M86" s="5">
        <f t="shared" si="2"/>
        <v>154600</v>
      </c>
      <c r="N86" s="38">
        <v>1.85</v>
      </c>
      <c r="O86" s="38">
        <v>2.138329604772558</v>
      </c>
    </row>
    <row r="87" spans="1:15">
      <c r="A87" s="1" t="s">
        <v>13</v>
      </c>
      <c r="B87" s="1" t="s">
        <v>287</v>
      </c>
      <c r="C87" s="1" t="s">
        <v>288</v>
      </c>
      <c r="D87" s="1" t="s">
        <v>237</v>
      </c>
      <c r="E87" s="2">
        <v>510</v>
      </c>
      <c r="F87" s="1" t="s">
        <v>289</v>
      </c>
      <c r="G87" s="2" t="s">
        <v>18</v>
      </c>
      <c r="H87" s="1" t="s">
        <v>7842</v>
      </c>
      <c r="I87" s="3">
        <v>45009.703472222223</v>
      </c>
      <c r="J87" s="4">
        <v>164000</v>
      </c>
      <c r="K87" s="6">
        <v>41900</v>
      </c>
      <c r="L87" s="5">
        <v>110200</v>
      </c>
      <c r="M87" s="5">
        <f t="shared" si="2"/>
        <v>152100</v>
      </c>
      <c r="N87" s="38">
        <v>1.85</v>
      </c>
      <c r="O87" s="38">
        <v>2.138329604772558</v>
      </c>
    </row>
    <row r="88" spans="1:15">
      <c r="A88" s="1" t="s">
        <v>13</v>
      </c>
      <c r="B88" s="1" t="s">
        <v>290</v>
      </c>
      <c r="C88" s="1" t="s">
        <v>291</v>
      </c>
      <c r="D88" s="1" t="s">
        <v>237</v>
      </c>
      <c r="E88" s="2">
        <v>510</v>
      </c>
      <c r="F88" s="1" t="s">
        <v>292</v>
      </c>
      <c r="G88" s="2" t="s">
        <v>18</v>
      </c>
      <c r="H88" s="1" t="s">
        <v>7843</v>
      </c>
      <c r="I88" s="3">
        <v>45103.631331018521</v>
      </c>
      <c r="J88" s="4">
        <v>130000</v>
      </c>
      <c r="K88" s="6">
        <v>37300</v>
      </c>
      <c r="L88" s="5">
        <v>84600</v>
      </c>
      <c r="M88" s="5">
        <f t="shared" si="2"/>
        <v>121900</v>
      </c>
      <c r="N88" s="38">
        <v>1.85</v>
      </c>
      <c r="O88" s="38">
        <v>2.138329604772558</v>
      </c>
    </row>
    <row r="89" spans="1:15">
      <c r="A89" s="1" t="s">
        <v>13</v>
      </c>
      <c r="B89" s="1" t="s">
        <v>293</v>
      </c>
      <c r="C89" s="1" t="s">
        <v>294</v>
      </c>
      <c r="D89" s="1" t="s">
        <v>237</v>
      </c>
      <c r="E89" s="2">
        <v>510</v>
      </c>
      <c r="F89" s="1" t="s">
        <v>295</v>
      </c>
      <c r="G89" s="2" t="s">
        <v>18</v>
      </c>
      <c r="H89" s="1" t="s">
        <v>7844</v>
      </c>
      <c r="I89" s="3">
        <v>45160.643252314818</v>
      </c>
      <c r="J89" s="4">
        <v>200000</v>
      </c>
      <c r="K89" s="6">
        <v>37300</v>
      </c>
      <c r="L89" s="5">
        <v>155800</v>
      </c>
      <c r="M89" s="5">
        <f t="shared" si="2"/>
        <v>193100</v>
      </c>
      <c r="N89" s="38">
        <v>1.85</v>
      </c>
      <c r="O89" s="38">
        <v>2.138329604772558</v>
      </c>
    </row>
    <row r="90" spans="1:15">
      <c r="A90" s="1" t="s">
        <v>13</v>
      </c>
      <c r="B90" s="1" t="s">
        <v>296</v>
      </c>
      <c r="C90" s="1" t="s">
        <v>297</v>
      </c>
      <c r="D90" s="1" t="s">
        <v>237</v>
      </c>
      <c r="E90" s="2">
        <v>510</v>
      </c>
      <c r="F90" s="1" t="s">
        <v>298</v>
      </c>
      <c r="G90" s="2" t="s">
        <v>18</v>
      </c>
      <c r="H90" s="1" t="s">
        <v>7845</v>
      </c>
      <c r="I90" s="3">
        <v>44998.525763888887</v>
      </c>
      <c r="J90" s="4">
        <v>145000</v>
      </c>
      <c r="K90" s="6">
        <v>35700</v>
      </c>
      <c r="L90" s="5">
        <v>106300</v>
      </c>
      <c r="M90" s="5">
        <f t="shared" si="2"/>
        <v>142000</v>
      </c>
      <c r="N90" s="38">
        <v>1.85</v>
      </c>
      <c r="O90" s="38">
        <v>2.138329604772558</v>
      </c>
    </row>
    <row r="91" spans="1:15">
      <c r="A91" s="1" t="s">
        <v>13</v>
      </c>
      <c r="B91" s="1" t="s">
        <v>299</v>
      </c>
      <c r="C91" s="1" t="s">
        <v>300</v>
      </c>
      <c r="D91" s="1" t="s">
        <v>237</v>
      </c>
      <c r="E91" s="2">
        <v>510</v>
      </c>
      <c r="F91" s="1" t="s">
        <v>301</v>
      </c>
      <c r="G91" s="2" t="s">
        <v>18</v>
      </c>
      <c r="H91" s="1" t="s">
        <v>7846</v>
      </c>
      <c r="I91" s="3">
        <v>44930.637511574074</v>
      </c>
      <c r="J91" s="4">
        <v>149900</v>
      </c>
      <c r="K91" s="6">
        <v>47500</v>
      </c>
      <c r="L91" s="5">
        <v>99700</v>
      </c>
      <c r="M91" s="5">
        <f t="shared" si="2"/>
        <v>147200</v>
      </c>
      <c r="N91" s="38">
        <v>1.85</v>
      </c>
      <c r="O91" s="38">
        <v>2.138329604772558</v>
      </c>
    </row>
    <row r="92" spans="1:15">
      <c r="A92" s="1" t="s">
        <v>13</v>
      </c>
      <c r="B92" s="1" t="s">
        <v>302</v>
      </c>
      <c r="C92" s="1" t="s">
        <v>303</v>
      </c>
      <c r="D92" s="1" t="s">
        <v>237</v>
      </c>
      <c r="E92" s="2">
        <v>510</v>
      </c>
      <c r="F92" s="1" t="s">
        <v>304</v>
      </c>
      <c r="G92" s="2" t="s">
        <v>18</v>
      </c>
      <c r="H92" s="1" t="s">
        <v>7847</v>
      </c>
      <c r="I92" s="3">
        <v>45156.38821759259</v>
      </c>
      <c r="J92" s="4">
        <v>130000</v>
      </c>
      <c r="K92" s="6">
        <v>35300</v>
      </c>
      <c r="L92" s="5">
        <v>95600</v>
      </c>
      <c r="M92" s="5">
        <f t="shared" si="2"/>
        <v>130900</v>
      </c>
      <c r="N92" s="38">
        <v>1.85</v>
      </c>
      <c r="O92" s="38">
        <v>2.138329604772558</v>
      </c>
    </row>
    <row r="93" spans="1:15">
      <c r="A93" s="1" t="s">
        <v>13</v>
      </c>
      <c r="B93" s="1" t="s">
        <v>305</v>
      </c>
      <c r="C93" s="1" t="s">
        <v>306</v>
      </c>
      <c r="D93" s="1" t="s">
        <v>237</v>
      </c>
      <c r="E93" s="2">
        <v>510</v>
      </c>
      <c r="F93" s="1" t="s">
        <v>307</v>
      </c>
      <c r="G93" s="2" t="s">
        <v>18</v>
      </c>
      <c r="H93" s="1" t="s">
        <v>7848</v>
      </c>
      <c r="I93" s="3">
        <v>45089.485601851855</v>
      </c>
      <c r="J93" s="4">
        <v>170000</v>
      </c>
      <c r="K93" s="6">
        <v>35800</v>
      </c>
      <c r="L93" s="5">
        <v>135700</v>
      </c>
      <c r="M93" s="5">
        <f t="shared" si="2"/>
        <v>171500</v>
      </c>
      <c r="N93" s="38">
        <v>1.85</v>
      </c>
      <c r="O93" s="38">
        <v>2.138329604772558</v>
      </c>
    </row>
    <row r="94" spans="1:15">
      <c r="A94" s="1" t="s">
        <v>13</v>
      </c>
      <c r="B94" s="1" t="s">
        <v>308</v>
      </c>
      <c r="C94" s="1" t="s">
        <v>309</v>
      </c>
      <c r="D94" s="1" t="s">
        <v>237</v>
      </c>
      <c r="E94" s="2">
        <v>510</v>
      </c>
      <c r="F94" s="1" t="s">
        <v>310</v>
      </c>
      <c r="G94" s="2" t="s">
        <v>18</v>
      </c>
      <c r="H94" s="1" t="s">
        <v>7849</v>
      </c>
      <c r="I94" s="3">
        <v>45212.385196759256</v>
      </c>
      <c r="J94" s="4">
        <v>115000</v>
      </c>
      <c r="K94" s="6">
        <v>33400</v>
      </c>
      <c r="L94" s="5">
        <v>86700</v>
      </c>
      <c r="M94" s="5">
        <f t="shared" si="2"/>
        <v>120100</v>
      </c>
      <c r="N94" s="38">
        <v>1.85</v>
      </c>
      <c r="O94" s="38">
        <v>2.138329604772558</v>
      </c>
    </row>
    <row r="95" spans="1:15">
      <c r="A95" s="1" t="s">
        <v>13</v>
      </c>
      <c r="B95" s="1" t="s">
        <v>311</v>
      </c>
      <c r="C95" s="1" t="s">
        <v>312</v>
      </c>
      <c r="D95" s="1" t="s">
        <v>237</v>
      </c>
      <c r="E95" s="2">
        <v>510</v>
      </c>
      <c r="F95" s="1" t="s">
        <v>313</v>
      </c>
      <c r="G95" s="2" t="s">
        <v>18</v>
      </c>
      <c r="H95" s="1" t="s">
        <v>7850</v>
      </c>
      <c r="I95" s="3">
        <v>45153.425787037035</v>
      </c>
      <c r="J95" s="4">
        <v>240000</v>
      </c>
      <c r="K95" s="6">
        <v>52500</v>
      </c>
      <c r="L95" s="5">
        <v>210700</v>
      </c>
      <c r="M95" s="5">
        <f t="shared" si="2"/>
        <v>263200</v>
      </c>
      <c r="N95" s="38">
        <v>1.85</v>
      </c>
      <c r="O95" s="38">
        <v>2.138329604772558</v>
      </c>
    </row>
    <row r="96" spans="1:15">
      <c r="A96" s="1" t="s">
        <v>13</v>
      </c>
      <c r="B96" s="1" t="s">
        <v>314</v>
      </c>
      <c r="C96" s="1" t="s">
        <v>315</v>
      </c>
      <c r="D96" s="1" t="s">
        <v>237</v>
      </c>
      <c r="E96" s="2">
        <v>510</v>
      </c>
      <c r="F96" s="1" t="s">
        <v>316</v>
      </c>
      <c r="G96" s="2" t="s">
        <v>18</v>
      </c>
      <c r="H96" s="1" t="s">
        <v>7851</v>
      </c>
      <c r="I96" s="3">
        <v>45215.43236111111</v>
      </c>
      <c r="J96" s="4">
        <v>120000</v>
      </c>
      <c r="K96" s="6">
        <v>35800</v>
      </c>
      <c r="L96" s="5">
        <v>98400</v>
      </c>
      <c r="M96" s="5">
        <f t="shared" si="2"/>
        <v>134200</v>
      </c>
      <c r="N96" s="38">
        <v>1.85</v>
      </c>
      <c r="O96" s="38">
        <v>2.138329604772558</v>
      </c>
    </row>
    <row r="97" spans="1:15">
      <c r="A97" s="1" t="s">
        <v>13</v>
      </c>
      <c r="B97" s="1" t="s">
        <v>317</v>
      </c>
      <c r="C97" s="1" t="s">
        <v>318</v>
      </c>
      <c r="D97" s="1" t="s">
        <v>237</v>
      </c>
      <c r="E97" s="2">
        <v>510</v>
      </c>
      <c r="F97" s="1" t="s">
        <v>319</v>
      </c>
      <c r="G97" s="2" t="s">
        <v>18</v>
      </c>
      <c r="H97" s="1" t="s">
        <v>7852</v>
      </c>
      <c r="I97" s="3">
        <v>44960.46429398148</v>
      </c>
      <c r="J97" s="4">
        <v>120000</v>
      </c>
      <c r="K97" s="6">
        <v>38600</v>
      </c>
      <c r="L97" s="5">
        <v>101300</v>
      </c>
      <c r="M97" s="5">
        <f t="shared" si="2"/>
        <v>139900</v>
      </c>
      <c r="N97" s="38">
        <v>1.85</v>
      </c>
      <c r="O97" s="38">
        <v>2.138329604772558</v>
      </c>
    </row>
    <row r="98" spans="1:15">
      <c r="A98" s="1" t="s">
        <v>13</v>
      </c>
      <c r="B98" s="1" t="s">
        <v>320</v>
      </c>
      <c r="C98" s="1" t="s">
        <v>321</v>
      </c>
      <c r="D98" s="1" t="s">
        <v>237</v>
      </c>
      <c r="E98" s="2">
        <v>510</v>
      </c>
      <c r="F98" s="1" t="s">
        <v>322</v>
      </c>
      <c r="G98" s="2" t="s">
        <v>18</v>
      </c>
      <c r="H98" s="1" t="s">
        <v>7853</v>
      </c>
      <c r="I98" s="3">
        <v>45159.647129629629</v>
      </c>
      <c r="J98" s="4">
        <v>92000</v>
      </c>
      <c r="K98" s="6">
        <v>38300</v>
      </c>
      <c r="L98" s="5">
        <v>84600</v>
      </c>
      <c r="M98" s="5">
        <f t="shared" si="2"/>
        <v>122900</v>
      </c>
      <c r="N98" s="38">
        <v>1.85</v>
      </c>
      <c r="O98" s="38">
        <v>2.138329604772558</v>
      </c>
    </row>
    <row r="99" spans="1:15">
      <c r="A99" s="1" t="s">
        <v>13</v>
      </c>
      <c r="B99" s="1" t="s">
        <v>323</v>
      </c>
      <c r="C99" s="1" t="s">
        <v>324</v>
      </c>
      <c r="D99" s="1" t="s">
        <v>325</v>
      </c>
      <c r="E99" s="2">
        <v>510</v>
      </c>
      <c r="F99" s="1" t="s">
        <v>326</v>
      </c>
      <c r="G99" s="2" t="s">
        <v>18</v>
      </c>
      <c r="H99" s="1" t="s">
        <v>7854</v>
      </c>
      <c r="I99" s="3">
        <v>45149.537858796299</v>
      </c>
      <c r="J99" s="4">
        <v>122000</v>
      </c>
      <c r="K99" s="5">
        <v>28300</v>
      </c>
      <c r="L99" s="5">
        <v>38900</v>
      </c>
      <c r="M99" s="5">
        <f t="shared" si="2"/>
        <v>67200</v>
      </c>
      <c r="N99" s="38">
        <v>1.23</v>
      </c>
      <c r="O99" s="38">
        <v>1.23</v>
      </c>
    </row>
    <row r="100" spans="1:15">
      <c r="A100" s="1" t="s">
        <v>13</v>
      </c>
      <c r="B100" s="1" t="s">
        <v>327</v>
      </c>
      <c r="C100" s="1" t="s">
        <v>328</v>
      </c>
      <c r="D100" s="1" t="s">
        <v>325</v>
      </c>
      <c r="E100" s="2">
        <v>510</v>
      </c>
      <c r="F100" s="1" t="s">
        <v>329</v>
      </c>
      <c r="G100" s="2" t="s">
        <v>18</v>
      </c>
      <c r="H100" s="1" t="s">
        <v>7855</v>
      </c>
      <c r="I100" s="3">
        <v>44985.569953703707</v>
      </c>
      <c r="J100" s="4">
        <v>165000</v>
      </c>
      <c r="K100" s="5">
        <v>34000</v>
      </c>
      <c r="L100" s="5">
        <v>61700</v>
      </c>
      <c r="M100" s="5">
        <f t="shared" ref="M100:M131" si="3">SUM(K100:L100)</f>
        <v>95700</v>
      </c>
      <c r="N100" s="38">
        <v>1.23</v>
      </c>
      <c r="O100" s="38">
        <v>1.23</v>
      </c>
    </row>
    <row r="101" spans="1:15">
      <c r="A101" s="1" t="s">
        <v>13</v>
      </c>
      <c r="B101" s="1" t="s">
        <v>330</v>
      </c>
      <c r="C101" s="1" t="s">
        <v>331</v>
      </c>
      <c r="D101" s="1" t="s">
        <v>325</v>
      </c>
      <c r="E101" s="2">
        <v>510</v>
      </c>
      <c r="F101" s="1" t="s">
        <v>332</v>
      </c>
      <c r="G101" s="2" t="s">
        <v>18</v>
      </c>
      <c r="H101" s="1" t="s">
        <v>7856</v>
      </c>
      <c r="I101" s="3">
        <v>45163.353379629632</v>
      </c>
      <c r="J101" s="4">
        <v>88500</v>
      </c>
      <c r="K101" s="6">
        <v>38200</v>
      </c>
      <c r="L101" s="5">
        <v>39200</v>
      </c>
      <c r="M101" s="5">
        <f t="shared" si="3"/>
        <v>77400</v>
      </c>
      <c r="N101" s="38">
        <v>1.23</v>
      </c>
      <c r="O101" s="38">
        <v>1.23</v>
      </c>
    </row>
    <row r="102" spans="1:15">
      <c r="A102" s="1" t="s">
        <v>13</v>
      </c>
      <c r="B102" s="1" t="s">
        <v>333</v>
      </c>
      <c r="C102" s="1" t="s">
        <v>334</v>
      </c>
      <c r="D102" s="1" t="s">
        <v>335</v>
      </c>
      <c r="E102" s="2">
        <v>510</v>
      </c>
      <c r="F102" s="1" t="s">
        <v>336</v>
      </c>
      <c r="G102" s="2" t="s">
        <v>18</v>
      </c>
      <c r="H102" s="1" t="s">
        <v>7857</v>
      </c>
      <c r="I102" s="3">
        <v>45278.338842592595</v>
      </c>
      <c r="J102" s="4">
        <v>217000</v>
      </c>
      <c r="K102" s="6">
        <v>41200</v>
      </c>
      <c r="L102" s="5">
        <v>106900</v>
      </c>
      <c r="M102" s="5">
        <f t="shared" si="3"/>
        <v>148100</v>
      </c>
      <c r="N102" s="38">
        <v>1.68</v>
      </c>
      <c r="O102" s="38">
        <v>2.024096385542169</v>
      </c>
    </row>
    <row r="103" spans="1:15">
      <c r="A103" s="1" t="s">
        <v>13</v>
      </c>
      <c r="B103" s="1" t="s">
        <v>337</v>
      </c>
      <c r="C103" s="1" t="s">
        <v>338</v>
      </c>
      <c r="D103" s="1" t="s">
        <v>335</v>
      </c>
      <c r="E103" s="2">
        <v>510</v>
      </c>
      <c r="F103" s="1" t="s">
        <v>339</v>
      </c>
      <c r="G103" s="2" t="s">
        <v>18</v>
      </c>
      <c r="H103" s="1" t="s">
        <v>7858</v>
      </c>
      <c r="I103" s="3">
        <v>45163.566388888888</v>
      </c>
      <c r="J103" s="4">
        <v>227000</v>
      </c>
      <c r="K103" s="6">
        <v>58400</v>
      </c>
      <c r="L103" s="5">
        <v>111500</v>
      </c>
      <c r="M103" s="5">
        <f t="shared" si="3"/>
        <v>169900</v>
      </c>
      <c r="N103" s="38">
        <v>1.68</v>
      </c>
      <c r="O103" s="38">
        <v>2.024096385542169</v>
      </c>
    </row>
    <row r="104" spans="1:15">
      <c r="A104" s="1" t="s">
        <v>13</v>
      </c>
      <c r="B104" s="1" t="s">
        <v>340</v>
      </c>
      <c r="C104" s="1" t="s">
        <v>341</v>
      </c>
      <c r="D104" s="1" t="s">
        <v>335</v>
      </c>
      <c r="E104" s="2">
        <v>510</v>
      </c>
      <c r="F104" s="1" t="s">
        <v>342</v>
      </c>
      <c r="G104" s="2" t="s">
        <v>18</v>
      </c>
      <c r="H104" s="1" t="s">
        <v>7859</v>
      </c>
      <c r="I104" s="3">
        <v>45275.433495370373</v>
      </c>
      <c r="J104" s="4">
        <v>218000</v>
      </c>
      <c r="K104" s="6">
        <v>46000</v>
      </c>
      <c r="L104" s="5">
        <v>119100</v>
      </c>
      <c r="M104" s="5">
        <f t="shared" si="3"/>
        <v>165100</v>
      </c>
      <c r="N104" s="38">
        <v>1.68</v>
      </c>
      <c r="O104" s="38">
        <v>2.024096385542169</v>
      </c>
    </row>
    <row r="105" spans="1:15">
      <c r="A105" s="1" t="s">
        <v>13</v>
      </c>
      <c r="B105" s="1" t="s">
        <v>343</v>
      </c>
      <c r="C105" s="1" t="s">
        <v>344</v>
      </c>
      <c r="D105" s="1" t="s">
        <v>335</v>
      </c>
      <c r="E105" s="2">
        <v>510</v>
      </c>
      <c r="F105" s="1" t="s">
        <v>345</v>
      </c>
      <c r="G105" s="2" t="s">
        <v>18</v>
      </c>
      <c r="H105" s="1" t="s">
        <v>7860</v>
      </c>
      <c r="I105" s="3">
        <v>45133.606550925928</v>
      </c>
      <c r="J105" s="4">
        <v>187600</v>
      </c>
      <c r="K105" s="6">
        <v>37500</v>
      </c>
      <c r="L105" s="5">
        <v>106000</v>
      </c>
      <c r="M105" s="5">
        <f t="shared" si="3"/>
        <v>143500</v>
      </c>
      <c r="N105" s="38">
        <v>1.68</v>
      </c>
      <c r="O105" s="38">
        <v>2.024096385542169</v>
      </c>
    </row>
    <row r="106" spans="1:15">
      <c r="A106" s="1" t="s">
        <v>13</v>
      </c>
      <c r="B106" s="1" t="s">
        <v>346</v>
      </c>
      <c r="C106" s="1" t="s">
        <v>347</v>
      </c>
      <c r="D106" s="1" t="s">
        <v>335</v>
      </c>
      <c r="E106" s="2">
        <v>510</v>
      </c>
      <c r="F106" s="1" t="s">
        <v>348</v>
      </c>
      <c r="G106" s="2" t="s">
        <v>18</v>
      </c>
      <c r="H106" s="1" t="s">
        <v>7861</v>
      </c>
      <c r="I106" s="3">
        <v>45107.633333333331</v>
      </c>
      <c r="J106" s="4">
        <v>225000</v>
      </c>
      <c r="K106" s="6">
        <v>44100</v>
      </c>
      <c r="L106" s="5">
        <v>136200</v>
      </c>
      <c r="M106" s="5">
        <f t="shared" si="3"/>
        <v>180300</v>
      </c>
      <c r="N106" s="38">
        <v>1.68</v>
      </c>
      <c r="O106" s="38">
        <v>2.024096385542169</v>
      </c>
    </row>
    <row r="107" spans="1:15">
      <c r="A107" s="1" t="s">
        <v>13</v>
      </c>
      <c r="B107" s="1" t="s">
        <v>349</v>
      </c>
      <c r="C107" s="1" t="s">
        <v>350</v>
      </c>
      <c r="D107" s="1" t="s">
        <v>335</v>
      </c>
      <c r="E107" s="2">
        <v>510</v>
      </c>
      <c r="F107" s="1" t="s">
        <v>351</v>
      </c>
      <c r="G107" s="2" t="s">
        <v>18</v>
      </c>
      <c r="H107" s="1" t="s">
        <v>7862</v>
      </c>
      <c r="I107" s="3">
        <v>44966.418993055559</v>
      </c>
      <c r="J107" s="4">
        <v>218000</v>
      </c>
      <c r="K107" s="6">
        <v>36900</v>
      </c>
      <c r="L107" s="5">
        <v>140800</v>
      </c>
      <c r="M107" s="5">
        <f t="shared" si="3"/>
        <v>177700</v>
      </c>
      <c r="N107" s="38">
        <v>1.68</v>
      </c>
      <c r="O107" s="38">
        <v>2.024096385542169</v>
      </c>
    </row>
    <row r="108" spans="1:15">
      <c r="A108" s="1" t="s">
        <v>13</v>
      </c>
      <c r="B108" s="1" t="s">
        <v>352</v>
      </c>
      <c r="C108" s="1" t="s">
        <v>353</v>
      </c>
      <c r="D108" s="1" t="s">
        <v>335</v>
      </c>
      <c r="E108" s="2">
        <v>510</v>
      </c>
      <c r="F108" s="1" t="s">
        <v>354</v>
      </c>
      <c r="G108" s="2" t="s">
        <v>18</v>
      </c>
      <c r="H108" s="1" t="s">
        <v>7863</v>
      </c>
      <c r="I108" s="3">
        <v>45135.596018518518</v>
      </c>
      <c r="J108" s="4">
        <v>190000</v>
      </c>
      <c r="K108" s="6">
        <v>42800</v>
      </c>
      <c r="L108" s="5">
        <v>112900</v>
      </c>
      <c r="M108" s="5">
        <f t="shared" si="3"/>
        <v>155700</v>
      </c>
      <c r="N108" s="38">
        <v>1.68</v>
      </c>
      <c r="O108" s="38">
        <v>2.024096385542169</v>
      </c>
    </row>
    <row r="109" spans="1:15">
      <c r="A109" s="1" t="s">
        <v>13</v>
      </c>
      <c r="B109" s="1" t="s">
        <v>355</v>
      </c>
      <c r="C109" s="1" t="s">
        <v>356</v>
      </c>
      <c r="D109" s="1" t="s">
        <v>335</v>
      </c>
      <c r="E109" s="2">
        <v>510</v>
      </c>
      <c r="F109" s="1" t="s">
        <v>357</v>
      </c>
      <c r="G109" s="2" t="s">
        <v>18</v>
      </c>
      <c r="H109" s="1" t="s">
        <v>7864</v>
      </c>
      <c r="I109" s="3">
        <v>45183.447997685187</v>
      </c>
      <c r="J109" s="4">
        <v>230000</v>
      </c>
      <c r="K109" s="5">
        <v>43900</v>
      </c>
      <c r="L109" s="5">
        <v>146600</v>
      </c>
      <c r="M109" s="5">
        <f t="shared" si="3"/>
        <v>190500</v>
      </c>
      <c r="N109" s="38">
        <v>1.68</v>
      </c>
      <c r="O109" s="38">
        <v>2.024096385542169</v>
      </c>
    </row>
    <row r="110" spans="1:15">
      <c r="A110" s="1" t="s">
        <v>13</v>
      </c>
      <c r="B110" s="1" t="s">
        <v>358</v>
      </c>
      <c r="C110" s="1" t="s">
        <v>359</v>
      </c>
      <c r="D110" s="1" t="s">
        <v>335</v>
      </c>
      <c r="E110" s="2">
        <v>510</v>
      </c>
      <c r="F110" s="1" t="s">
        <v>360</v>
      </c>
      <c r="G110" s="2" t="s">
        <v>18</v>
      </c>
      <c r="H110" s="1" t="s">
        <v>7865</v>
      </c>
      <c r="I110" s="3">
        <v>45069.626932870371</v>
      </c>
      <c r="J110" s="4">
        <v>220000</v>
      </c>
      <c r="K110" s="6">
        <v>29800</v>
      </c>
      <c r="L110" s="5">
        <v>153100</v>
      </c>
      <c r="M110" s="5">
        <f t="shared" si="3"/>
        <v>182900</v>
      </c>
      <c r="N110" s="38">
        <v>1.68</v>
      </c>
      <c r="O110" s="38">
        <v>2.024096385542169</v>
      </c>
    </row>
    <row r="111" spans="1:15">
      <c r="A111" s="1" t="s">
        <v>13</v>
      </c>
      <c r="B111" s="1" t="s">
        <v>361</v>
      </c>
      <c r="C111" s="1" t="s">
        <v>362</v>
      </c>
      <c r="D111" s="1" t="s">
        <v>335</v>
      </c>
      <c r="E111" s="2">
        <v>510</v>
      </c>
      <c r="F111" s="1" t="s">
        <v>363</v>
      </c>
      <c r="G111" s="2" t="s">
        <v>18</v>
      </c>
      <c r="H111" s="1" t="s">
        <v>7866</v>
      </c>
      <c r="I111" s="3">
        <v>45138.406111111108</v>
      </c>
      <c r="J111" s="4">
        <v>185000</v>
      </c>
      <c r="K111" s="5">
        <v>43900</v>
      </c>
      <c r="L111" s="5">
        <v>110100</v>
      </c>
      <c r="M111" s="5">
        <f t="shared" si="3"/>
        <v>154000</v>
      </c>
      <c r="N111" s="38">
        <v>1.68</v>
      </c>
      <c r="O111" s="38">
        <v>2.024096385542169</v>
      </c>
    </row>
    <row r="112" spans="1:15">
      <c r="A112" s="1" t="s">
        <v>13</v>
      </c>
      <c r="B112" s="1" t="s">
        <v>364</v>
      </c>
      <c r="C112" s="1" t="s">
        <v>365</v>
      </c>
      <c r="D112" s="1" t="s">
        <v>335</v>
      </c>
      <c r="E112" s="2">
        <v>510</v>
      </c>
      <c r="F112" s="1" t="s">
        <v>366</v>
      </c>
      <c r="G112" s="2" t="s">
        <v>18</v>
      </c>
      <c r="H112" s="1" t="s">
        <v>7867</v>
      </c>
      <c r="I112" s="3">
        <v>45252.667500000003</v>
      </c>
      <c r="J112" s="4">
        <v>213000</v>
      </c>
      <c r="K112" s="6">
        <v>37200</v>
      </c>
      <c r="L112" s="5">
        <v>142500</v>
      </c>
      <c r="M112" s="5">
        <f t="shared" si="3"/>
        <v>179700</v>
      </c>
      <c r="N112" s="38">
        <v>1.68</v>
      </c>
      <c r="O112" s="38">
        <v>2.024096385542169</v>
      </c>
    </row>
    <row r="113" spans="1:15">
      <c r="A113" s="1" t="s">
        <v>13</v>
      </c>
      <c r="B113" s="1" t="s">
        <v>367</v>
      </c>
      <c r="C113" s="1" t="s">
        <v>368</v>
      </c>
      <c r="D113" s="1" t="s">
        <v>335</v>
      </c>
      <c r="E113" s="2">
        <v>510</v>
      </c>
      <c r="F113" s="1" t="s">
        <v>369</v>
      </c>
      <c r="G113" s="2" t="s">
        <v>18</v>
      </c>
      <c r="H113" s="1" t="s">
        <v>7868</v>
      </c>
      <c r="I113" s="3">
        <v>45170.382222222222</v>
      </c>
      <c r="J113" s="4">
        <v>191040</v>
      </c>
      <c r="K113" s="6">
        <v>45100</v>
      </c>
      <c r="L113" s="5">
        <v>123500</v>
      </c>
      <c r="M113" s="5">
        <f t="shared" si="3"/>
        <v>168600</v>
      </c>
      <c r="N113" s="38">
        <v>1.68</v>
      </c>
      <c r="O113" s="38">
        <v>2.024096385542169</v>
      </c>
    </row>
    <row r="114" spans="1:15">
      <c r="A114" s="1" t="s">
        <v>13</v>
      </c>
      <c r="B114" s="1" t="s">
        <v>370</v>
      </c>
      <c r="C114" s="1" t="s">
        <v>371</v>
      </c>
      <c r="D114" s="1" t="s">
        <v>335</v>
      </c>
      <c r="E114" s="2">
        <v>510</v>
      </c>
      <c r="F114" s="1" t="s">
        <v>372</v>
      </c>
      <c r="G114" s="2" t="s">
        <v>18</v>
      </c>
      <c r="H114" s="1" t="s">
        <v>7869</v>
      </c>
      <c r="I114" s="3">
        <v>45134.575312499997</v>
      </c>
      <c r="J114" s="4">
        <v>221500</v>
      </c>
      <c r="K114" s="6">
        <v>42100</v>
      </c>
      <c r="L114" s="5">
        <v>155000</v>
      </c>
      <c r="M114" s="5">
        <f t="shared" si="3"/>
        <v>197100</v>
      </c>
      <c r="N114" s="38">
        <v>1.68</v>
      </c>
      <c r="O114" s="38">
        <v>2.024096385542169</v>
      </c>
    </row>
    <row r="115" spans="1:15">
      <c r="A115" s="1" t="s">
        <v>13</v>
      </c>
      <c r="B115" s="1" t="s">
        <v>373</v>
      </c>
      <c r="C115" s="1" t="s">
        <v>374</v>
      </c>
      <c r="D115" s="1" t="s">
        <v>335</v>
      </c>
      <c r="E115" s="2">
        <v>510</v>
      </c>
      <c r="F115" s="1" t="s">
        <v>375</v>
      </c>
      <c r="G115" s="2" t="s">
        <v>18</v>
      </c>
      <c r="H115" s="1" t="s">
        <v>7870</v>
      </c>
      <c r="I115" s="3">
        <v>45264.381712962961</v>
      </c>
      <c r="J115" s="4">
        <v>258000</v>
      </c>
      <c r="K115" s="5">
        <v>40700</v>
      </c>
      <c r="L115" s="5">
        <v>193600</v>
      </c>
      <c r="M115" s="5">
        <f t="shared" si="3"/>
        <v>234300</v>
      </c>
      <c r="N115" s="38">
        <v>1.68</v>
      </c>
      <c r="O115" s="38">
        <v>2.024096385542169</v>
      </c>
    </row>
    <row r="116" spans="1:15">
      <c r="A116" s="1" t="s">
        <v>13</v>
      </c>
      <c r="B116" s="1" t="s">
        <v>376</v>
      </c>
      <c r="C116" s="1" t="s">
        <v>377</v>
      </c>
      <c r="D116" s="1" t="s">
        <v>335</v>
      </c>
      <c r="E116" s="2">
        <v>510</v>
      </c>
      <c r="F116" s="1" t="s">
        <v>378</v>
      </c>
      <c r="G116" s="2" t="s">
        <v>18</v>
      </c>
      <c r="H116" s="1" t="s">
        <v>7871</v>
      </c>
      <c r="I116" s="3">
        <v>44946.384791666664</v>
      </c>
      <c r="J116" s="4">
        <v>171500</v>
      </c>
      <c r="K116" s="6">
        <v>49600</v>
      </c>
      <c r="L116" s="5">
        <v>107200</v>
      </c>
      <c r="M116" s="5">
        <f t="shared" si="3"/>
        <v>156800</v>
      </c>
      <c r="N116" s="38">
        <v>1.68</v>
      </c>
      <c r="O116" s="38">
        <v>2.024096385542169</v>
      </c>
    </row>
    <row r="117" spans="1:15">
      <c r="A117" s="1" t="s">
        <v>13</v>
      </c>
      <c r="B117" s="1" t="s">
        <v>379</v>
      </c>
      <c r="C117" s="1" t="s">
        <v>380</v>
      </c>
      <c r="D117" s="1" t="s">
        <v>335</v>
      </c>
      <c r="E117" s="2">
        <v>510</v>
      </c>
      <c r="F117" s="1" t="s">
        <v>381</v>
      </c>
      <c r="G117" s="2" t="s">
        <v>18</v>
      </c>
      <c r="H117" s="1" t="s">
        <v>7872</v>
      </c>
      <c r="I117" s="3">
        <v>45232.443067129629</v>
      </c>
      <c r="J117" s="4">
        <v>180000</v>
      </c>
      <c r="K117" s="6">
        <v>46500</v>
      </c>
      <c r="L117" s="5">
        <v>121800</v>
      </c>
      <c r="M117" s="5">
        <f t="shared" si="3"/>
        <v>168300</v>
      </c>
      <c r="N117" s="38">
        <v>1.68</v>
      </c>
      <c r="O117" s="38">
        <v>2.024096385542169</v>
      </c>
    </row>
    <row r="118" spans="1:15">
      <c r="A118" s="1" t="s">
        <v>13</v>
      </c>
      <c r="B118" s="1" t="s">
        <v>382</v>
      </c>
      <c r="C118" s="1" t="s">
        <v>383</v>
      </c>
      <c r="D118" s="1" t="s">
        <v>335</v>
      </c>
      <c r="E118" s="2">
        <v>510</v>
      </c>
      <c r="F118" s="1" t="s">
        <v>384</v>
      </c>
      <c r="G118" s="2" t="s">
        <v>18</v>
      </c>
      <c r="H118" s="1" t="s">
        <v>7873</v>
      </c>
      <c r="I118" s="3">
        <v>45166.38554398148</v>
      </c>
      <c r="J118" s="4">
        <v>140000</v>
      </c>
      <c r="K118" s="6">
        <v>34200</v>
      </c>
      <c r="L118" s="5">
        <v>106400</v>
      </c>
      <c r="M118" s="5">
        <f t="shared" si="3"/>
        <v>140600</v>
      </c>
      <c r="N118" s="38">
        <v>1.68</v>
      </c>
      <c r="O118" s="38">
        <v>2.024096385542169</v>
      </c>
    </row>
    <row r="119" spans="1:15">
      <c r="A119" s="1" t="s">
        <v>13</v>
      </c>
      <c r="B119" s="1" t="s">
        <v>385</v>
      </c>
      <c r="C119" s="1" t="s">
        <v>386</v>
      </c>
      <c r="D119" s="1" t="s">
        <v>335</v>
      </c>
      <c r="E119" s="2">
        <v>510</v>
      </c>
      <c r="F119" s="1" t="s">
        <v>387</v>
      </c>
      <c r="G119" s="2" t="s">
        <v>18</v>
      </c>
      <c r="H119" s="1" t="s">
        <v>7874</v>
      </c>
      <c r="I119" s="3">
        <v>45163.49423611111</v>
      </c>
      <c r="J119" s="4">
        <v>175000</v>
      </c>
      <c r="K119" s="6">
        <v>39900</v>
      </c>
      <c r="L119" s="5">
        <v>143100</v>
      </c>
      <c r="M119" s="5">
        <f t="shared" si="3"/>
        <v>183000</v>
      </c>
      <c r="N119" s="38">
        <v>1.68</v>
      </c>
      <c r="O119" s="38">
        <v>2.024096385542169</v>
      </c>
    </row>
    <row r="120" spans="1:15">
      <c r="A120" s="1" t="s">
        <v>13</v>
      </c>
      <c r="B120" s="1" t="s">
        <v>388</v>
      </c>
      <c r="C120" s="1" t="s">
        <v>389</v>
      </c>
      <c r="D120" s="1" t="s">
        <v>335</v>
      </c>
      <c r="E120" s="2">
        <v>510</v>
      </c>
      <c r="F120" s="1" t="s">
        <v>390</v>
      </c>
      <c r="G120" s="2" t="s">
        <v>18</v>
      </c>
      <c r="H120" s="1" t="s">
        <v>7875</v>
      </c>
      <c r="I120" s="3">
        <v>45247.373877314814</v>
      </c>
      <c r="J120" s="4">
        <v>160000</v>
      </c>
      <c r="K120" s="6">
        <v>40900</v>
      </c>
      <c r="L120" s="5">
        <v>147700</v>
      </c>
      <c r="M120" s="5">
        <f t="shared" si="3"/>
        <v>188600</v>
      </c>
      <c r="N120" s="38">
        <v>1.68</v>
      </c>
      <c r="O120" s="38">
        <v>2.024096385542169</v>
      </c>
    </row>
    <row r="121" spans="1:15">
      <c r="A121" s="1" t="s">
        <v>13</v>
      </c>
      <c r="B121" s="1" t="s">
        <v>391</v>
      </c>
      <c r="C121" s="1" t="s">
        <v>392</v>
      </c>
      <c r="D121" s="1" t="s">
        <v>393</v>
      </c>
      <c r="E121" s="2">
        <v>510</v>
      </c>
      <c r="F121" s="1" t="s">
        <v>394</v>
      </c>
      <c r="G121" s="2" t="s">
        <v>18</v>
      </c>
      <c r="H121" s="1" t="s">
        <v>7876</v>
      </c>
      <c r="I121" s="3">
        <v>45124.328159722223</v>
      </c>
      <c r="J121" s="4">
        <v>229000</v>
      </c>
      <c r="K121" s="6">
        <v>59300</v>
      </c>
      <c r="L121" s="5">
        <v>124100</v>
      </c>
      <c r="M121" s="5">
        <f t="shared" si="3"/>
        <v>183400</v>
      </c>
      <c r="N121" s="38">
        <v>1.57</v>
      </c>
      <c r="O121" s="38">
        <v>1.57</v>
      </c>
    </row>
    <row r="122" spans="1:15">
      <c r="A122" s="1" t="s">
        <v>13</v>
      </c>
      <c r="B122" s="1" t="s">
        <v>395</v>
      </c>
      <c r="C122" s="1" t="s">
        <v>396</v>
      </c>
      <c r="D122" s="1" t="s">
        <v>393</v>
      </c>
      <c r="E122" s="2">
        <v>510</v>
      </c>
      <c r="F122" s="1" t="s">
        <v>397</v>
      </c>
      <c r="G122" s="2" t="s">
        <v>18</v>
      </c>
      <c r="H122" s="1" t="s">
        <v>7877</v>
      </c>
      <c r="I122" s="3">
        <v>45153.635416666664</v>
      </c>
      <c r="J122" s="4">
        <v>285000</v>
      </c>
      <c r="K122" s="6">
        <v>33300</v>
      </c>
      <c r="L122" s="5">
        <v>236700</v>
      </c>
      <c r="M122" s="5">
        <f t="shared" si="3"/>
        <v>270000</v>
      </c>
      <c r="N122" s="38">
        <v>1.57</v>
      </c>
      <c r="O122" s="38">
        <v>1.57</v>
      </c>
    </row>
    <row r="123" spans="1:15">
      <c r="A123" s="1" t="s">
        <v>13</v>
      </c>
      <c r="B123" s="1" t="s">
        <v>398</v>
      </c>
      <c r="C123" s="1" t="s">
        <v>399</v>
      </c>
      <c r="D123" s="1" t="s">
        <v>393</v>
      </c>
      <c r="E123" s="2">
        <v>510</v>
      </c>
      <c r="F123" s="1" t="s">
        <v>400</v>
      </c>
      <c r="G123" s="2" t="s">
        <v>18</v>
      </c>
      <c r="H123" s="1" t="s">
        <v>7878</v>
      </c>
      <c r="I123" s="3">
        <v>45030.617534722223</v>
      </c>
      <c r="J123" s="4">
        <v>262800</v>
      </c>
      <c r="K123" s="5">
        <v>42100</v>
      </c>
      <c r="L123" s="5">
        <v>227900</v>
      </c>
      <c r="M123" s="5">
        <f t="shared" si="3"/>
        <v>270000</v>
      </c>
      <c r="N123" s="38">
        <v>1.57</v>
      </c>
      <c r="O123" s="38">
        <v>1.57</v>
      </c>
    </row>
    <row r="124" spans="1:15">
      <c r="A124" s="1" t="s">
        <v>13</v>
      </c>
      <c r="B124" s="1" t="s">
        <v>401</v>
      </c>
      <c r="C124" s="1" t="s">
        <v>402</v>
      </c>
      <c r="D124" s="1" t="s">
        <v>403</v>
      </c>
      <c r="E124" s="2">
        <v>510</v>
      </c>
      <c r="F124" s="1" t="s">
        <v>404</v>
      </c>
      <c r="G124" s="2" t="s">
        <v>18</v>
      </c>
      <c r="H124" s="1" t="s">
        <v>7879</v>
      </c>
      <c r="I124" s="3">
        <v>45189.387604166666</v>
      </c>
      <c r="J124" s="4">
        <v>310000</v>
      </c>
      <c r="K124" s="5">
        <v>85300</v>
      </c>
      <c r="L124" s="5">
        <v>105000</v>
      </c>
      <c r="M124" s="5">
        <f t="shared" si="3"/>
        <v>190300</v>
      </c>
      <c r="N124" s="38">
        <v>1</v>
      </c>
      <c r="O124" s="38">
        <v>1</v>
      </c>
    </row>
    <row r="125" spans="1:15">
      <c r="A125" s="1" t="s">
        <v>13</v>
      </c>
      <c r="B125" s="1" t="s">
        <v>405</v>
      </c>
      <c r="C125" s="1" t="s">
        <v>406</v>
      </c>
      <c r="D125" s="1" t="s">
        <v>407</v>
      </c>
      <c r="E125" s="2">
        <v>510</v>
      </c>
      <c r="F125" s="1" t="s">
        <v>408</v>
      </c>
      <c r="G125" s="2" t="s">
        <v>18</v>
      </c>
      <c r="H125" s="1" t="s">
        <v>7880</v>
      </c>
      <c r="I125" s="3">
        <v>45271.391747685186</v>
      </c>
      <c r="J125" s="4">
        <v>280000</v>
      </c>
      <c r="K125" s="6">
        <v>39100</v>
      </c>
      <c r="L125" s="5">
        <v>146200</v>
      </c>
      <c r="M125" s="5">
        <f t="shared" si="3"/>
        <v>185300</v>
      </c>
      <c r="N125" s="38">
        <v>1.49</v>
      </c>
      <c r="O125" s="38">
        <v>1.87</v>
      </c>
    </row>
    <row r="126" spans="1:15">
      <c r="A126" s="1" t="s">
        <v>13</v>
      </c>
      <c r="B126" s="1" t="s">
        <v>409</v>
      </c>
      <c r="C126" s="1" t="s">
        <v>410</v>
      </c>
      <c r="D126" s="1" t="s">
        <v>407</v>
      </c>
      <c r="E126" s="2">
        <v>510</v>
      </c>
      <c r="F126" s="1" t="s">
        <v>411</v>
      </c>
      <c r="G126" s="2" t="s">
        <v>18</v>
      </c>
      <c r="H126" s="1" t="s">
        <v>7881</v>
      </c>
      <c r="I126" s="3">
        <v>45239.337870370371</v>
      </c>
      <c r="J126" s="4">
        <v>265000</v>
      </c>
      <c r="K126" s="6">
        <v>43900</v>
      </c>
      <c r="L126" s="5">
        <v>153900</v>
      </c>
      <c r="M126" s="5">
        <f t="shared" si="3"/>
        <v>197800</v>
      </c>
      <c r="N126" s="38">
        <v>1.49</v>
      </c>
      <c r="O126" s="38">
        <v>1.87</v>
      </c>
    </row>
    <row r="127" spans="1:15">
      <c r="A127" s="1" t="s">
        <v>13</v>
      </c>
      <c r="B127" s="1" t="s">
        <v>412</v>
      </c>
      <c r="C127" s="1" t="s">
        <v>413</v>
      </c>
      <c r="D127" s="1" t="s">
        <v>407</v>
      </c>
      <c r="E127" s="2">
        <v>510</v>
      </c>
      <c r="F127" s="1" t="s">
        <v>414</v>
      </c>
      <c r="G127" s="2" t="s">
        <v>18</v>
      </c>
      <c r="H127" s="1" t="s">
        <v>7882</v>
      </c>
      <c r="I127" s="3">
        <v>45259.405370370368</v>
      </c>
      <c r="J127" s="4">
        <v>285000</v>
      </c>
      <c r="K127" s="6">
        <v>36100</v>
      </c>
      <c r="L127" s="5">
        <v>178200</v>
      </c>
      <c r="M127" s="5">
        <f t="shared" si="3"/>
        <v>214300</v>
      </c>
      <c r="N127" s="38">
        <v>1.49</v>
      </c>
      <c r="O127" s="38">
        <v>1.87</v>
      </c>
    </row>
    <row r="128" spans="1:15">
      <c r="A128" s="1" t="s">
        <v>13</v>
      </c>
      <c r="B128" s="1" t="s">
        <v>415</v>
      </c>
      <c r="C128" s="1" t="s">
        <v>416</v>
      </c>
      <c r="D128" s="1" t="s">
        <v>407</v>
      </c>
      <c r="E128" s="2">
        <v>510</v>
      </c>
      <c r="F128" s="1" t="s">
        <v>417</v>
      </c>
      <c r="G128" s="2" t="s">
        <v>18</v>
      </c>
      <c r="H128" s="1" t="s">
        <v>7883</v>
      </c>
      <c r="I128" s="3">
        <v>45121.344722222224</v>
      </c>
      <c r="J128" s="4">
        <v>295000</v>
      </c>
      <c r="K128" s="6">
        <v>67900</v>
      </c>
      <c r="L128" s="5">
        <v>157300</v>
      </c>
      <c r="M128" s="5">
        <f t="shared" si="3"/>
        <v>225200</v>
      </c>
      <c r="N128" s="38">
        <v>1.49</v>
      </c>
      <c r="O128" s="38">
        <v>1.87</v>
      </c>
    </row>
    <row r="129" spans="1:15">
      <c r="A129" s="1" t="s">
        <v>13</v>
      </c>
      <c r="B129" s="1" t="s">
        <v>418</v>
      </c>
      <c r="C129" s="1" t="s">
        <v>419</v>
      </c>
      <c r="D129" s="1" t="s">
        <v>407</v>
      </c>
      <c r="E129" s="2">
        <v>510</v>
      </c>
      <c r="F129" s="1" t="s">
        <v>420</v>
      </c>
      <c r="G129" s="2" t="s">
        <v>18</v>
      </c>
      <c r="H129" s="1" t="s">
        <v>7884</v>
      </c>
      <c r="I129" s="3">
        <v>45134.489224537036</v>
      </c>
      <c r="J129" s="4">
        <v>250000</v>
      </c>
      <c r="K129" s="6">
        <v>34500</v>
      </c>
      <c r="L129" s="5">
        <v>164200</v>
      </c>
      <c r="M129" s="5">
        <f t="shared" si="3"/>
        <v>198700</v>
      </c>
      <c r="N129" s="38">
        <v>1.49</v>
      </c>
      <c r="O129" s="38">
        <v>1.87</v>
      </c>
    </row>
    <row r="130" spans="1:15">
      <c r="A130" s="1" t="s">
        <v>13</v>
      </c>
      <c r="B130" s="1" t="s">
        <v>421</v>
      </c>
      <c r="C130" s="1" t="s">
        <v>422</v>
      </c>
      <c r="D130" s="1" t="s">
        <v>407</v>
      </c>
      <c r="E130" s="2">
        <v>510</v>
      </c>
      <c r="F130" s="1" t="s">
        <v>423</v>
      </c>
      <c r="G130" s="2" t="s">
        <v>18</v>
      </c>
      <c r="H130" s="1" t="s">
        <v>7885</v>
      </c>
      <c r="I130" s="3">
        <v>45163.353645833333</v>
      </c>
      <c r="J130" s="4">
        <v>319600</v>
      </c>
      <c r="K130" s="6">
        <v>41400</v>
      </c>
      <c r="L130" s="5">
        <v>221600</v>
      </c>
      <c r="M130" s="5">
        <f t="shared" si="3"/>
        <v>263000</v>
      </c>
      <c r="N130" s="38">
        <v>1.49</v>
      </c>
      <c r="O130" s="38">
        <v>1.87</v>
      </c>
    </row>
    <row r="131" spans="1:15">
      <c r="A131" s="1" t="s">
        <v>13</v>
      </c>
      <c r="B131" s="1" t="s">
        <v>424</v>
      </c>
      <c r="C131" s="1" t="s">
        <v>425</v>
      </c>
      <c r="D131" s="1" t="s">
        <v>407</v>
      </c>
      <c r="E131" s="2">
        <v>510</v>
      </c>
      <c r="F131" s="1" t="s">
        <v>426</v>
      </c>
      <c r="G131" s="2" t="s">
        <v>18</v>
      </c>
      <c r="H131" s="1" t="s">
        <v>7886</v>
      </c>
      <c r="I131" s="3">
        <v>45076.440115740741</v>
      </c>
      <c r="J131" s="4">
        <v>275000</v>
      </c>
      <c r="K131" s="6">
        <v>40800</v>
      </c>
      <c r="L131" s="5">
        <v>188900</v>
      </c>
      <c r="M131" s="5">
        <f t="shared" si="3"/>
        <v>229700</v>
      </c>
      <c r="N131" s="38">
        <v>1.49</v>
      </c>
      <c r="O131" s="38">
        <v>1.87</v>
      </c>
    </row>
    <row r="132" spans="1:15">
      <c r="A132" s="1" t="s">
        <v>13</v>
      </c>
      <c r="B132" s="1" t="s">
        <v>427</v>
      </c>
      <c r="C132" s="1" t="s">
        <v>428</v>
      </c>
      <c r="D132" s="1" t="s">
        <v>407</v>
      </c>
      <c r="E132" s="2">
        <v>510</v>
      </c>
      <c r="F132" s="1" t="s">
        <v>429</v>
      </c>
      <c r="G132" s="2" t="s">
        <v>18</v>
      </c>
      <c r="H132" s="1" t="s">
        <v>7887</v>
      </c>
      <c r="I132" s="3">
        <v>44953.409641203703</v>
      </c>
      <c r="J132" s="4">
        <v>270013</v>
      </c>
      <c r="K132" s="6">
        <v>36800</v>
      </c>
      <c r="L132" s="5">
        <v>201300</v>
      </c>
      <c r="M132" s="5">
        <f t="shared" ref="M132:M163" si="4">SUM(K132:L132)</f>
        <v>238100</v>
      </c>
      <c r="N132" s="38">
        <v>1.49</v>
      </c>
      <c r="O132" s="38">
        <v>1.87</v>
      </c>
    </row>
    <row r="133" spans="1:15">
      <c r="A133" s="1" t="s">
        <v>13</v>
      </c>
      <c r="B133" s="1" t="s">
        <v>430</v>
      </c>
      <c r="C133" s="1" t="s">
        <v>431</v>
      </c>
      <c r="D133" s="1" t="s">
        <v>407</v>
      </c>
      <c r="E133" s="2">
        <v>510</v>
      </c>
      <c r="F133" s="1" t="s">
        <v>432</v>
      </c>
      <c r="G133" s="2" t="s">
        <v>18</v>
      </c>
      <c r="H133" s="1" t="s">
        <v>7888</v>
      </c>
      <c r="I133" s="3">
        <v>45233.627581018518</v>
      </c>
      <c r="J133" s="4">
        <v>330000</v>
      </c>
      <c r="K133" s="6">
        <v>51900</v>
      </c>
      <c r="L133" s="5">
        <v>255000</v>
      </c>
      <c r="M133" s="5">
        <f t="shared" si="4"/>
        <v>306900</v>
      </c>
      <c r="N133" s="38">
        <v>1.49</v>
      </c>
      <c r="O133" s="38">
        <v>1.87</v>
      </c>
    </row>
    <row r="134" spans="1:15">
      <c r="A134" s="1" t="s">
        <v>13</v>
      </c>
      <c r="B134" s="1" t="s">
        <v>433</v>
      </c>
      <c r="C134" s="1" t="s">
        <v>434</v>
      </c>
      <c r="D134" s="1" t="s">
        <v>407</v>
      </c>
      <c r="E134" s="2">
        <v>510</v>
      </c>
      <c r="F134" s="1" t="s">
        <v>435</v>
      </c>
      <c r="G134" s="2" t="s">
        <v>18</v>
      </c>
      <c r="H134" s="1" t="s">
        <v>7889</v>
      </c>
      <c r="I134" s="3">
        <v>45187.378171296295</v>
      </c>
      <c r="J134" s="4">
        <v>275001</v>
      </c>
      <c r="K134" s="6">
        <v>48700</v>
      </c>
      <c r="L134" s="5">
        <v>224100</v>
      </c>
      <c r="M134" s="5">
        <f t="shared" si="4"/>
        <v>272800</v>
      </c>
      <c r="N134" s="38">
        <v>1.49</v>
      </c>
      <c r="O134" s="38">
        <v>1.87</v>
      </c>
    </row>
    <row r="135" spans="1:15">
      <c r="A135" s="1" t="s">
        <v>13</v>
      </c>
      <c r="B135" s="1" t="s">
        <v>436</v>
      </c>
      <c r="C135" s="1" t="s">
        <v>437</v>
      </c>
      <c r="D135" s="1" t="s">
        <v>407</v>
      </c>
      <c r="E135" s="2">
        <v>510</v>
      </c>
      <c r="F135" s="1" t="s">
        <v>438</v>
      </c>
      <c r="G135" s="2" t="s">
        <v>18</v>
      </c>
      <c r="H135" s="1" t="s">
        <v>7890</v>
      </c>
      <c r="I135" s="3">
        <v>45176.393726851849</v>
      </c>
      <c r="J135" s="4">
        <v>273081</v>
      </c>
      <c r="K135" s="6">
        <v>51100</v>
      </c>
      <c r="L135" s="5">
        <v>221900</v>
      </c>
      <c r="M135" s="5">
        <f t="shared" si="4"/>
        <v>273000</v>
      </c>
      <c r="N135" s="38">
        <v>1.49</v>
      </c>
      <c r="O135" s="38">
        <v>1.87</v>
      </c>
    </row>
    <row r="136" spans="1:15">
      <c r="A136" s="1" t="s">
        <v>13</v>
      </c>
      <c r="B136" s="1" t="s">
        <v>439</v>
      </c>
      <c r="C136" s="1" t="s">
        <v>440</v>
      </c>
      <c r="D136" s="1" t="s">
        <v>407</v>
      </c>
      <c r="E136" s="2">
        <v>510</v>
      </c>
      <c r="F136" s="1" t="s">
        <v>441</v>
      </c>
      <c r="G136" s="2" t="s">
        <v>18</v>
      </c>
      <c r="H136" s="1" t="s">
        <v>7891</v>
      </c>
      <c r="I136" s="3">
        <v>45134.435162037036</v>
      </c>
      <c r="J136" s="4">
        <v>225000</v>
      </c>
      <c r="K136" s="6">
        <v>41900</v>
      </c>
      <c r="L136" s="5">
        <v>196400</v>
      </c>
      <c r="M136" s="5">
        <f t="shared" si="4"/>
        <v>238300</v>
      </c>
      <c r="N136" s="38">
        <v>1.49</v>
      </c>
      <c r="O136" s="38">
        <v>1.87</v>
      </c>
    </row>
    <row r="137" spans="1:15">
      <c r="A137" s="1" t="s">
        <v>13</v>
      </c>
      <c r="B137" s="1" t="s">
        <v>442</v>
      </c>
      <c r="C137" s="1" t="s">
        <v>443</v>
      </c>
      <c r="D137" s="1" t="s">
        <v>444</v>
      </c>
      <c r="E137" s="2">
        <v>510</v>
      </c>
      <c r="F137" s="1" t="s">
        <v>445</v>
      </c>
      <c r="G137" s="2" t="s">
        <v>18</v>
      </c>
      <c r="H137" s="1" t="s">
        <v>7892</v>
      </c>
      <c r="I137" s="3">
        <v>45034.458993055552</v>
      </c>
      <c r="J137" s="4">
        <v>306000</v>
      </c>
      <c r="K137" s="6">
        <v>43900</v>
      </c>
      <c r="L137" s="5">
        <v>170200</v>
      </c>
      <c r="M137" s="5">
        <f t="shared" si="4"/>
        <v>214100</v>
      </c>
      <c r="N137" s="38">
        <v>1.22</v>
      </c>
      <c r="O137" s="38">
        <v>1.5499454743729553</v>
      </c>
    </row>
    <row r="138" spans="1:15">
      <c r="A138" s="1" t="s">
        <v>13</v>
      </c>
      <c r="B138" s="1" t="s">
        <v>446</v>
      </c>
      <c r="C138" s="1" t="s">
        <v>447</v>
      </c>
      <c r="D138" s="1" t="s">
        <v>444</v>
      </c>
      <c r="E138" s="2">
        <v>510</v>
      </c>
      <c r="F138" s="1" t="s">
        <v>448</v>
      </c>
      <c r="G138" s="2" t="s">
        <v>18</v>
      </c>
      <c r="H138" s="1" t="s">
        <v>7893</v>
      </c>
      <c r="I138" s="3">
        <v>45063.493518518517</v>
      </c>
      <c r="J138" s="4">
        <v>255000</v>
      </c>
      <c r="K138" s="6">
        <v>40700</v>
      </c>
      <c r="L138" s="5">
        <v>138200</v>
      </c>
      <c r="M138" s="5">
        <f t="shared" si="4"/>
        <v>178900</v>
      </c>
      <c r="N138" s="38">
        <v>1.22</v>
      </c>
      <c r="O138" s="38">
        <v>1.5499454743729553</v>
      </c>
    </row>
    <row r="139" spans="1:15">
      <c r="A139" s="1" t="s">
        <v>13</v>
      </c>
      <c r="B139" s="1" t="s">
        <v>449</v>
      </c>
      <c r="C139" s="1" t="s">
        <v>450</v>
      </c>
      <c r="D139" s="1" t="s">
        <v>444</v>
      </c>
      <c r="E139" s="2">
        <v>510</v>
      </c>
      <c r="F139" s="1" t="s">
        <v>451</v>
      </c>
      <c r="G139" s="2" t="s">
        <v>18</v>
      </c>
      <c r="H139" s="1" t="s">
        <v>7894</v>
      </c>
      <c r="I139" s="3">
        <v>44978.56322916667</v>
      </c>
      <c r="J139" s="4">
        <v>233000</v>
      </c>
      <c r="K139" s="5">
        <v>35700</v>
      </c>
      <c r="L139" s="5">
        <v>147700</v>
      </c>
      <c r="M139" s="5">
        <f t="shared" si="4"/>
        <v>183400</v>
      </c>
      <c r="N139" s="38">
        <v>1.22</v>
      </c>
      <c r="O139" s="38">
        <v>1.5499454743729553</v>
      </c>
    </row>
    <row r="140" spans="1:15">
      <c r="A140" s="1" t="s">
        <v>13</v>
      </c>
      <c r="B140" s="1" t="s">
        <v>452</v>
      </c>
      <c r="C140" s="1" t="s">
        <v>453</v>
      </c>
      <c r="D140" s="1" t="s">
        <v>444</v>
      </c>
      <c r="E140" s="2">
        <v>510</v>
      </c>
      <c r="F140" s="1" t="s">
        <v>454</v>
      </c>
      <c r="G140" s="2" t="s">
        <v>18</v>
      </c>
      <c r="H140" s="1" t="s">
        <v>7895</v>
      </c>
      <c r="I140" s="3">
        <v>45022.605891203704</v>
      </c>
      <c r="J140" s="4">
        <v>255000</v>
      </c>
      <c r="K140" s="5">
        <v>46300</v>
      </c>
      <c r="L140" s="5">
        <v>172300</v>
      </c>
      <c r="M140" s="5">
        <f t="shared" si="4"/>
        <v>218600</v>
      </c>
      <c r="N140" s="38">
        <v>1.22</v>
      </c>
      <c r="O140" s="38">
        <v>1.5499454743729553</v>
      </c>
    </row>
    <row r="141" spans="1:15">
      <c r="A141" s="1" t="s">
        <v>13</v>
      </c>
      <c r="B141" s="1" t="s">
        <v>455</v>
      </c>
      <c r="C141" s="1" t="s">
        <v>456</v>
      </c>
      <c r="D141" s="1" t="s">
        <v>444</v>
      </c>
      <c r="E141" s="2">
        <v>510</v>
      </c>
      <c r="F141" s="1" t="s">
        <v>457</v>
      </c>
      <c r="G141" s="2" t="s">
        <v>18</v>
      </c>
      <c r="H141" s="1" t="s">
        <v>7896</v>
      </c>
      <c r="I141" s="3">
        <v>45048.407106481478</v>
      </c>
      <c r="J141" s="4">
        <v>227500</v>
      </c>
      <c r="K141" s="6">
        <v>48100</v>
      </c>
      <c r="L141" s="5">
        <v>147100</v>
      </c>
      <c r="M141" s="5">
        <f t="shared" si="4"/>
        <v>195200</v>
      </c>
      <c r="N141" s="38">
        <v>1.22</v>
      </c>
      <c r="O141" s="38">
        <v>1.5499454743729553</v>
      </c>
    </row>
    <row r="142" spans="1:15">
      <c r="A142" s="1" t="s">
        <v>13</v>
      </c>
      <c r="B142" s="1" t="s">
        <v>458</v>
      </c>
      <c r="C142" s="1" t="s">
        <v>459</v>
      </c>
      <c r="D142" s="1" t="s">
        <v>460</v>
      </c>
      <c r="E142" s="2">
        <v>510</v>
      </c>
      <c r="F142" s="1" t="s">
        <v>461</v>
      </c>
      <c r="G142" s="2" t="s">
        <v>18</v>
      </c>
      <c r="H142" s="1" t="s">
        <v>7897</v>
      </c>
      <c r="I142" s="3">
        <v>45121.571851851855</v>
      </c>
      <c r="J142" s="4">
        <v>261500</v>
      </c>
      <c r="K142" s="5">
        <v>53400</v>
      </c>
      <c r="L142" s="5">
        <v>125500</v>
      </c>
      <c r="M142" s="5">
        <f t="shared" si="4"/>
        <v>178900</v>
      </c>
      <c r="N142" s="38">
        <v>1.55</v>
      </c>
      <c r="O142" s="38">
        <v>1.822330352446081</v>
      </c>
    </row>
    <row r="143" spans="1:15">
      <c r="A143" s="1" t="s">
        <v>13</v>
      </c>
      <c r="B143" s="1" t="s">
        <v>462</v>
      </c>
      <c r="C143" s="1" t="s">
        <v>463</v>
      </c>
      <c r="D143" s="1" t="s">
        <v>460</v>
      </c>
      <c r="E143" s="2">
        <v>510</v>
      </c>
      <c r="F143" s="1" t="s">
        <v>464</v>
      </c>
      <c r="G143" s="2" t="s">
        <v>18</v>
      </c>
      <c r="H143" s="1" t="s">
        <v>7898</v>
      </c>
      <c r="I143" s="3">
        <v>45182.60261574074</v>
      </c>
      <c r="J143" s="4">
        <v>235000</v>
      </c>
      <c r="K143" s="6">
        <v>62800</v>
      </c>
      <c r="L143" s="5">
        <v>118800</v>
      </c>
      <c r="M143" s="5">
        <f t="shared" si="4"/>
        <v>181600</v>
      </c>
      <c r="N143" s="38">
        <v>1.55</v>
      </c>
      <c r="O143" s="38">
        <v>1.822330352446081</v>
      </c>
    </row>
    <row r="144" spans="1:15">
      <c r="A144" s="1" t="s">
        <v>13</v>
      </c>
      <c r="B144" s="1" t="s">
        <v>465</v>
      </c>
      <c r="C144" s="1" t="s">
        <v>466</v>
      </c>
      <c r="D144" s="1" t="s">
        <v>460</v>
      </c>
      <c r="E144" s="2">
        <v>510</v>
      </c>
      <c r="F144" s="1" t="s">
        <v>467</v>
      </c>
      <c r="G144" s="2" t="s">
        <v>18</v>
      </c>
      <c r="H144" s="1" t="s">
        <v>7899</v>
      </c>
      <c r="I144" s="3">
        <v>45076.442974537036</v>
      </c>
      <c r="J144" s="4">
        <v>302900</v>
      </c>
      <c r="K144" s="6">
        <v>61400</v>
      </c>
      <c r="L144" s="5">
        <v>186600</v>
      </c>
      <c r="M144" s="5">
        <f t="shared" si="4"/>
        <v>248000</v>
      </c>
      <c r="N144" s="38">
        <v>1.55</v>
      </c>
      <c r="O144" s="38">
        <v>1.822330352446081</v>
      </c>
    </row>
    <row r="145" spans="1:15">
      <c r="A145" s="1" t="s">
        <v>13</v>
      </c>
      <c r="B145" s="1" t="s">
        <v>468</v>
      </c>
      <c r="C145" s="1" t="s">
        <v>469</v>
      </c>
      <c r="D145" s="1" t="s">
        <v>460</v>
      </c>
      <c r="E145" s="2">
        <v>510</v>
      </c>
      <c r="F145" s="1" t="s">
        <v>470</v>
      </c>
      <c r="G145" s="2" t="s">
        <v>18</v>
      </c>
      <c r="H145" s="1" t="s">
        <v>7900</v>
      </c>
      <c r="I145" s="3">
        <v>45041.463912037034</v>
      </c>
      <c r="J145" s="4">
        <v>255000</v>
      </c>
      <c r="K145" s="5">
        <v>61400</v>
      </c>
      <c r="L145" s="5">
        <v>148400</v>
      </c>
      <c r="M145" s="5">
        <f t="shared" si="4"/>
        <v>209800</v>
      </c>
      <c r="N145" s="38">
        <v>1.55</v>
      </c>
      <c r="O145" s="38">
        <v>1.822330352446081</v>
      </c>
    </row>
    <row r="146" spans="1:15">
      <c r="A146" s="1" t="s">
        <v>13</v>
      </c>
      <c r="B146" s="1" t="s">
        <v>471</v>
      </c>
      <c r="C146" s="1" t="s">
        <v>472</v>
      </c>
      <c r="D146" s="1" t="s">
        <v>460</v>
      </c>
      <c r="E146" s="2">
        <v>510</v>
      </c>
      <c r="F146" s="1" t="s">
        <v>473</v>
      </c>
      <c r="G146" s="2" t="s">
        <v>18</v>
      </c>
      <c r="H146" s="1" t="s">
        <v>7901</v>
      </c>
      <c r="I146" s="3">
        <v>45135.422534722224</v>
      </c>
      <c r="J146" s="4">
        <v>223500</v>
      </c>
      <c r="K146" s="6">
        <v>37600</v>
      </c>
      <c r="L146" s="5">
        <v>152500</v>
      </c>
      <c r="M146" s="5">
        <f t="shared" si="4"/>
        <v>190100</v>
      </c>
      <c r="N146" s="38">
        <v>1.55</v>
      </c>
      <c r="O146" s="38">
        <v>1.822330352446081</v>
      </c>
    </row>
    <row r="147" spans="1:15">
      <c r="A147" s="1" t="s">
        <v>13</v>
      </c>
      <c r="B147" s="1" t="s">
        <v>474</v>
      </c>
      <c r="C147" s="1" t="s">
        <v>475</v>
      </c>
      <c r="D147" s="1" t="s">
        <v>460</v>
      </c>
      <c r="E147" s="2">
        <v>510</v>
      </c>
      <c r="F147" s="1" t="s">
        <v>476</v>
      </c>
      <c r="G147" s="2" t="s">
        <v>18</v>
      </c>
      <c r="H147" s="1" t="s">
        <v>7902</v>
      </c>
      <c r="I147" s="3">
        <v>45124.325127314813</v>
      </c>
      <c r="J147" s="4">
        <v>235000</v>
      </c>
      <c r="K147" s="6">
        <v>36000</v>
      </c>
      <c r="L147" s="5">
        <v>172600</v>
      </c>
      <c r="M147" s="5">
        <f t="shared" si="4"/>
        <v>208600</v>
      </c>
      <c r="N147" s="38">
        <v>1.55</v>
      </c>
      <c r="O147" s="38">
        <v>1.822330352446081</v>
      </c>
    </row>
    <row r="148" spans="1:15">
      <c r="A148" s="1" t="s">
        <v>13</v>
      </c>
      <c r="B148" s="1" t="s">
        <v>477</v>
      </c>
      <c r="C148" s="1" t="s">
        <v>478</v>
      </c>
      <c r="D148" s="1" t="s">
        <v>460</v>
      </c>
      <c r="E148" s="2">
        <v>510</v>
      </c>
      <c r="F148" s="1" t="s">
        <v>479</v>
      </c>
      <c r="G148" s="2" t="s">
        <v>18</v>
      </c>
      <c r="H148" s="1" t="s">
        <v>7903</v>
      </c>
      <c r="I148" s="3">
        <v>45163.419374999998</v>
      </c>
      <c r="J148" s="4">
        <v>236120</v>
      </c>
      <c r="K148" s="6">
        <v>45700</v>
      </c>
      <c r="L148" s="5">
        <v>179900</v>
      </c>
      <c r="M148" s="5">
        <f t="shared" si="4"/>
        <v>225600</v>
      </c>
      <c r="N148" s="38">
        <v>1.55</v>
      </c>
      <c r="O148" s="38">
        <v>1.822330352446081</v>
      </c>
    </row>
    <row r="149" spans="1:15">
      <c r="A149" s="1" t="s">
        <v>13</v>
      </c>
      <c r="B149" s="1" t="s">
        <v>480</v>
      </c>
      <c r="C149" s="1" t="s">
        <v>481</v>
      </c>
      <c r="D149" s="1" t="s">
        <v>460</v>
      </c>
      <c r="E149" s="2">
        <v>510</v>
      </c>
      <c r="F149" s="1" t="s">
        <v>482</v>
      </c>
      <c r="G149" s="2" t="s">
        <v>18</v>
      </c>
      <c r="H149" s="1" t="s">
        <v>7904</v>
      </c>
      <c r="I149" s="3">
        <v>45072.625798611109</v>
      </c>
      <c r="J149" s="4">
        <v>285000</v>
      </c>
      <c r="K149" s="6">
        <v>55400</v>
      </c>
      <c r="L149" s="5">
        <v>208100</v>
      </c>
      <c r="M149" s="5">
        <f t="shared" si="4"/>
        <v>263500</v>
      </c>
      <c r="N149" s="38">
        <v>1.55</v>
      </c>
      <c r="O149" s="38">
        <v>1.822330352446081</v>
      </c>
    </row>
    <row r="150" spans="1:15">
      <c r="A150" s="1" t="s">
        <v>13</v>
      </c>
      <c r="B150" s="1" t="s">
        <v>483</v>
      </c>
      <c r="C150" s="1" t="s">
        <v>484</v>
      </c>
      <c r="D150" s="1" t="s">
        <v>460</v>
      </c>
      <c r="E150" s="2">
        <v>510</v>
      </c>
      <c r="F150" s="1" t="s">
        <v>485</v>
      </c>
      <c r="G150" s="2" t="s">
        <v>18</v>
      </c>
      <c r="H150" s="1" t="s">
        <v>7905</v>
      </c>
      <c r="I150" s="3">
        <v>44937.515162037038</v>
      </c>
      <c r="J150" s="4">
        <v>215000</v>
      </c>
      <c r="K150" s="5">
        <v>61400</v>
      </c>
      <c r="L150" s="5">
        <v>185500</v>
      </c>
      <c r="M150" s="5">
        <f t="shared" si="4"/>
        <v>246900</v>
      </c>
      <c r="N150" s="38">
        <v>1.55</v>
      </c>
      <c r="O150" s="38">
        <v>1.822330352446081</v>
      </c>
    </row>
    <row r="151" spans="1:15">
      <c r="A151" s="1" t="s">
        <v>13</v>
      </c>
      <c r="B151" s="1" t="s">
        <v>486</v>
      </c>
      <c r="C151" s="1" t="s">
        <v>487</v>
      </c>
      <c r="D151" s="1" t="s">
        <v>488</v>
      </c>
      <c r="E151" s="2">
        <v>551</v>
      </c>
      <c r="F151" s="1" t="s">
        <v>489</v>
      </c>
      <c r="G151" s="2" t="s">
        <v>18</v>
      </c>
      <c r="H151" s="1" t="s">
        <v>7906</v>
      </c>
      <c r="I151" s="3">
        <v>45126.561712962961</v>
      </c>
      <c r="J151" s="4">
        <v>242500</v>
      </c>
      <c r="K151" s="5">
        <v>9100</v>
      </c>
      <c r="L151" s="5">
        <v>154500</v>
      </c>
      <c r="M151" s="5">
        <f t="shared" si="4"/>
        <v>163600</v>
      </c>
      <c r="N151" s="38">
        <v>1.58</v>
      </c>
      <c r="O151" s="38">
        <v>1.88</v>
      </c>
    </row>
    <row r="152" spans="1:15">
      <c r="A152" s="1" t="s">
        <v>13</v>
      </c>
      <c r="B152" s="1" t="s">
        <v>490</v>
      </c>
      <c r="C152" s="1" t="s">
        <v>491</v>
      </c>
      <c r="D152" s="1" t="s">
        <v>488</v>
      </c>
      <c r="E152" s="2">
        <v>551</v>
      </c>
      <c r="F152" s="1" t="s">
        <v>492</v>
      </c>
      <c r="G152" s="2" t="s">
        <v>18</v>
      </c>
      <c r="H152" s="1" t="s">
        <v>7907</v>
      </c>
      <c r="I152" s="3">
        <v>45265.352638888886</v>
      </c>
      <c r="J152" s="4">
        <v>230000</v>
      </c>
      <c r="K152" s="5">
        <v>9100</v>
      </c>
      <c r="L152" s="5">
        <v>157800</v>
      </c>
      <c r="M152" s="5">
        <f t="shared" si="4"/>
        <v>166900</v>
      </c>
      <c r="N152" s="38">
        <v>1.58</v>
      </c>
      <c r="O152" s="38">
        <v>1.88</v>
      </c>
    </row>
    <row r="153" spans="1:15">
      <c r="A153" s="1" t="s">
        <v>13</v>
      </c>
      <c r="B153" s="1" t="s">
        <v>493</v>
      </c>
      <c r="C153" s="1" t="s">
        <v>494</v>
      </c>
      <c r="D153" s="1" t="s">
        <v>488</v>
      </c>
      <c r="E153" s="2">
        <v>551</v>
      </c>
      <c r="F153" s="1" t="s">
        <v>495</v>
      </c>
      <c r="G153" s="2" t="s">
        <v>18</v>
      </c>
      <c r="H153" s="1" t="s">
        <v>7908</v>
      </c>
      <c r="I153" s="3">
        <v>45140.383321759262</v>
      </c>
      <c r="J153" s="4">
        <v>225000</v>
      </c>
      <c r="K153" s="5">
        <v>9100</v>
      </c>
      <c r="L153" s="5">
        <v>155200</v>
      </c>
      <c r="M153" s="5">
        <f t="shared" si="4"/>
        <v>164300</v>
      </c>
      <c r="N153" s="38">
        <v>1.58</v>
      </c>
      <c r="O153" s="38">
        <v>1.88</v>
      </c>
    </row>
    <row r="154" spans="1:15">
      <c r="A154" s="1" t="s">
        <v>13</v>
      </c>
      <c r="B154" s="1" t="s">
        <v>496</v>
      </c>
      <c r="C154" s="1" t="s">
        <v>497</v>
      </c>
      <c r="D154" s="1" t="s">
        <v>488</v>
      </c>
      <c r="E154" s="2">
        <v>551</v>
      </c>
      <c r="F154" s="1" t="s">
        <v>498</v>
      </c>
      <c r="G154" s="2" t="s">
        <v>18</v>
      </c>
      <c r="H154" s="1" t="s">
        <v>7909</v>
      </c>
      <c r="I154" s="3">
        <v>45182.389837962961</v>
      </c>
      <c r="J154" s="4">
        <v>242000</v>
      </c>
      <c r="K154" s="5">
        <v>9100</v>
      </c>
      <c r="L154" s="5">
        <v>167700</v>
      </c>
      <c r="M154" s="5">
        <f t="shared" si="4"/>
        <v>176800</v>
      </c>
      <c r="N154" s="38">
        <v>1.58</v>
      </c>
      <c r="O154" s="38">
        <v>1.88</v>
      </c>
    </row>
    <row r="155" spans="1:15">
      <c r="A155" s="1" t="s">
        <v>13</v>
      </c>
      <c r="B155" s="1" t="s">
        <v>499</v>
      </c>
      <c r="C155" s="1" t="s">
        <v>500</v>
      </c>
      <c r="D155" s="1" t="s">
        <v>488</v>
      </c>
      <c r="E155" s="2">
        <v>551</v>
      </c>
      <c r="F155" s="1" t="s">
        <v>501</v>
      </c>
      <c r="G155" s="2" t="s">
        <v>18</v>
      </c>
      <c r="H155" s="1" t="s">
        <v>7910</v>
      </c>
      <c r="I155" s="3">
        <v>45230.593761574077</v>
      </c>
      <c r="J155" s="4">
        <v>243000</v>
      </c>
      <c r="K155" s="5">
        <v>9100</v>
      </c>
      <c r="L155" s="5">
        <v>171400</v>
      </c>
      <c r="M155" s="5">
        <f t="shared" si="4"/>
        <v>180500</v>
      </c>
      <c r="N155" s="38">
        <v>1.58</v>
      </c>
      <c r="O155" s="38">
        <v>1.88</v>
      </c>
    </row>
    <row r="156" spans="1:15">
      <c r="A156" s="1" t="s">
        <v>13</v>
      </c>
      <c r="B156" s="1" t="s">
        <v>502</v>
      </c>
      <c r="C156" s="1" t="s">
        <v>503</v>
      </c>
      <c r="D156" s="1" t="s">
        <v>488</v>
      </c>
      <c r="E156" s="2">
        <v>551</v>
      </c>
      <c r="F156" s="1" t="s">
        <v>504</v>
      </c>
      <c r="G156" s="2" t="s">
        <v>18</v>
      </c>
      <c r="H156" s="1" t="s">
        <v>7911</v>
      </c>
      <c r="I156" s="3">
        <v>45092.398784722223</v>
      </c>
      <c r="J156" s="4">
        <v>162000</v>
      </c>
      <c r="K156" s="5">
        <v>9100</v>
      </c>
      <c r="L156" s="5">
        <v>121200</v>
      </c>
      <c r="M156" s="5">
        <f t="shared" si="4"/>
        <v>130300</v>
      </c>
      <c r="N156" s="38">
        <v>1.58</v>
      </c>
      <c r="O156" s="38">
        <v>1.88</v>
      </c>
    </row>
    <row r="157" spans="1:15">
      <c r="A157" s="1" t="s">
        <v>13</v>
      </c>
      <c r="B157" s="1" t="s">
        <v>505</v>
      </c>
      <c r="C157" s="1" t="s">
        <v>506</v>
      </c>
      <c r="D157" s="1" t="s">
        <v>488</v>
      </c>
      <c r="E157" s="2">
        <v>551</v>
      </c>
      <c r="F157" s="1" t="s">
        <v>507</v>
      </c>
      <c r="G157" s="2" t="s">
        <v>18</v>
      </c>
      <c r="H157" s="1" t="s">
        <v>7912</v>
      </c>
      <c r="I157" s="3">
        <v>45091.631701388891</v>
      </c>
      <c r="J157" s="4">
        <v>178000</v>
      </c>
      <c r="K157" s="5">
        <v>9100</v>
      </c>
      <c r="L157" s="5">
        <v>140100</v>
      </c>
      <c r="M157" s="5">
        <f t="shared" si="4"/>
        <v>149200</v>
      </c>
      <c r="N157" s="38">
        <v>1.58</v>
      </c>
      <c r="O157" s="38">
        <v>1.88</v>
      </c>
    </row>
    <row r="158" spans="1:15">
      <c r="A158" s="1" t="s">
        <v>13</v>
      </c>
      <c r="B158" s="1" t="s">
        <v>508</v>
      </c>
      <c r="C158" s="1" t="s">
        <v>509</v>
      </c>
      <c r="D158" s="1" t="s">
        <v>488</v>
      </c>
      <c r="E158" s="2">
        <v>551</v>
      </c>
      <c r="F158" s="1" t="s">
        <v>510</v>
      </c>
      <c r="G158" s="2" t="s">
        <v>18</v>
      </c>
      <c r="H158" s="1" t="s">
        <v>7913</v>
      </c>
      <c r="I158" s="3">
        <v>45016.589143518519</v>
      </c>
      <c r="J158" s="4">
        <v>211130</v>
      </c>
      <c r="K158" s="5">
        <v>9100</v>
      </c>
      <c r="L158" s="5">
        <v>170000</v>
      </c>
      <c r="M158" s="5">
        <f t="shared" si="4"/>
        <v>179100</v>
      </c>
      <c r="N158" s="38">
        <v>1.58</v>
      </c>
      <c r="O158" s="38">
        <v>1.88</v>
      </c>
    </row>
    <row r="159" spans="1:15">
      <c r="A159" s="1" t="s">
        <v>13</v>
      </c>
      <c r="B159" s="1" t="s">
        <v>511</v>
      </c>
      <c r="C159" s="1" t="s">
        <v>512</v>
      </c>
      <c r="D159" s="1" t="s">
        <v>488</v>
      </c>
      <c r="E159" s="2">
        <v>551</v>
      </c>
      <c r="F159" s="1" t="s">
        <v>513</v>
      </c>
      <c r="G159" s="2" t="s">
        <v>18</v>
      </c>
      <c r="H159" s="1" t="s">
        <v>7914</v>
      </c>
      <c r="I159" s="3">
        <v>45117.602997685186</v>
      </c>
      <c r="J159" s="4">
        <v>172000</v>
      </c>
      <c r="K159" s="5">
        <v>9100</v>
      </c>
      <c r="L159" s="5">
        <v>139000</v>
      </c>
      <c r="M159" s="5">
        <f t="shared" si="4"/>
        <v>148100</v>
      </c>
      <c r="N159" s="38">
        <v>1.58</v>
      </c>
      <c r="O159" s="38">
        <v>1.88</v>
      </c>
    </row>
    <row r="160" spans="1:15">
      <c r="A160" s="1" t="s">
        <v>13</v>
      </c>
      <c r="B160" s="1" t="s">
        <v>514</v>
      </c>
      <c r="C160" s="1" t="s">
        <v>515</v>
      </c>
      <c r="D160" s="1" t="s">
        <v>488</v>
      </c>
      <c r="E160" s="2">
        <v>551</v>
      </c>
      <c r="F160" s="1" t="s">
        <v>516</v>
      </c>
      <c r="G160" s="2" t="s">
        <v>18</v>
      </c>
      <c r="H160" s="1" t="s">
        <v>7915</v>
      </c>
      <c r="I160" s="3">
        <v>45064.467905092592</v>
      </c>
      <c r="J160" s="4">
        <v>210000</v>
      </c>
      <c r="K160" s="5">
        <v>9100</v>
      </c>
      <c r="L160" s="5">
        <v>188100</v>
      </c>
      <c r="M160" s="5">
        <f t="shared" si="4"/>
        <v>197200</v>
      </c>
      <c r="N160" s="38">
        <v>1.58</v>
      </c>
      <c r="O160" s="38">
        <v>1.88</v>
      </c>
    </row>
    <row r="161" spans="1:15">
      <c r="A161" s="1" t="s">
        <v>13</v>
      </c>
      <c r="B161" s="1" t="s">
        <v>517</v>
      </c>
      <c r="C161" s="1" t="s">
        <v>518</v>
      </c>
      <c r="D161" s="1" t="s">
        <v>488</v>
      </c>
      <c r="E161" s="2">
        <v>551</v>
      </c>
      <c r="F161" s="1" t="s">
        <v>519</v>
      </c>
      <c r="G161" s="2" t="s">
        <v>18</v>
      </c>
      <c r="H161" s="1" t="s">
        <v>7916</v>
      </c>
      <c r="I161" s="3">
        <v>45126.345601851855</v>
      </c>
      <c r="J161" s="4">
        <v>250000</v>
      </c>
      <c r="K161" s="5">
        <v>9100</v>
      </c>
      <c r="L161" s="5">
        <v>227700</v>
      </c>
      <c r="M161" s="5">
        <f t="shared" si="4"/>
        <v>236800</v>
      </c>
      <c r="N161" s="38">
        <v>1.58</v>
      </c>
      <c r="O161" s="38">
        <v>1.88</v>
      </c>
    </row>
    <row r="162" spans="1:15">
      <c r="A162" s="1" t="s">
        <v>13</v>
      </c>
      <c r="B162" s="1" t="s">
        <v>520</v>
      </c>
      <c r="C162" s="1" t="s">
        <v>521</v>
      </c>
      <c r="D162" s="1" t="s">
        <v>488</v>
      </c>
      <c r="E162" s="2">
        <v>551</v>
      </c>
      <c r="F162" s="1" t="s">
        <v>522</v>
      </c>
      <c r="G162" s="2" t="s">
        <v>18</v>
      </c>
      <c r="H162" s="1" t="s">
        <v>7917</v>
      </c>
      <c r="I162" s="3">
        <v>45086.506319444445</v>
      </c>
      <c r="J162" s="4">
        <v>148000</v>
      </c>
      <c r="K162" s="5">
        <v>9100</v>
      </c>
      <c r="L162" s="5">
        <v>136500</v>
      </c>
      <c r="M162" s="5">
        <f t="shared" si="4"/>
        <v>145600</v>
      </c>
      <c r="N162" s="38">
        <v>1.58</v>
      </c>
      <c r="O162" s="38">
        <v>1.88</v>
      </c>
    </row>
    <row r="163" spans="1:15">
      <c r="A163" s="1" t="s">
        <v>13</v>
      </c>
      <c r="B163" s="1" t="s">
        <v>523</v>
      </c>
      <c r="C163" s="1" t="s">
        <v>524</v>
      </c>
      <c r="D163" s="1" t="s">
        <v>488</v>
      </c>
      <c r="E163" s="2">
        <v>551</v>
      </c>
      <c r="F163" s="1" t="s">
        <v>525</v>
      </c>
      <c r="G163" s="2" t="s">
        <v>18</v>
      </c>
      <c r="H163" s="1" t="s">
        <v>7918</v>
      </c>
      <c r="I163" s="3">
        <v>44960.455231481479</v>
      </c>
      <c r="J163" s="4">
        <v>180000</v>
      </c>
      <c r="K163" s="5">
        <v>9100</v>
      </c>
      <c r="L163" s="5">
        <v>169600</v>
      </c>
      <c r="M163" s="5">
        <f t="shared" si="4"/>
        <v>178700</v>
      </c>
      <c r="N163" s="38">
        <v>1.58</v>
      </c>
      <c r="O163" s="38">
        <v>1.88</v>
      </c>
    </row>
    <row r="164" spans="1:15">
      <c r="A164" s="1" t="s">
        <v>13</v>
      </c>
      <c r="B164" s="1" t="s">
        <v>526</v>
      </c>
      <c r="C164" s="1" t="s">
        <v>527</v>
      </c>
      <c r="D164" s="1" t="s">
        <v>528</v>
      </c>
      <c r="E164" s="2">
        <v>510</v>
      </c>
      <c r="F164" s="1" t="s">
        <v>529</v>
      </c>
      <c r="G164" s="2" t="s">
        <v>18</v>
      </c>
      <c r="H164" s="1" t="s">
        <v>7919</v>
      </c>
      <c r="I164" s="3">
        <v>45103.42150462963</v>
      </c>
      <c r="J164" s="4">
        <v>315000</v>
      </c>
      <c r="K164" s="6">
        <v>43100</v>
      </c>
      <c r="L164" s="5">
        <v>199800</v>
      </c>
      <c r="M164" s="5">
        <f t="shared" ref="M164:M178" si="5">SUM(K164:L164)</f>
        <v>242900</v>
      </c>
      <c r="N164" s="38">
        <v>1.62</v>
      </c>
      <c r="O164" s="38">
        <v>1.62</v>
      </c>
    </row>
    <row r="165" spans="1:15">
      <c r="A165" s="1" t="s">
        <v>13</v>
      </c>
      <c r="B165" s="1" t="s">
        <v>530</v>
      </c>
      <c r="C165" s="1" t="s">
        <v>531</v>
      </c>
      <c r="D165" s="1" t="s">
        <v>528</v>
      </c>
      <c r="E165" s="2">
        <v>510</v>
      </c>
      <c r="F165" s="1" t="s">
        <v>532</v>
      </c>
      <c r="G165" s="2" t="s">
        <v>18</v>
      </c>
      <c r="H165" s="1" t="s">
        <v>7920</v>
      </c>
      <c r="I165" s="3">
        <v>45278.467002314814</v>
      </c>
      <c r="J165" s="4">
        <v>250000</v>
      </c>
      <c r="K165" s="6">
        <v>53800</v>
      </c>
      <c r="L165" s="5">
        <v>142900</v>
      </c>
      <c r="M165" s="5">
        <f t="shared" si="5"/>
        <v>196700</v>
      </c>
      <c r="N165" s="38">
        <v>1.62</v>
      </c>
      <c r="O165" s="38">
        <v>1.62</v>
      </c>
    </row>
    <row r="166" spans="1:15">
      <c r="A166" s="1" t="s">
        <v>13</v>
      </c>
      <c r="B166" s="1" t="s">
        <v>533</v>
      </c>
      <c r="C166" s="1" t="s">
        <v>534</v>
      </c>
      <c r="D166" s="1" t="s">
        <v>528</v>
      </c>
      <c r="E166" s="2">
        <v>510</v>
      </c>
      <c r="F166" s="1" t="s">
        <v>535</v>
      </c>
      <c r="G166" s="2" t="s">
        <v>18</v>
      </c>
      <c r="H166" s="1" t="s">
        <v>7921</v>
      </c>
      <c r="I166" s="3">
        <v>45154.395219907405</v>
      </c>
      <c r="J166" s="4">
        <v>302600</v>
      </c>
      <c r="K166" s="6">
        <v>32000</v>
      </c>
      <c r="L166" s="5">
        <v>209600</v>
      </c>
      <c r="M166" s="5">
        <f t="shared" si="5"/>
        <v>241600</v>
      </c>
      <c r="N166" s="38">
        <v>1.62</v>
      </c>
      <c r="O166" s="38">
        <v>1.62</v>
      </c>
    </row>
    <row r="167" spans="1:15">
      <c r="A167" s="1" t="s">
        <v>13</v>
      </c>
      <c r="B167" s="1" t="s">
        <v>536</v>
      </c>
      <c r="C167" s="1" t="s">
        <v>537</v>
      </c>
      <c r="D167" s="1" t="s">
        <v>528</v>
      </c>
      <c r="E167" s="2">
        <v>510</v>
      </c>
      <c r="F167" s="1" t="s">
        <v>538</v>
      </c>
      <c r="G167" s="2" t="s">
        <v>18</v>
      </c>
      <c r="H167" s="1" t="s">
        <v>7922</v>
      </c>
      <c r="I167" s="3">
        <v>45162.353009259263</v>
      </c>
      <c r="J167" s="4">
        <v>250000</v>
      </c>
      <c r="K167" s="6">
        <v>38300</v>
      </c>
      <c r="L167" s="5">
        <v>195300</v>
      </c>
      <c r="M167" s="5">
        <f t="shared" si="5"/>
        <v>233600</v>
      </c>
      <c r="N167" s="38">
        <v>1.62</v>
      </c>
      <c r="O167" s="38">
        <v>1.62</v>
      </c>
    </row>
    <row r="168" spans="1:15">
      <c r="A168" s="1" t="s">
        <v>13</v>
      </c>
      <c r="B168" s="1" t="s">
        <v>539</v>
      </c>
      <c r="C168" s="1" t="s">
        <v>540</v>
      </c>
      <c r="D168" s="1" t="s">
        <v>528</v>
      </c>
      <c r="E168" s="2">
        <v>510</v>
      </c>
      <c r="F168" s="1" t="s">
        <v>541</v>
      </c>
      <c r="G168" s="2" t="s">
        <v>18</v>
      </c>
      <c r="H168" s="1" t="s">
        <v>7923</v>
      </c>
      <c r="I168" s="3">
        <v>45217.351458333331</v>
      </c>
      <c r="J168" s="4">
        <v>250000</v>
      </c>
      <c r="K168" s="6">
        <v>48700</v>
      </c>
      <c r="L168" s="5">
        <v>164000</v>
      </c>
      <c r="M168" s="5">
        <f t="shared" si="5"/>
        <v>212700</v>
      </c>
      <c r="N168" s="38">
        <v>1.62</v>
      </c>
      <c r="O168" s="38">
        <v>1.62</v>
      </c>
    </row>
    <row r="169" spans="1:15">
      <c r="A169" s="1" t="s">
        <v>13</v>
      </c>
      <c r="B169" s="1" t="s">
        <v>542</v>
      </c>
      <c r="C169" s="1" t="s">
        <v>543</v>
      </c>
      <c r="D169" s="1" t="s">
        <v>528</v>
      </c>
      <c r="E169" s="2">
        <v>510</v>
      </c>
      <c r="F169" s="1" t="s">
        <v>544</v>
      </c>
      <c r="G169" s="2" t="s">
        <v>18</v>
      </c>
      <c r="H169" s="1" t="s">
        <v>7924</v>
      </c>
      <c r="I169" s="3">
        <v>45005.386793981481</v>
      </c>
      <c r="J169" s="4">
        <v>245000</v>
      </c>
      <c r="K169" s="6">
        <v>46600</v>
      </c>
      <c r="L169" s="5">
        <v>162700</v>
      </c>
      <c r="M169" s="5">
        <f t="shared" si="5"/>
        <v>209300</v>
      </c>
      <c r="N169" s="38">
        <v>1.62</v>
      </c>
      <c r="O169" s="38">
        <v>1.62</v>
      </c>
    </row>
    <row r="170" spans="1:15">
      <c r="A170" s="1" t="s">
        <v>13</v>
      </c>
      <c r="B170" s="1" t="s">
        <v>545</v>
      </c>
      <c r="C170" s="1" t="s">
        <v>546</v>
      </c>
      <c r="D170" s="1" t="s">
        <v>528</v>
      </c>
      <c r="E170" s="2">
        <v>510</v>
      </c>
      <c r="F170" s="1" t="s">
        <v>547</v>
      </c>
      <c r="G170" s="2" t="s">
        <v>18</v>
      </c>
      <c r="H170" s="1" t="s">
        <v>7925</v>
      </c>
      <c r="I170" s="3">
        <v>45198.620358796295</v>
      </c>
      <c r="J170" s="4">
        <v>297000</v>
      </c>
      <c r="K170" s="6">
        <v>57500</v>
      </c>
      <c r="L170" s="5">
        <v>196400</v>
      </c>
      <c r="M170" s="5">
        <f t="shared" si="5"/>
        <v>253900</v>
      </c>
      <c r="N170" s="38">
        <v>1.62</v>
      </c>
      <c r="O170" s="38">
        <v>1.62</v>
      </c>
    </row>
    <row r="171" spans="1:15">
      <c r="A171" s="1" t="s">
        <v>13</v>
      </c>
      <c r="B171" s="1" t="s">
        <v>548</v>
      </c>
      <c r="C171" s="1" t="s">
        <v>549</v>
      </c>
      <c r="D171" s="1" t="s">
        <v>528</v>
      </c>
      <c r="E171" s="2">
        <v>510</v>
      </c>
      <c r="F171" s="1" t="s">
        <v>550</v>
      </c>
      <c r="G171" s="2" t="s">
        <v>18</v>
      </c>
      <c r="H171" s="1" t="s">
        <v>7926</v>
      </c>
      <c r="I171" s="3">
        <v>45023.489953703705</v>
      </c>
      <c r="J171" s="4">
        <v>336000</v>
      </c>
      <c r="K171" s="6">
        <v>43700</v>
      </c>
      <c r="L171" s="5">
        <v>253600</v>
      </c>
      <c r="M171" s="5">
        <f t="shared" si="5"/>
        <v>297300</v>
      </c>
      <c r="N171" s="38">
        <v>1.62</v>
      </c>
      <c r="O171" s="38">
        <v>1.62</v>
      </c>
    </row>
    <row r="172" spans="1:15">
      <c r="A172" s="1" t="s">
        <v>13</v>
      </c>
      <c r="B172" s="1" t="s">
        <v>551</v>
      </c>
      <c r="C172" s="1" t="s">
        <v>552</v>
      </c>
      <c r="D172" s="1" t="s">
        <v>528</v>
      </c>
      <c r="E172" s="2">
        <v>551</v>
      </c>
      <c r="F172" s="1" t="s">
        <v>553</v>
      </c>
      <c r="G172" s="2" t="s">
        <v>18</v>
      </c>
      <c r="H172" s="1" t="s">
        <v>7927</v>
      </c>
      <c r="I172" s="3">
        <v>45244.561851851853</v>
      </c>
      <c r="J172" s="4">
        <v>285000</v>
      </c>
      <c r="K172" s="6">
        <v>41500</v>
      </c>
      <c r="L172" s="5">
        <v>221000</v>
      </c>
      <c r="M172" s="5">
        <f t="shared" si="5"/>
        <v>262500</v>
      </c>
      <c r="N172" s="38">
        <v>1.62</v>
      </c>
      <c r="O172" s="38">
        <v>1.62</v>
      </c>
    </row>
    <row r="173" spans="1:15">
      <c r="A173" s="1" t="s">
        <v>13</v>
      </c>
      <c r="B173" s="1" t="s">
        <v>554</v>
      </c>
      <c r="C173" s="1" t="s">
        <v>555</v>
      </c>
      <c r="D173" s="1" t="s">
        <v>528</v>
      </c>
      <c r="E173" s="2">
        <v>510</v>
      </c>
      <c r="F173" s="1" t="s">
        <v>556</v>
      </c>
      <c r="G173" s="2" t="s">
        <v>18</v>
      </c>
      <c r="H173" s="1" t="s">
        <v>7928</v>
      </c>
      <c r="I173" s="3">
        <v>45072.639710648145</v>
      </c>
      <c r="J173" s="4">
        <v>270000</v>
      </c>
      <c r="K173" s="6">
        <v>47100</v>
      </c>
      <c r="L173" s="5">
        <v>198000</v>
      </c>
      <c r="M173" s="5">
        <f t="shared" si="5"/>
        <v>245100</v>
      </c>
      <c r="N173" s="38">
        <v>1.62</v>
      </c>
      <c r="O173" s="38">
        <v>1.62</v>
      </c>
    </row>
    <row r="174" spans="1:15">
      <c r="A174" s="1" t="s">
        <v>13</v>
      </c>
      <c r="B174" s="1" t="s">
        <v>557</v>
      </c>
      <c r="C174" s="1" t="s">
        <v>558</v>
      </c>
      <c r="D174" s="1" t="s">
        <v>528</v>
      </c>
      <c r="E174" s="2">
        <v>510</v>
      </c>
      <c r="F174" s="1" t="s">
        <v>559</v>
      </c>
      <c r="G174" s="2" t="s">
        <v>18</v>
      </c>
      <c r="H174" s="1" t="s">
        <v>7929</v>
      </c>
      <c r="I174" s="3">
        <v>45275.526921296296</v>
      </c>
      <c r="J174" s="4">
        <v>280000</v>
      </c>
      <c r="K174" s="6">
        <v>37400</v>
      </c>
      <c r="L174" s="5">
        <v>218400</v>
      </c>
      <c r="M174" s="5">
        <f t="shared" si="5"/>
        <v>255800</v>
      </c>
      <c r="N174" s="38">
        <v>1.62</v>
      </c>
      <c r="O174" s="38">
        <v>1.62</v>
      </c>
    </row>
    <row r="175" spans="1:15">
      <c r="A175" s="1" t="s">
        <v>13</v>
      </c>
      <c r="B175" s="1" t="s">
        <v>560</v>
      </c>
      <c r="C175" s="1" t="s">
        <v>561</v>
      </c>
      <c r="D175" s="1" t="s">
        <v>528</v>
      </c>
      <c r="E175" s="2">
        <v>551</v>
      </c>
      <c r="F175" s="1" t="s">
        <v>562</v>
      </c>
      <c r="G175" s="2" t="s">
        <v>18</v>
      </c>
      <c r="H175" s="1" t="s">
        <v>7930</v>
      </c>
      <c r="I175" s="3">
        <v>45036.357210648152</v>
      </c>
      <c r="J175" s="4">
        <v>270000</v>
      </c>
      <c r="K175" s="6">
        <v>39000</v>
      </c>
      <c r="L175" s="5">
        <v>220400</v>
      </c>
      <c r="M175" s="5">
        <f t="shared" si="5"/>
        <v>259400</v>
      </c>
      <c r="N175" s="38">
        <v>1.62</v>
      </c>
      <c r="O175" s="38">
        <v>1.62</v>
      </c>
    </row>
    <row r="176" spans="1:15">
      <c r="A176" s="1" t="s">
        <v>13</v>
      </c>
      <c r="B176" s="1" t="s">
        <v>563</v>
      </c>
      <c r="C176" s="1" t="s">
        <v>564</v>
      </c>
      <c r="D176" s="1" t="s">
        <v>528</v>
      </c>
      <c r="E176" s="2">
        <v>510</v>
      </c>
      <c r="F176" s="1" t="s">
        <v>565</v>
      </c>
      <c r="G176" s="2" t="s">
        <v>18</v>
      </c>
      <c r="H176" s="1" t="s">
        <v>7931</v>
      </c>
      <c r="I176" s="3">
        <v>45104.592094907406</v>
      </c>
      <c r="J176" s="4">
        <v>235000</v>
      </c>
      <c r="K176" s="6">
        <v>40500</v>
      </c>
      <c r="L176" s="5">
        <v>224100</v>
      </c>
      <c r="M176" s="5">
        <f t="shared" si="5"/>
        <v>264600</v>
      </c>
      <c r="N176" s="38">
        <v>1.62</v>
      </c>
      <c r="O176" s="38">
        <v>1.62</v>
      </c>
    </row>
    <row r="177" spans="1:15">
      <c r="A177" s="1" t="s">
        <v>13</v>
      </c>
      <c r="B177" s="1" t="s">
        <v>566</v>
      </c>
      <c r="C177" s="1" t="s">
        <v>567</v>
      </c>
      <c r="D177" s="1" t="s">
        <v>528</v>
      </c>
      <c r="E177" s="2">
        <v>510</v>
      </c>
      <c r="F177" s="1" t="s">
        <v>568</v>
      </c>
      <c r="G177" s="2" t="s">
        <v>18</v>
      </c>
      <c r="H177" s="1" t="s">
        <v>7932</v>
      </c>
      <c r="I177" s="3">
        <v>45162.580266203702</v>
      </c>
      <c r="J177" s="4">
        <v>167500</v>
      </c>
      <c r="K177" s="6">
        <v>56900</v>
      </c>
      <c r="L177" s="5">
        <v>154700</v>
      </c>
      <c r="M177" s="5">
        <f t="shared" si="5"/>
        <v>211600</v>
      </c>
      <c r="N177" s="38">
        <v>1.62</v>
      </c>
      <c r="O177" s="38">
        <v>1.62</v>
      </c>
    </row>
    <row r="178" spans="1:15">
      <c r="A178" s="1" t="s">
        <v>13</v>
      </c>
      <c r="B178" s="1" t="s">
        <v>569</v>
      </c>
      <c r="C178" s="1" t="s">
        <v>570</v>
      </c>
      <c r="D178" s="1" t="s">
        <v>571</v>
      </c>
      <c r="E178" s="2">
        <v>510</v>
      </c>
      <c r="F178" s="1" t="s">
        <v>572</v>
      </c>
      <c r="G178" s="2" t="s">
        <v>18</v>
      </c>
      <c r="H178" s="1" t="s">
        <v>7933</v>
      </c>
      <c r="I178" s="3">
        <v>45184.61341435185</v>
      </c>
      <c r="J178" s="4">
        <v>377300</v>
      </c>
      <c r="K178" s="6">
        <v>49300</v>
      </c>
      <c r="L178" s="5">
        <v>255600</v>
      </c>
      <c r="M178" s="5">
        <f t="shared" si="5"/>
        <v>304900</v>
      </c>
      <c r="N178" s="38">
        <v>1.18</v>
      </c>
      <c r="O178" s="38">
        <v>1.18</v>
      </c>
    </row>
    <row r="179" spans="1:15">
      <c r="A179" s="1" t="s">
        <v>13</v>
      </c>
      <c r="B179" s="1" t="s">
        <v>573</v>
      </c>
      <c r="C179" s="1" t="s">
        <v>574</v>
      </c>
      <c r="D179" s="1" t="s">
        <v>571</v>
      </c>
      <c r="E179" s="2">
        <v>510</v>
      </c>
      <c r="F179" s="1" t="s">
        <v>575</v>
      </c>
      <c r="G179" s="2" t="s">
        <v>18</v>
      </c>
      <c r="H179" s="1" t="s">
        <v>7934</v>
      </c>
      <c r="I179" s="3">
        <v>45268.654791666668</v>
      </c>
      <c r="J179" s="4">
        <v>430000</v>
      </c>
      <c r="K179" s="6">
        <v>73000</v>
      </c>
      <c r="L179" s="5">
        <v>386900</v>
      </c>
      <c r="M179" s="5">
        <f>SUM(K179:L179)+100</f>
        <v>460000</v>
      </c>
      <c r="N179" s="38">
        <v>1.18</v>
      </c>
      <c r="O179" s="38">
        <v>1.18</v>
      </c>
    </row>
    <row r="180" spans="1:15">
      <c r="A180" s="1" t="s">
        <v>13</v>
      </c>
      <c r="B180" s="1" t="s">
        <v>576</v>
      </c>
      <c r="C180" s="1" t="s">
        <v>577</v>
      </c>
      <c r="D180" s="1" t="s">
        <v>571</v>
      </c>
      <c r="E180" s="2">
        <v>500</v>
      </c>
      <c r="F180" s="1" t="s">
        <v>578</v>
      </c>
      <c r="G180" s="2" t="s">
        <v>18</v>
      </c>
      <c r="H180" s="1" t="s">
        <v>7934</v>
      </c>
      <c r="I180" s="3">
        <v>45268.654791666668</v>
      </c>
      <c r="K180" s="6">
        <v>100</v>
      </c>
      <c r="L180" s="5">
        <v>0</v>
      </c>
      <c r="N180" s="38">
        <v>1.18</v>
      </c>
      <c r="O180" s="38">
        <v>1.18</v>
      </c>
    </row>
    <row r="181" spans="1:15">
      <c r="A181" s="1" t="s">
        <v>13</v>
      </c>
      <c r="B181" s="1" t="s">
        <v>579</v>
      </c>
      <c r="C181" s="1" t="s">
        <v>580</v>
      </c>
      <c r="D181" s="1" t="s">
        <v>571</v>
      </c>
      <c r="E181" s="2">
        <v>510</v>
      </c>
      <c r="F181" s="1" t="s">
        <v>581</v>
      </c>
      <c r="G181" s="2" t="s">
        <v>18</v>
      </c>
      <c r="H181" s="1" t="s">
        <v>7935</v>
      </c>
      <c r="I181" s="3">
        <v>45211.626307870371</v>
      </c>
      <c r="J181" s="4">
        <v>272500</v>
      </c>
      <c r="K181" s="6">
        <v>57600</v>
      </c>
      <c r="L181" s="5">
        <v>154100</v>
      </c>
      <c r="M181" s="5">
        <f t="shared" ref="M181:M224" si="6">SUM(K181:L181)</f>
        <v>211700</v>
      </c>
      <c r="N181" s="38">
        <v>1.18</v>
      </c>
      <c r="O181" s="38">
        <v>1.18</v>
      </c>
    </row>
    <row r="182" spans="1:15">
      <c r="A182" s="1" t="s">
        <v>13</v>
      </c>
      <c r="B182" s="1" t="s">
        <v>582</v>
      </c>
      <c r="C182" s="1" t="s">
        <v>583</v>
      </c>
      <c r="D182" s="1" t="s">
        <v>571</v>
      </c>
      <c r="E182" s="2">
        <v>550</v>
      </c>
      <c r="F182" s="1" t="s">
        <v>584</v>
      </c>
      <c r="G182" s="2" t="s">
        <v>18</v>
      </c>
      <c r="H182" s="1" t="s">
        <v>7936</v>
      </c>
      <c r="I182" s="3">
        <v>45261.473495370374</v>
      </c>
      <c r="J182" s="4">
        <v>408150</v>
      </c>
      <c r="K182" s="6">
        <v>36000</v>
      </c>
      <c r="L182" s="5">
        <v>324900</v>
      </c>
      <c r="M182" s="5">
        <f t="shared" si="6"/>
        <v>360900</v>
      </c>
      <c r="N182" s="38">
        <v>1.18</v>
      </c>
      <c r="O182" s="38">
        <v>1.18</v>
      </c>
    </row>
    <row r="183" spans="1:15">
      <c r="A183" s="1" t="s">
        <v>13</v>
      </c>
      <c r="B183" s="1" t="s">
        <v>585</v>
      </c>
      <c r="C183" s="1" t="s">
        <v>586</v>
      </c>
      <c r="D183" s="1" t="s">
        <v>587</v>
      </c>
      <c r="E183" s="2">
        <v>510</v>
      </c>
      <c r="F183" s="1" t="s">
        <v>588</v>
      </c>
      <c r="G183" s="2" t="s">
        <v>18</v>
      </c>
      <c r="H183" s="1" t="s">
        <v>7937</v>
      </c>
      <c r="I183" s="3">
        <v>45058.572384259256</v>
      </c>
      <c r="J183" s="4">
        <v>315000</v>
      </c>
      <c r="K183" s="6">
        <v>55500</v>
      </c>
      <c r="L183" s="5">
        <v>148700</v>
      </c>
      <c r="M183" s="5">
        <f t="shared" si="6"/>
        <v>204200</v>
      </c>
      <c r="N183" s="38">
        <v>1.02</v>
      </c>
      <c r="O183" s="38">
        <v>1.02</v>
      </c>
    </row>
    <row r="184" spans="1:15">
      <c r="A184" s="1" t="s">
        <v>13</v>
      </c>
      <c r="B184" s="1" t="s">
        <v>589</v>
      </c>
      <c r="C184" s="1" t="s">
        <v>590</v>
      </c>
      <c r="D184" s="1" t="s">
        <v>587</v>
      </c>
      <c r="E184" s="2">
        <v>510</v>
      </c>
      <c r="F184" s="1" t="s">
        <v>591</v>
      </c>
      <c r="G184" s="2" t="s">
        <v>18</v>
      </c>
      <c r="H184" s="1" t="s">
        <v>7938</v>
      </c>
      <c r="I184" s="3">
        <v>44994.350624999999</v>
      </c>
      <c r="J184" s="4">
        <v>365000</v>
      </c>
      <c r="K184" s="6">
        <v>55300</v>
      </c>
      <c r="L184" s="5">
        <v>276800</v>
      </c>
      <c r="M184" s="5">
        <f t="shared" si="6"/>
        <v>332100</v>
      </c>
      <c r="N184" s="38">
        <v>1.02</v>
      </c>
      <c r="O184" s="38">
        <v>1.02</v>
      </c>
    </row>
    <row r="185" spans="1:15">
      <c r="A185" s="1" t="s">
        <v>13</v>
      </c>
      <c r="B185" s="1" t="s">
        <v>592</v>
      </c>
      <c r="C185" s="1" t="s">
        <v>593</v>
      </c>
      <c r="D185" s="1" t="s">
        <v>594</v>
      </c>
      <c r="E185" s="2">
        <v>510</v>
      </c>
      <c r="F185" s="1" t="s">
        <v>595</v>
      </c>
      <c r="G185" s="2" t="s">
        <v>18</v>
      </c>
      <c r="H185" s="1" t="s">
        <v>7939</v>
      </c>
      <c r="I185" s="3">
        <v>44973.591840277775</v>
      </c>
      <c r="J185" s="4">
        <v>342500</v>
      </c>
      <c r="K185" s="6">
        <v>62300</v>
      </c>
      <c r="L185" s="5">
        <v>211400</v>
      </c>
      <c r="M185" s="5">
        <f t="shared" si="6"/>
        <v>273700</v>
      </c>
      <c r="N185" s="38">
        <v>1.41</v>
      </c>
      <c r="O185" s="38">
        <v>1.41</v>
      </c>
    </row>
    <row r="186" spans="1:15">
      <c r="A186" s="1" t="s">
        <v>13</v>
      </c>
      <c r="B186" s="1" t="s">
        <v>596</v>
      </c>
      <c r="C186" s="1" t="s">
        <v>597</v>
      </c>
      <c r="D186" s="1" t="s">
        <v>594</v>
      </c>
      <c r="E186" s="2">
        <v>510</v>
      </c>
      <c r="F186" s="1" t="s">
        <v>598</v>
      </c>
      <c r="G186" s="2" t="s">
        <v>18</v>
      </c>
      <c r="H186" s="1" t="s">
        <v>7940</v>
      </c>
      <c r="I186" s="3">
        <v>45140.387523148151</v>
      </c>
      <c r="J186" s="4">
        <v>250000</v>
      </c>
      <c r="K186" s="6">
        <v>43100</v>
      </c>
      <c r="L186" s="5">
        <v>171600</v>
      </c>
      <c r="M186" s="5">
        <f t="shared" si="6"/>
        <v>214700</v>
      </c>
      <c r="N186" s="38">
        <v>1.41</v>
      </c>
      <c r="O186" s="38">
        <v>1.41</v>
      </c>
    </row>
    <row r="187" spans="1:15">
      <c r="A187" s="1" t="s">
        <v>13</v>
      </c>
      <c r="B187" s="1" t="s">
        <v>599</v>
      </c>
      <c r="C187" s="1" t="s">
        <v>600</v>
      </c>
      <c r="D187" s="1" t="s">
        <v>594</v>
      </c>
      <c r="E187" s="2">
        <v>510</v>
      </c>
      <c r="F187" s="1" t="s">
        <v>601</v>
      </c>
      <c r="G187" s="2" t="s">
        <v>18</v>
      </c>
      <c r="H187" s="1" t="s">
        <v>7941</v>
      </c>
      <c r="I187" s="3">
        <v>45281.671597222223</v>
      </c>
      <c r="J187" s="4">
        <v>399000</v>
      </c>
      <c r="K187" s="6">
        <v>60700</v>
      </c>
      <c r="L187" s="5">
        <v>259500</v>
      </c>
      <c r="M187" s="5">
        <f t="shared" si="6"/>
        <v>320200</v>
      </c>
      <c r="N187" s="38">
        <v>1.41</v>
      </c>
      <c r="O187" s="38">
        <v>1.41</v>
      </c>
    </row>
    <row r="188" spans="1:15">
      <c r="A188" s="1" t="s">
        <v>13</v>
      </c>
      <c r="B188" s="1" t="s">
        <v>602</v>
      </c>
      <c r="C188" s="1" t="s">
        <v>603</v>
      </c>
      <c r="D188" s="1" t="s">
        <v>594</v>
      </c>
      <c r="E188" s="2">
        <v>510</v>
      </c>
      <c r="F188" s="1" t="s">
        <v>604</v>
      </c>
      <c r="G188" s="2" t="s">
        <v>18</v>
      </c>
      <c r="H188" s="1" t="s">
        <v>7942</v>
      </c>
      <c r="I188" s="3">
        <v>45008.646493055552</v>
      </c>
      <c r="J188" s="4">
        <v>210000</v>
      </c>
      <c r="K188" s="6">
        <v>47000</v>
      </c>
      <c r="L188" s="5">
        <v>172300</v>
      </c>
      <c r="M188" s="5">
        <f t="shared" si="6"/>
        <v>219300</v>
      </c>
      <c r="N188" s="38">
        <v>1.41</v>
      </c>
      <c r="O188" s="38">
        <v>1.41</v>
      </c>
    </row>
    <row r="189" spans="1:15">
      <c r="A189" s="1" t="s">
        <v>13</v>
      </c>
      <c r="B189" s="1" t="s">
        <v>605</v>
      </c>
      <c r="C189" s="1" t="s">
        <v>606</v>
      </c>
      <c r="D189" s="1" t="s">
        <v>607</v>
      </c>
      <c r="E189" s="2">
        <v>551</v>
      </c>
      <c r="F189" s="1" t="s">
        <v>608</v>
      </c>
      <c r="G189" s="2" t="s">
        <v>18</v>
      </c>
      <c r="H189" s="1" t="s">
        <v>7943</v>
      </c>
      <c r="I189" s="3">
        <v>45169.507013888891</v>
      </c>
      <c r="J189" s="4">
        <v>250000</v>
      </c>
      <c r="K189" s="5">
        <v>7300</v>
      </c>
      <c r="L189" s="5">
        <v>172200</v>
      </c>
      <c r="M189" s="5">
        <f t="shared" si="6"/>
        <v>179500</v>
      </c>
      <c r="N189" s="38">
        <v>1.73</v>
      </c>
      <c r="O189" s="38">
        <v>2.17</v>
      </c>
    </row>
    <row r="190" spans="1:15">
      <c r="A190" s="1" t="s">
        <v>13</v>
      </c>
      <c r="B190" s="1" t="s">
        <v>609</v>
      </c>
      <c r="C190" s="1" t="s">
        <v>610</v>
      </c>
      <c r="D190" s="1" t="s">
        <v>607</v>
      </c>
      <c r="E190" s="2">
        <v>551</v>
      </c>
      <c r="F190" s="1" t="s">
        <v>611</v>
      </c>
      <c r="G190" s="2" t="s">
        <v>18</v>
      </c>
      <c r="H190" s="1" t="s">
        <v>7944</v>
      </c>
      <c r="I190" s="3">
        <v>45163.584490740737</v>
      </c>
      <c r="J190" s="4">
        <v>240000</v>
      </c>
      <c r="K190" s="5">
        <v>3500</v>
      </c>
      <c r="L190" s="5">
        <v>173100</v>
      </c>
      <c r="M190" s="5">
        <f t="shared" si="6"/>
        <v>176600</v>
      </c>
      <c r="N190" s="38">
        <v>1.73</v>
      </c>
      <c r="O190" s="38">
        <v>2.17</v>
      </c>
    </row>
    <row r="191" spans="1:15">
      <c r="A191" s="1" t="s">
        <v>13</v>
      </c>
      <c r="B191" s="1" t="s">
        <v>612</v>
      </c>
      <c r="C191" s="1" t="s">
        <v>613</v>
      </c>
      <c r="D191" s="1" t="s">
        <v>607</v>
      </c>
      <c r="E191" s="2">
        <v>551</v>
      </c>
      <c r="F191" s="1" t="s">
        <v>614</v>
      </c>
      <c r="G191" s="2" t="s">
        <v>18</v>
      </c>
      <c r="H191" s="1" t="s">
        <v>7945</v>
      </c>
      <c r="I191" s="3">
        <v>45104.395694444444</v>
      </c>
      <c r="J191" s="4">
        <v>269900</v>
      </c>
      <c r="K191" s="5">
        <v>7800</v>
      </c>
      <c r="L191" s="5">
        <v>192600</v>
      </c>
      <c r="M191" s="5">
        <f t="shared" si="6"/>
        <v>200400</v>
      </c>
      <c r="N191" s="38">
        <v>1.73</v>
      </c>
      <c r="O191" s="38">
        <v>2.17</v>
      </c>
    </row>
    <row r="192" spans="1:15">
      <c r="A192" s="1" t="s">
        <v>13</v>
      </c>
      <c r="B192" s="1" t="s">
        <v>615</v>
      </c>
      <c r="C192" s="1" t="s">
        <v>616</v>
      </c>
      <c r="D192" s="1" t="s">
        <v>607</v>
      </c>
      <c r="E192" s="2">
        <v>510</v>
      </c>
      <c r="F192" s="1" t="s">
        <v>617</v>
      </c>
      <c r="G192" s="2" t="s">
        <v>18</v>
      </c>
      <c r="H192" s="1" t="s">
        <v>7946</v>
      </c>
      <c r="I192" s="3">
        <v>45051.514780092592</v>
      </c>
      <c r="J192" s="4">
        <v>212500</v>
      </c>
      <c r="K192" s="5">
        <v>5700</v>
      </c>
      <c r="L192" s="5">
        <v>163800</v>
      </c>
      <c r="M192" s="5">
        <f t="shared" si="6"/>
        <v>169500</v>
      </c>
      <c r="N192" s="38">
        <v>1.73</v>
      </c>
      <c r="O192" s="38">
        <v>2.17</v>
      </c>
    </row>
    <row r="193" spans="1:15">
      <c r="A193" s="1" t="s">
        <v>13</v>
      </c>
      <c r="B193" s="1" t="s">
        <v>618</v>
      </c>
      <c r="C193" s="1" t="s">
        <v>619</v>
      </c>
      <c r="D193" s="1" t="s">
        <v>607</v>
      </c>
      <c r="E193" s="2">
        <v>551</v>
      </c>
      <c r="F193" s="1" t="s">
        <v>620</v>
      </c>
      <c r="G193" s="2" t="s">
        <v>18</v>
      </c>
      <c r="H193" s="1" t="s">
        <v>7947</v>
      </c>
      <c r="I193" s="3">
        <v>44973.427673611113</v>
      </c>
      <c r="J193" s="4">
        <v>215000</v>
      </c>
      <c r="K193" s="5">
        <v>3100</v>
      </c>
      <c r="L193" s="5">
        <v>186500</v>
      </c>
      <c r="M193" s="5">
        <f t="shared" si="6"/>
        <v>189600</v>
      </c>
      <c r="N193" s="38">
        <v>1.73</v>
      </c>
      <c r="O193" s="38">
        <v>2.17</v>
      </c>
    </row>
    <row r="194" spans="1:15">
      <c r="A194" s="1" t="s">
        <v>13</v>
      </c>
      <c r="B194" s="1" t="s">
        <v>621</v>
      </c>
      <c r="C194" s="1" t="s">
        <v>622</v>
      </c>
      <c r="D194" s="1" t="s">
        <v>607</v>
      </c>
      <c r="E194" s="2">
        <v>551</v>
      </c>
      <c r="F194" s="1" t="s">
        <v>623</v>
      </c>
      <c r="G194" s="2" t="s">
        <v>18</v>
      </c>
      <c r="H194" s="1" t="s">
        <v>7948</v>
      </c>
      <c r="I194" s="3">
        <v>45162.358784722222</v>
      </c>
      <c r="J194" s="4">
        <v>240000</v>
      </c>
      <c r="K194" s="5">
        <v>3500</v>
      </c>
      <c r="L194" s="5">
        <v>210700</v>
      </c>
      <c r="M194" s="5">
        <f t="shared" si="6"/>
        <v>214200</v>
      </c>
      <c r="N194" s="38">
        <v>1.73</v>
      </c>
      <c r="O194" s="38">
        <v>2.17</v>
      </c>
    </row>
    <row r="195" spans="1:15">
      <c r="A195" s="1" t="s">
        <v>13</v>
      </c>
      <c r="B195" s="1" t="s">
        <v>624</v>
      </c>
      <c r="C195" s="1" t="s">
        <v>625</v>
      </c>
      <c r="D195" s="1" t="s">
        <v>607</v>
      </c>
      <c r="E195" s="2">
        <v>551</v>
      </c>
      <c r="F195" s="1" t="s">
        <v>626</v>
      </c>
      <c r="G195" s="2" t="s">
        <v>18</v>
      </c>
      <c r="H195" s="1" t="s">
        <v>7949</v>
      </c>
      <c r="I195" s="3">
        <v>45168.377789351849</v>
      </c>
      <c r="J195" s="4">
        <v>240000</v>
      </c>
      <c r="K195" s="5">
        <v>14300</v>
      </c>
      <c r="L195" s="5">
        <v>261000</v>
      </c>
      <c r="M195" s="5">
        <f t="shared" si="6"/>
        <v>275300</v>
      </c>
      <c r="N195" s="38">
        <v>1.73</v>
      </c>
      <c r="O195" s="38">
        <v>2.17</v>
      </c>
    </row>
    <row r="196" spans="1:15">
      <c r="A196" s="1" t="s">
        <v>13</v>
      </c>
      <c r="B196" s="1" t="s">
        <v>627</v>
      </c>
      <c r="C196" s="1" t="s">
        <v>628</v>
      </c>
      <c r="D196" s="1" t="s">
        <v>629</v>
      </c>
      <c r="E196" s="2">
        <v>510</v>
      </c>
      <c r="F196" s="1" t="s">
        <v>630</v>
      </c>
      <c r="G196" s="2" t="s">
        <v>18</v>
      </c>
      <c r="H196" s="1" t="s">
        <v>7950</v>
      </c>
      <c r="I196" s="3">
        <v>45083.57885416667</v>
      </c>
      <c r="J196" s="4">
        <v>325000</v>
      </c>
      <c r="K196" s="6">
        <v>37900</v>
      </c>
      <c r="L196" s="5">
        <v>171900</v>
      </c>
      <c r="M196" s="5">
        <f t="shared" si="6"/>
        <v>209800</v>
      </c>
      <c r="N196" s="38">
        <v>1.1499999999999999</v>
      </c>
      <c r="O196" s="38">
        <v>1.1499999999999999</v>
      </c>
    </row>
    <row r="197" spans="1:15">
      <c r="A197" s="1" t="s">
        <v>13</v>
      </c>
      <c r="B197" s="1" t="s">
        <v>631</v>
      </c>
      <c r="C197" s="1" t="s">
        <v>632</v>
      </c>
      <c r="D197" s="1" t="s">
        <v>629</v>
      </c>
      <c r="E197" s="2">
        <v>510</v>
      </c>
      <c r="F197" s="1" t="s">
        <v>633</v>
      </c>
      <c r="G197" s="2" t="s">
        <v>18</v>
      </c>
      <c r="H197" s="1" t="s">
        <v>7951</v>
      </c>
      <c r="I197" s="3">
        <v>45107.643287037034</v>
      </c>
      <c r="J197" s="4">
        <v>314000</v>
      </c>
      <c r="K197" s="6">
        <v>55900</v>
      </c>
      <c r="L197" s="5">
        <v>180100</v>
      </c>
      <c r="M197" s="5">
        <f t="shared" si="6"/>
        <v>236000</v>
      </c>
      <c r="N197" s="38">
        <v>1.61</v>
      </c>
      <c r="O197" s="38">
        <v>1.61</v>
      </c>
    </row>
    <row r="198" spans="1:15">
      <c r="A198" s="1" t="s">
        <v>13</v>
      </c>
      <c r="B198" s="1" t="s">
        <v>634</v>
      </c>
      <c r="C198" s="1" t="s">
        <v>635</v>
      </c>
      <c r="D198" s="1" t="s">
        <v>629</v>
      </c>
      <c r="E198" s="2">
        <v>510</v>
      </c>
      <c r="F198" s="1" t="s">
        <v>636</v>
      </c>
      <c r="G198" s="2" t="s">
        <v>18</v>
      </c>
      <c r="H198" s="1" t="s">
        <v>7952</v>
      </c>
      <c r="I198" s="3">
        <v>45259.567673611113</v>
      </c>
      <c r="J198" s="4">
        <v>230000</v>
      </c>
      <c r="K198" s="6">
        <v>47300</v>
      </c>
      <c r="L198" s="5">
        <v>154700</v>
      </c>
      <c r="M198" s="5">
        <f t="shared" si="6"/>
        <v>202000</v>
      </c>
      <c r="N198" s="38">
        <v>1.1499999999999999</v>
      </c>
      <c r="O198" s="38">
        <v>1.1499999999999999</v>
      </c>
    </row>
    <row r="199" spans="1:15">
      <c r="A199" s="1" t="s">
        <v>13</v>
      </c>
      <c r="B199" s="1" t="s">
        <v>637</v>
      </c>
      <c r="C199" s="1" t="s">
        <v>638</v>
      </c>
      <c r="D199" s="1" t="s">
        <v>629</v>
      </c>
      <c r="E199" s="2">
        <v>510</v>
      </c>
      <c r="F199" s="1" t="s">
        <v>639</v>
      </c>
      <c r="G199" s="2" t="s">
        <v>18</v>
      </c>
      <c r="H199" s="1" t="s">
        <v>7953</v>
      </c>
      <c r="I199" s="3">
        <v>45014.657372685186</v>
      </c>
      <c r="J199" s="4">
        <v>195000</v>
      </c>
      <c r="K199" s="6">
        <v>41100</v>
      </c>
      <c r="L199" s="5">
        <v>137300</v>
      </c>
      <c r="M199" s="5">
        <f t="shared" si="6"/>
        <v>178400</v>
      </c>
      <c r="N199" s="38">
        <v>1.1499999999999999</v>
      </c>
      <c r="O199" s="38">
        <v>1.1499999999999999</v>
      </c>
    </row>
    <row r="200" spans="1:15">
      <c r="A200" s="1" t="s">
        <v>13</v>
      </c>
      <c r="B200" s="1" t="s">
        <v>640</v>
      </c>
      <c r="C200" s="1" t="s">
        <v>641</v>
      </c>
      <c r="D200" s="1" t="s">
        <v>629</v>
      </c>
      <c r="E200" s="2">
        <v>510</v>
      </c>
      <c r="F200" s="1" t="s">
        <v>642</v>
      </c>
      <c r="G200" s="2" t="s">
        <v>18</v>
      </c>
      <c r="H200" s="1" t="s">
        <v>7954</v>
      </c>
      <c r="I200" s="3">
        <v>45191.476666666669</v>
      </c>
      <c r="J200" s="4">
        <v>359000</v>
      </c>
      <c r="K200" s="6">
        <v>91800</v>
      </c>
      <c r="L200" s="5">
        <v>242600</v>
      </c>
      <c r="M200" s="5">
        <f t="shared" si="6"/>
        <v>334400</v>
      </c>
      <c r="N200" s="38">
        <v>1.1499999999999999</v>
      </c>
      <c r="O200" s="38">
        <v>1.1499999999999999</v>
      </c>
    </row>
    <row r="201" spans="1:15">
      <c r="A201" s="1" t="s">
        <v>13</v>
      </c>
      <c r="B201" s="1" t="s">
        <v>643</v>
      </c>
      <c r="C201" s="1" t="s">
        <v>644</v>
      </c>
      <c r="D201" s="1" t="s">
        <v>645</v>
      </c>
      <c r="E201" s="2">
        <v>510</v>
      </c>
      <c r="F201" s="1" t="s">
        <v>646</v>
      </c>
      <c r="G201" s="2" t="s">
        <v>18</v>
      </c>
      <c r="H201" s="1" t="s">
        <v>7955</v>
      </c>
      <c r="I201" s="3">
        <v>45015.465196759258</v>
      </c>
      <c r="J201" s="4">
        <v>485000</v>
      </c>
      <c r="K201" s="6">
        <v>51100</v>
      </c>
      <c r="L201" s="5">
        <v>334300</v>
      </c>
      <c r="M201" s="5">
        <f t="shared" si="6"/>
        <v>385400</v>
      </c>
      <c r="N201" s="38">
        <v>1.61</v>
      </c>
      <c r="O201" s="38">
        <v>1.61</v>
      </c>
    </row>
    <row r="202" spans="1:15">
      <c r="A202" s="1" t="s">
        <v>13</v>
      </c>
      <c r="B202" s="1" t="s">
        <v>647</v>
      </c>
      <c r="C202" s="1" t="s">
        <v>648</v>
      </c>
      <c r="D202" s="1" t="s">
        <v>645</v>
      </c>
      <c r="E202" s="2">
        <v>510</v>
      </c>
      <c r="F202" s="1" t="s">
        <v>649</v>
      </c>
      <c r="G202" s="2" t="s">
        <v>18</v>
      </c>
      <c r="H202" s="1" t="s">
        <v>7956</v>
      </c>
      <c r="I202" s="3">
        <v>45138.422384259262</v>
      </c>
      <c r="J202" s="4">
        <v>440000</v>
      </c>
      <c r="K202" s="6">
        <v>70400</v>
      </c>
      <c r="L202" s="5">
        <v>318600</v>
      </c>
      <c r="M202" s="5">
        <f t="shared" si="6"/>
        <v>389000</v>
      </c>
      <c r="N202" s="38">
        <v>1.61</v>
      </c>
      <c r="O202" s="38">
        <v>1.61</v>
      </c>
    </row>
    <row r="203" spans="1:15">
      <c r="A203" s="1" t="s">
        <v>13</v>
      </c>
      <c r="B203" s="1" t="s">
        <v>650</v>
      </c>
      <c r="C203" s="1" t="s">
        <v>651</v>
      </c>
      <c r="D203" s="1" t="s">
        <v>645</v>
      </c>
      <c r="E203" s="2">
        <v>510</v>
      </c>
      <c r="F203" s="1" t="s">
        <v>652</v>
      </c>
      <c r="G203" s="2" t="s">
        <v>18</v>
      </c>
      <c r="H203" s="1" t="s">
        <v>7957</v>
      </c>
      <c r="I203" s="3">
        <v>44931.457245370373</v>
      </c>
      <c r="J203" s="4">
        <v>269900</v>
      </c>
      <c r="K203" s="6">
        <v>35300</v>
      </c>
      <c r="L203" s="5">
        <v>234600</v>
      </c>
      <c r="M203" s="5">
        <f t="shared" si="6"/>
        <v>269900</v>
      </c>
      <c r="N203" s="38">
        <v>1.61</v>
      </c>
      <c r="O203" s="38">
        <v>1.61</v>
      </c>
    </row>
    <row r="204" spans="1:15">
      <c r="A204" s="1" t="s">
        <v>13</v>
      </c>
      <c r="B204" s="1" t="s">
        <v>653</v>
      </c>
      <c r="C204" s="1" t="s">
        <v>654</v>
      </c>
      <c r="D204" s="1" t="s">
        <v>645</v>
      </c>
      <c r="E204" s="2">
        <v>510</v>
      </c>
      <c r="F204" s="1" t="s">
        <v>655</v>
      </c>
      <c r="G204" s="2" t="s">
        <v>18</v>
      </c>
      <c r="H204" s="1" t="s">
        <v>7958</v>
      </c>
      <c r="I204" s="3">
        <v>45184.477581018517</v>
      </c>
      <c r="J204" s="4">
        <v>279000</v>
      </c>
      <c r="K204" s="6">
        <v>38700</v>
      </c>
      <c r="L204" s="5">
        <v>254000</v>
      </c>
      <c r="M204" s="5">
        <f t="shared" si="6"/>
        <v>292700</v>
      </c>
      <c r="N204" s="38">
        <v>1.61</v>
      </c>
      <c r="O204" s="38">
        <v>1.61</v>
      </c>
    </row>
    <row r="205" spans="1:15">
      <c r="A205" s="1" t="s">
        <v>13</v>
      </c>
      <c r="B205" s="1" t="s">
        <v>656</v>
      </c>
      <c r="C205" s="1" t="s">
        <v>657</v>
      </c>
      <c r="D205" s="1" t="s">
        <v>645</v>
      </c>
      <c r="E205" s="2">
        <v>510</v>
      </c>
      <c r="F205" s="1" t="s">
        <v>658</v>
      </c>
      <c r="G205" s="2" t="s">
        <v>18</v>
      </c>
      <c r="H205" s="1" t="s">
        <v>7959</v>
      </c>
      <c r="I205" s="3">
        <v>44957.439583333333</v>
      </c>
      <c r="J205" s="4">
        <v>320000</v>
      </c>
      <c r="K205" s="6">
        <v>43400</v>
      </c>
      <c r="L205" s="5">
        <v>294400</v>
      </c>
      <c r="M205" s="5">
        <f t="shared" si="6"/>
        <v>337800</v>
      </c>
      <c r="N205" s="38">
        <v>1.61</v>
      </c>
      <c r="O205" s="38">
        <v>1.61</v>
      </c>
    </row>
    <row r="206" spans="1:15">
      <c r="A206" s="1" t="s">
        <v>13</v>
      </c>
      <c r="B206" s="1" t="s">
        <v>659</v>
      </c>
      <c r="C206" s="1" t="s">
        <v>660</v>
      </c>
      <c r="D206" s="1" t="s">
        <v>661</v>
      </c>
      <c r="E206" s="2">
        <v>510</v>
      </c>
      <c r="F206" s="1" t="s">
        <v>662</v>
      </c>
      <c r="G206" s="2" t="s">
        <v>18</v>
      </c>
      <c r="H206" s="1" t="s">
        <v>7960</v>
      </c>
      <c r="I206" s="3">
        <v>45274.419814814813</v>
      </c>
      <c r="J206" s="4">
        <v>354500</v>
      </c>
      <c r="K206" s="5">
        <v>79400</v>
      </c>
      <c r="L206" s="5">
        <v>180700</v>
      </c>
      <c r="M206" s="5">
        <f t="shared" si="6"/>
        <v>260100</v>
      </c>
      <c r="N206" s="38">
        <v>1</v>
      </c>
      <c r="O206" s="38">
        <v>1</v>
      </c>
    </row>
    <row r="207" spans="1:15">
      <c r="A207" s="1" t="s">
        <v>663</v>
      </c>
      <c r="B207" s="1" t="s">
        <v>664</v>
      </c>
      <c r="C207" s="1" t="s">
        <v>665</v>
      </c>
      <c r="D207" s="1" t="s">
        <v>666</v>
      </c>
      <c r="E207" s="2">
        <v>550</v>
      </c>
      <c r="F207" s="1" t="s">
        <v>667</v>
      </c>
      <c r="G207" s="2" t="s">
        <v>18</v>
      </c>
      <c r="H207" s="1" t="s">
        <v>7961</v>
      </c>
      <c r="I207" s="3">
        <v>45205.396493055552</v>
      </c>
      <c r="J207" s="4">
        <v>1010000</v>
      </c>
      <c r="K207" s="5">
        <v>21000</v>
      </c>
      <c r="L207" s="5">
        <v>696700</v>
      </c>
      <c r="M207" s="5">
        <f t="shared" si="6"/>
        <v>717700</v>
      </c>
      <c r="N207" s="38">
        <v>3.61</v>
      </c>
      <c r="O207" s="38">
        <v>4.55</v>
      </c>
    </row>
    <row r="208" spans="1:15">
      <c r="A208" s="1" t="s">
        <v>663</v>
      </c>
      <c r="B208" s="1" t="s">
        <v>668</v>
      </c>
      <c r="C208" s="1" t="s">
        <v>669</v>
      </c>
      <c r="D208" s="1" t="s">
        <v>666</v>
      </c>
      <c r="E208" s="2">
        <v>550</v>
      </c>
      <c r="F208" s="1" t="s">
        <v>670</v>
      </c>
      <c r="G208" s="2" t="s">
        <v>18</v>
      </c>
      <c r="H208" s="1" t="s">
        <v>7962</v>
      </c>
      <c r="I208" s="3">
        <v>45072.477152777778</v>
      </c>
      <c r="J208" s="4">
        <v>752500</v>
      </c>
      <c r="K208" s="5">
        <v>18900</v>
      </c>
      <c r="L208" s="5">
        <v>515900</v>
      </c>
      <c r="M208" s="5">
        <f t="shared" si="6"/>
        <v>534800</v>
      </c>
      <c r="N208" s="38">
        <v>3.61</v>
      </c>
      <c r="O208" s="38">
        <v>4.55</v>
      </c>
    </row>
    <row r="209" spans="1:15">
      <c r="A209" s="1" t="s">
        <v>663</v>
      </c>
      <c r="B209" s="1" t="s">
        <v>671</v>
      </c>
      <c r="C209" s="1" t="s">
        <v>672</v>
      </c>
      <c r="D209" s="1" t="s">
        <v>666</v>
      </c>
      <c r="E209" s="2">
        <v>550</v>
      </c>
      <c r="F209" s="1" t="s">
        <v>673</v>
      </c>
      <c r="G209" s="2" t="s">
        <v>18</v>
      </c>
      <c r="H209" s="1" t="s">
        <v>7963</v>
      </c>
      <c r="I209" s="3">
        <v>45065.628888888888</v>
      </c>
      <c r="J209" s="4">
        <v>794500</v>
      </c>
      <c r="K209" s="5">
        <v>20700</v>
      </c>
      <c r="L209" s="5">
        <v>555900</v>
      </c>
      <c r="M209" s="5">
        <f t="shared" si="6"/>
        <v>576600</v>
      </c>
      <c r="N209" s="38">
        <v>3.61</v>
      </c>
      <c r="O209" s="38">
        <v>4.55</v>
      </c>
    </row>
    <row r="210" spans="1:15">
      <c r="A210" s="1" t="s">
        <v>663</v>
      </c>
      <c r="B210" s="1" t="s">
        <v>674</v>
      </c>
      <c r="C210" s="1" t="s">
        <v>675</v>
      </c>
      <c r="D210" s="1" t="s">
        <v>666</v>
      </c>
      <c r="E210" s="2">
        <v>550</v>
      </c>
      <c r="F210" s="1" t="s">
        <v>676</v>
      </c>
      <c r="G210" s="2" t="s">
        <v>18</v>
      </c>
      <c r="H210" s="1" t="s">
        <v>7964</v>
      </c>
      <c r="I210" s="3">
        <v>45034.641388888886</v>
      </c>
      <c r="J210" s="4">
        <v>1065000</v>
      </c>
      <c r="K210" s="5">
        <v>18700</v>
      </c>
      <c r="L210" s="5">
        <v>899500</v>
      </c>
      <c r="M210" s="5">
        <f t="shared" si="6"/>
        <v>918200</v>
      </c>
      <c r="N210" s="38">
        <v>3.61</v>
      </c>
      <c r="O210" s="38">
        <v>4.55</v>
      </c>
    </row>
    <row r="211" spans="1:15">
      <c r="A211" s="1" t="s">
        <v>663</v>
      </c>
      <c r="B211" s="1" t="s">
        <v>677</v>
      </c>
      <c r="C211" s="1" t="s">
        <v>678</v>
      </c>
      <c r="D211" s="1" t="s">
        <v>666</v>
      </c>
      <c r="E211" s="2">
        <v>550</v>
      </c>
      <c r="F211" s="1" t="s">
        <v>679</v>
      </c>
      <c r="G211" s="2" t="s">
        <v>18</v>
      </c>
      <c r="H211" s="1" t="s">
        <v>7965</v>
      </c>
      <c r="I211" s="3">
        <v>45019.376435185186</v>
      </c>
      <c r="J211" s="4">
        <v>725000</v>
      </c>
      <c r="K211" s="5">
        <v>10100</v>
      </c>
      <c r="L211" s="5">
        <v>622500</v>
      </c>
      <c r="M211" s="5">
        <f t="shared" si="6"/>
        <v>632600</v>
      </c>
      <c r="N211" s="38">
        <v>3.61</v>
      </c>
      <c r="O211" s="38">
        <v>4.55</v>
      </c>
    </row>
    <row r="212" spans="1:15">
      <c r="A212" s="1" t="s">
        <v>663</v>
      </c>
      <c r="B212" s="1" t="s">
        <v>680</v>
      </c>
      <c r="C212" s="1" t="s">
        <v>681</v>
      </c>
      <c r="D212" s="1" t="s">
        <v>666</v>
      </c>
      <c r="E212" s="2">
        <v>550</v>
      </c>
      <c r="F212" s="1" t="s">
        <v>682</v>
      </c>
      <c r="G212" s="2" t="s">
        <v>18</v>
      </c>
      <c r="H212" s="1" t="s">
        <v>7966</v>
      </c>
      <c r="I212" s="3">
        <v>45078.403379629628</v>
      </c>
      <c r="J212" s="4">
        <v>625000</v>
      </c>
      <c r="K212" s="5">
        <v>10100</v>
      </c>
      <c r="L212" s="5">
        <v>622500</v>
      </c>
      <c r="M212" s="5">
        <f t="shared" si="6"/>
        <v>632600</v>
      </c>
      <c r="N212" s="38">
        <v>3.61</v>
      </c>
      <c r="O212" s="38">
        <v>4.55</v>
      </c>
    </row>
    <row r="213" spans="1:15">
      <c r="A213" s="1" t="s">
        <v>663</v>
      </c>
      <c r="B213" s="1" t="s">
        <v>683</v>
      </c>
      <c r="C213" s="1" t="s">
        <v>684</v>
      </c>
      <c r="D213" s="1" t="s">
        <v>685</v>
      </c>
      <c r="E213" s="2">
        <v>510</v>
      </c>
      <c r="F213" s="1" t="s">
        <v>686</v>
      </c>
      <c r="G213" s="2" t="s">
        <v>18</v>
      </c>
      <c r="H213" s="1" t="s">
        <v>7967</v>
      </c>
      <c r="I213" s="3">
        <v>45076.55537037037</v>
      </c>
      <c r="J213" s="4">
        <v>850000</v>
      </c>
      <c r="K213" s="5">
        <v>123100</v>
      </c>
      <c r="L213" s="5">
        <v>564300</v>
      </c>
      <c r="M213" s="5">
        <f t="shared" si="6"/>
        <v>687400</v>
      </c>
      <c r="N213" s="38">
        <v>1.33</v>
      </c>
      <c r="O213" s="38">
        <v>1.33</v>
      </c>
    </row>
    <row r="214" spans="1:15">
      <c r="A214" s="1" t="s">
        <v>663</v>
      </c>
      <c r="B214" s="1" t="s">
        <v>687</v>
      </c>
      <c r="C214" s="1" t="s">
        <v>688</v>
      </c>
      <c r="D214" s="1" t="s">
        <v>685</v>
      </c>
      <c r="E214" s="2">
        <v>510</v>
      </c>
      <c r="F214" s="1" t="s">
        <v>689</v>
      </c>
      <c r="G214" s="2" t="s">
        <v>18</v>
      </c>
      <c r="H214" s="1" t="s">
        <v>7968</v>
      </c>
      <c r="I214" s="3">
        <v>45131.426793981482</v>
      </c>
      <c r="J214" s="4">
        <v>915000</v>
      </c>
      <c r="K214" s="5">
        <v>179100</v>
      </c>
      <c r="L214" s="5">
        <v>622300</v>
      </c>
      <c r="M214" s="5">
        <f t="shared" si="6"/>
        <v>801400</v>
      </c>
      <c r="N214" s="38">
        <v>1.33</v>
      </c>
      <c r="O214" s="38">
        <v>1.33</v>
      </c>
    </row>
    <row r="215" spans="1:15">
      <c r="A215" s="1" t="s">
        <v>663</v>
      </c>
      <c r="B215" s="1" t="s">
        <v>690</v>
      </c>
      <c r="C215" s="1" t="s">
        <v>691</v>
      </c>
      <c r="D215" s="1" t="s">
        <v>685</v>
      </c>
      <c r="E215" s="2">
        <v>510</v>
      </c>
      <c r="F215" s="1" t="s">
        <v>692</v>
      </c>
      <c r="G215" s="2" t="s">
        <v>18</v>
      </c>
      <c r="H215" s="1" t="s">
        <v>7969</v>
      </c>
      <c r="I215" s="3">
        <v>45131.488865740743</v>
      </c>
      <c r="J215" s="4">
        <v>796551</v>
      </c>
      <c r="K215" s="6">
        <v>198600</v>
      </c>
      <c r="L215" s="5">
        <v>542100</v>
      </c>
      <c r="M215" s="5">
        <f t="shared" si="6"/>
        <v>740700</v>
      </c>
      <c r="N215" s="38">
        <v>1.33</v>
      </c>
      <c r="O215" s="38">
        <v>1.33</v>
      </c>
    </row>
    <row r="216" spans="1:15">
      <c r="A216" s="1" t="s">
        <v>663</v>
      </c>
      <c r="B216" s="1" t="s">
        <v>693</v>
      </c>
      <c r="C216" s="1" t="s">
        <v>694</v>
      </c>
      <c r="D216" s="1" t="s">
        <v>685</v>
      </c>
      <c r="E216" s="2">
        <v>510</v>
      </c>
      <c r="F216" s="1" t="s">
        <v>695</v>
      </c>
      <c r="G216" s="2" t="s">
        <v>18</v>
      </c>
      <c r="H216" s="1" t="s">
        <v>7970</v>
      </c>
      <c r="I216" s="3">
        <v>44967.416458333333</v>
      </c>
      <c r="J216" s="4">
        <v>725000</v>
      </c>
      <c r="K216" s="5">
        <v>130000</v>
      </c>
      <c r="L216" s="5">
        <v>568800</v>
      </c>
      <c r="M216" s="5">
        <f t="shared" si="6"/>
        <v>698800</v>
      </c>
      <c r="N216" s="38">
        <v>1.33</v>
      </c>
      <c r="O216" s="38">
        <v>1.33</v>
      </c>
    </row>
    <row r="217" spans="1:15">
      <c r="A217" s="1" t="s">
        <v>663</v>
      </c>
      <c r="B217" s="1" t="s">
        <v>696</v>
      </c>
      <c r="C217" s="1" t="s">
        <v>697</v>
      </c>
      <c r="D217" s="1" t="s">
        <v>685</v>
      </c>
      <c r="E217" s="2">
        <v>510</v>
      </c>
      <c r="F217" s="1" t="s">
        <v>698</v>
      </c>
      <c r="G217" s="2" t="s">
        <v>18</v>
      </c>
      <c r="H217" s="1" t="s">
        <v>7971</v>
      </c>
      <c r="I217" s="3">
        <v>45226.380740740744</v>
      </c>
      <c r="J217" s="4">
        <v>775000</v>
      </c>
      <c r="K217" s="5">
        <v>186800</v>
      </c>
      <c r="L217" s="5">
        <v>576100</v>
      </c>
      <c r="M217" s="5">
        <f t="shared" si="6"/>
        <v>762900</v>
      </c>
      <c r="N217" s="38">
        <v>1.33</v>
      </c>
      <c r="O217" s="38">
        <v>1.33</v>
      </c>
    </row>
    <row r="218" spans="1:15">
      <c r="A218" s="1" t="s">
        <v>663</v>
      </c>
      <c r="B218" s="1" t="s">
        <v>699</v>
      </c>
      <c r="C218" s="1" t="s">
        <v>700</v>
      </c>
      <c r="D218" s="1" t="s">
        <v>685</v>
      </c>
      <c r="E218" s="2">
        <v>510</v>
      </c>
      <c r="F218" s="1" t="s">
        <v>701</v>
      </c>
      <c r="G218" s="2" t="s">
        <v>18</v>
      </c>
      <c r="H218" s="1" t="s">
        <v>7972</v>
      </c>
      <c r="I218" s="3">
        <v>45210.573900462965</v>
      </c>
      <c r="J218" s="4">
        <v>565000</v>
      </c>
      <c r="K218" s="5">
        <v>110600</v>
      </c>
      <c r="L218" s="5">
        <v>452100</v>
      </c>
      <c r="M218" s="5">
        <f t="shared" si="6"/>
        <v>562700</v>
      </c>
      <c r="N218" s="38">
        <v>1.33</v>
      </c>
      <c r="O218" s="38">
        <v>1.33</v>
      </c>
    </row>
    <row r="219" spans="1:15">
      <c r="A219" s="1" t="s">
        <v>663</v>
      </c>
      <c r="B219" s="1" t="s">
        <v>702</v>
      </c>
      <c r="C219" s="1" t="s">
        <v>703</v>
      </c>
      <c r="D219" s="1" t="s">
        <v>685</v>
      </c>
      <c r="E219" s="2">
        <v>510</v>
      </c>
      <c r="F219" s="1" t="s">
        <v>704</v>
      </c>
      <c r="G219" s="2" t="s">
        <v>18</v>
      </c>
      <c r="H219" s="1" t="s">
        <v>7973</v>
      </c>
      <c r="I219" s="3">
        <v>45030.652604166666</v>
      </c>
      <c r="J219" s="4">
        <v>599900</v>
      </c>
      <c r="K219" s="5">
        <v>120600</v>
      </c>
      <c r="L219" s="5">
        <v>531800</v>
      </c>
      <c r="M219" s="5">
        <f t="shared" si="6"/>
        <v>652400</v>
      </c>
      <c r="N219" s="38">
        <v>1.33</v>
      </c>
      <c r="O219" s="38">
        <v>1.33</v>
      </c>
    </row>
    <row r="220" spans="1:15">
      <c r="A220" s="1" t="s">
        <v>663</v>
      </c>
      <c r="B220" s="1" t="s">
        <v>705</v>
      </c>
      <c r="C220" s="1" t="s">
        <v>706</v>
      </c>
      <c r="D220" s="1" t="s">
        <v>707</v>
      </c>
      <c r="E220" s="2">
        <v>510</v>
      </c>
      <c r="F220" s="1" t="s">
        <v>708</v>
      </c>
      <c r="G220" s="2" t="s">
        <v>18</v>
      </c>
      <c r="H220" s="1" t="s">
        <v>7974</v>
      </c>
      <c r="I220" s="3">
        <v>44995.464467592596</v>
      </c>
      <c r="J220" s="4">
        <v>170000</v>
      </c>
      <c r="K220" s="6">
        <v>30900</v>
      </c>
      <c r="L220" s="5">
        <v>80900</v>
      </c>
      <c r="M220" s="5">
        <f t="shared" si="6"/>
        <v>111800</v>
      </c>
      <c r="N220" s="38">
        <v>1.75</v>
      </c>
      <c r="O220" s="38">
        <v>1.75</v>
      </c>
    </row>
    <row r="221" spans="1:15">
      <c r="A221" s="1" t="s">
        <v>663</v>
      </c>
      <c r="B221" s="1" t="s">
        <v>709</v>
      </c>
      <c r="C221" s="1" t="s">
        <v>710</v>
      </c>
      <c r="D221" s="1" t="s">
        <v>707</v>
      </c>
      <c r="E221" s="2">
        <v>510</v>
      </c>
      <c r="F221" s="1" t="s">
        <v>711</v>
      </c>
      <c r="G221" s="2" t="s">
        <v>18</v>
      </c>
      <c r="H221" s="1" t="s">
        <v>7975</v>
      </c>
      <c r="I221" s="3">
        <v>45027.590578703705</v>
      </c>
      <c r="J221" s="4">
        <v>180000</v>
      </c>
      <c r="K221" s="6">
        <v>35200</v>
      </c>
      <c r="L221" s="5">
        <v>85900</v>
      </c>
      <c r="M221" s="5">
        <f t="shared" si="6"/>
        <v>121100</v>
      </c>
      <c r="N221" s="38">
        <v>1.75</v>
      </c>
      <c r="O221" s="38">
        <v>1.75</v>
      </c>
    </row>
    <row r="222" spans="1:15">
      <c r="A222" s="1" t="s">
        <v>663</v>
      </c>
      <c r="B222" s="1" t="s">
        <v>712</v>
      </c>
      <c r="C222" s="1" t="s">
        <v>713</v>
      </c>
      <c r="D222" s="1" t="s">
        <v>707</v>
      </c>
      <c r="E222" s="2">
        <v>510</v>
      </c>
      <c r="F222" s="1" t="s">
        <v>714</v>
      </c>
      <c r="G222" s="2" t="s">
        <v>18</v>
      </c>
      <c r="H222" s="1" t="s">
        <v>7976</v>
      </c>
      <c r="I222" s="3">
        <v>44981.596053240741</v>
      </c>
      <c r="J222" s="4">
        <v>195000</v>
      </c>
      <c r="K222" s="6">
        <v>47200</v>
      </c>
      <c r="L222" s="5">
        <v>103100</v>
      </c>
      <c r="M222" s="5">
        <f t="shared" si="6"/>
        <v>150300</v>
      </c>
      <c r="N222" s="38">
        <v>1.75</v>
      </c>
      <c r="O222" s="38">
        <v>1.75</v>
      </c>
    </row>
    <row r="223" spans="1:15">
      <c r="A223" s="1" t="s">
        <v>663</v>
      </c>
      <c r="B223" s="1" t="s">
        <v>715</v>
      </c>
      <c r="C223" s="1" t="s">
        <v>716</v>
      </c>
      <c r="D223" s="1" t="s">
        <v>707</v>
      </c>
      <c r="E223" s="2">
        <v>510</v>
      </c>
      <c r="F223" s="1" t="s">
        <v>717</v>
      </c>
      <c r="G223" s="2" t="s">
        <v>18</v>
      </c>
      <c r="H223" s="1" t="s">
        <v>7977</v>
      </c>
      <c r="I223" s="3">
        <v>44953.413738425923</v>
      </c>
      <c r="J223" s="4">
        <v>150100</v>
      </c>
      <c r="K223" s="6">
        <v>30900</v>
      </c>
      <c r="L223" s="5">
        <v>87100</v>
      </c>
      <c r="M223" s="5">
        <f t="shared" si="6"/>
        <v>118000</v>
      </c>
      <c r="N223" s="38">
        <v>1.75</v>
      </c>
      <c r="O223" s="38">
        <v>1.75</v>
      </c>
    </row>
    <row r="224" spans="1:15">
      <c r="A224" s="1" t="s">
        <v>663</v>
      </c>
      <c r="B224" s="1" t="s">
        <v>718</v>
      </c>
      <c r="C224" s="1" t="s">
        <v>719</v>
      </c>
      <c r="D224" s="1" t="s">
        <v>707</v>
      </c>
      <c r="E224" s="2">
        <v>510</v>
      </c>
      <c r="F224" s="1" t="s">
        <v>720</v>
      </c>
      <c r="G224" s="2" t="s">
        <v>18</v>
      </c>
      <c r="H224" s="1" t="s">
        <v>7978</v>
      </c>
      <c r="I224" s="3">
        <v>45106.621493055558</v>
      </c>
      <c r="J224" s="4">
        <v>160000</v>
      </c>
      <c r="K224" s="6">
        <v>38300</v>
      </c>
      <c r="L224" s="5">
        <v>94100</v>
      </c>
      <c r="M224" s="5">
        <f t="shared" si="6"/>
        <v>132400</v>
      </c>
      <c r="N224" s="38">
        <v>1.75</v>
      </c>
      <c r="O224" s="38">
        <v>1.75</v>
      </c>
    </row>
    <row r="225" spans="1:15">
      <c r="A225" s="1" t="s">
        <v>663</v>
      </c>
      <c r="B225" s="1" t="s">
        <v>721</v>
      </c>
      <c r="C225" s="1" t="s">
        <v>722</v>
      </c>
      <c r="D225" s="1" t="s">
        <v>707</v>
      </c>
      <c r="E225" s="2">
        <v>510</v>
      </c>
      <c r="F225" s="1" t="s">
        <v>723</v>
      </c>
      <c r="G225" s="2" t="s">
        <v>18</v>
      </c>
      <c r="H225" s="1" t="s">
        <v>7979</v>
      </c>
      <c r="I225" s="3">
        <v>45148.664479166669</v>
      </c>
      <c r="J225" s="4">
        <v>200000</v>
      </c>
      <c r="K225" s="6">
        <v>40400</v>
      </c>
      <c r="L225" s="5">
        <v>119600</v>
      </c>
      <c r="M225" s="5">
        <f>SUM(K225:L225)+20200</f>
        <v>180200</v>
      </c>
      <c r="N225" s="38">
        <v>1.75</v>
      </c>
      <c r="O225" s="38">
        <v>1.75</v>
      </c>
    </row>
    <row r="226" spans="1:15">
      <c r="A226" s="1" t="s">
        <v>663</v>
      </c>
      <c r="B226" s="1" t="s">
        <v>724</v>
      </c>
      <c r="C226" s="1" t="s">
        <v>725</v>
      </c>
      <c r="D226" s="1" t="s">
        <v>726</v>
      </c>
      <c r="E226" s="2">
        <v>500</v>
      </c>
      <c r="F226" s="1" t="s">
        <v>727</v>
      </c>
      <c r="G226" s="2" t="s">
        <v>18</v>
      </c>
      <c r="H226" s="1" t="s">
        <v>7979</v>
      </c>
      <c r="I226" s="3">
        <v>45148.664479166669</v>
      </c>
      <c r="K226" s="6">
        <v>20200</v>
      </c>
      <c r="L226" s="5">
        <v>0</v>
      </c>
      <c r="N226" s="38">
        <v>1</v>
      </c>
      <c r="O226" s="38">
        <v>1</v>
      </c>
    </row>
    <row r="227" spans="1:15">
      <c r="A227" s="1" t="s">
        <v>663</v>
      </c>
      <c r="B227" s="1" t="s">
        <v>728</v>
      </c>
      <c r="C227" s="1" t="s">
        <v>729</v>
      </c>
      <c r="D227" s="1" t="s">
        <v>707</v>
      </c>
      <c r="E227" s="2">
        <v>510</v>
      </c>
      <c r="F227" s="1" t="s">
        <v>730</v>
      </c>
      <c r="G227" s="2" t="s">
        <v>18</v>
      </c>
      <c r="H227" s="1" t="s">
        <v>7980</v>
      </c>
      <c r="I227" s="3">
        <v>45197.65996527778</v>
      </c>
      <c r="J227" s="4">
        <v>205900</v>
      </c>
      <c r="K227" s="6">
        <v>30900</v>
      </c>
      <c r="L227" s="5">
        <v>165000</v>
      </c>
      <c r="M227" s="5">
        <f>SUM(K227:L227)</f>
        <v>195900</v>
      </c>
      <c r="N227" s="38">
        <v>1.75</v>
      </c>
      <c r="O227" s="38">
        <v>1.75</v>
      </c>
    </row>
    <row r="228" spans="1:15">
      <c r="A228" s="1" t="s">
        <v>663</v>
      </c>
      <c r="B228" s="1" t="s">
        <v>731</v>
      </c>
      <c r="C228" s="1" t="s">
        <v>732</v>
      </c>
      <c r="D228" s="1" t="s">
        <v>707</v>
      </c>
      <c r="E228" s="2">
        <v>510</v>
      </c>
      <c r="F228" s="1" t="s">
        <v>733</v>
      </c>
      <c r="G228" s="2" t="s">
        <v>18</v>
      </c>
      <c r="H228" s="1" t="s">
        <v>7981</v>
      </c>
      <c r="I228" s="3">
        <v>45266.667025462964</v>
      </c>
      <c r="J228" s="4">
        <v>120000</v>
      </c>
      <c r="K228" s="6">
        <v>15500</v>
      </c>
      <c r="L228" s="5">
        <v>85500</v>
      </c>
      <c r="M228" s="5">
        <f>SUM(K228:L228)+15500</f>
        <v>116500</v>
      </c>
      <c r="N228" s="38">
        <v>1.75</v>
      </c>
      <c r="O228" s="38">
        <v>1.75</v>
      </c>
    </row>
    <row r="229" spans="1:15">
      <c r="A229" s="1" t="s">
        <v>663</v>
      </c>
      <c r="B229" s="1" t="s">
        <v>734</v>
      </c>
      <c r="C229" s="1" t="s">
        <v>735</v>
      </c>
      <c r="D229" s="1" t="s">
        <v>726</v>
      </c>
      <c r="E229" s="2">
        <v>500</v>
      </c>
      <c r="F229" s="1" t="s">
        <v>733</v>
      </c>
      <c r="G229" s="2" t="s">
        <v>18</v>
      </c>
      <c r="H229" s="1" t="s">
        <v>7981</v>
      </c>
      <c r="I229" s="3">
        <v>45266.667025462964</v>
      </c>
      <c r="K229" s="6">
        <v>15500</v>
      </c>
      <c r="L229" s="5">
        <v>0</v>
      </c>
      <c r="N229" s="38">
        <v>1</v>
      </c>
      <c r="O229" s="38">
        <v>1</v>
      </c>
    </row>
    <row r="230" spans="1:15">
      <c r="A230" s="1" t="s">
        <v>663</v>
      </c>
      <c r="B230" s="1" t="s">
        <v>736</v>
      </c>
      <c r="C230" s="1" t="s">
        <v>737</v>
      </c>
      <c r="D230" s="1" t="s">
        <v>707</v>
      </c>
      <c r="E230" s="2">
        <v>510</v>
      </c>
      <c r="F230" s="1" t="s">
        <v>738</v>
      </c>
      <c r="G230" s="2" t="s">
        <v>18</v>
      </c>
      <c r="H230" s="1" t="s">
        <v>7982</v>
      </c>
      <c r="I230" s="3">
        <v>45289.468148148146</v>
      </c>
      <c r="J230" s="4">
        <v>103400</v>
      </c>
      <c r="K230" s="6">
        <v>33400</v>
      </c>
      <c r="L230" s="5">
        <v>80900</v>
      </c>
      <c r="M230" s="5">
        <f t="shared" ref="M230:M236" si="7">SUM(K230:L230)</f>
        <v>114300</v>
      </c>
      <c r="N230" s="38">
        <v>1.75</v>
      </c>
      <c r="O230" s="38">
        <v>1.75</v>
      </c>
    </row>
    <row r="231" spans="1:15">
      <c r="A231" s="1" t="s">
        <v>663</v>
      </c>
      <c r="B231" s="1" t="s">
        <v>739</v>
      </c>
      <c r="C231" s="1" t="s">
        <v>740</v>
      </c>
      <c r="D231" s="1" t="s">
        <v>707</v>
      </c>
      <c r="E231" s="2">
        <v>510</v>
      </c>
      <c r="F231" s="1" t="s">
        <v>741</v>
      </c>
      <c r="G231" s="2" t="s">
        <v>18</v>
      </c>
      <c r="H231" s="1" t="s">
        <v>7983</v>
      </c>
      <c r="I231" s="3">
        <v>45251.582291666666</v>
      </c>
      <c r="J231" s="4">
        <v>185000</v>
      </c>
      <c r="K231" s="6">
        <v>19800</v>
      </c>
      <c r="L231" s="5">
        <v>165700</v>
      </c>
      <c r="M231" s="5">
        <f t="shared" si="7"/>
        <v>185500</v>
      </c>
      <c r="N231" s="38">
        <v>1.75</v>
      </c>
      <c r="O231" s="38">
        <v>1.75</v>
      </c>
    </row>
    <row r="232" spans="1:15">
      <c r="A232" s="1" t="s">
        <v>663</v>
      </c>
      <c r="B232" s="1" t="s">
        <v>742</v>
      </c>
      <c r="C232" s="1" t="s">
        <v>743</v>
      </c>
      <c r="D232" s="1" t="s">
        <v>707</v>
      </c>
      <c r="E232" s="2">
        <v>510</v>
      </c>
      <c r="F232" s="1" t="s">
        <v>744</v>
      </c>
      <c r="G232" s="2" t="s">
        <v>18</v>
      </c>
      <c r="H232" s="1" t="s">
        <v>7984</v>
      </c>
      <c r="I232" s="3">
        <v>45135.484502314815</v>
      </c>
      <c r="J232" s="4">
        <v>209900</v>
      </c>
      <c r="K232" s="6">
        <v>30900</v>
      </c>
      <c r="L232" s="5">
        <v>172500</v>
      </c>
      <c r="M232" s="5">
        <f t="shared" si="7"/>
        <v>203400</v>
      </c>
      <c r="N232" s="38">
        <v>1.75</v>
      </c>
      <c r="O232" s="38">
        <v>1.75</v>
      </c>
    </row>
    <row r="233" spans="1:15">
      <c r="A233" s="1" t="s">
        <v>663</v>
      </c>
      <c r="B233" s="1" t="s">
        <v>745</v>
      </c>
      <c r="C233" s="1" t="s">
        <v>746</v>
      </c>
      <c r="D233" s="1" t="s">
        <v>707</v>
      </c>
      <c r="E233" s="2">
        <v>510</v>
      </c>
      <c r="F233" s="1" t="s">
        <v>747</v>
      </c>
      <c r="G233" s="2" t="s">
        <v>18</v>
      </c>
      <c r="H233" s="1" t="s">
        <v>7985</v>
      </c>
      <c r="I233" s="3">
        <v>45226.360960648148</v>
      </c>
      <c r="J233" s="4">
        <v>190000</v>
      </c>
      <c r="K233" s="6">
        <v>40400</v>
      </c>
      <c r="L233" s="5">
        <v>148100</v>
      </c>
      <c r="M233" s="5">
        <f t="shared" si="7"/>
        <v>188500</v>
      </c>
      <c r="N233" s="38">
        <v>1.75</v>
      </c>
      <c r="O233" s="38">
        <v>1.75</v>
      </c>
    </row>
    <row r="234" spans="1:15">
      <c r="A234" s="1" t="s">
        <v>663</v>
      </c>
      <c r="B234" s="1" t="s">
        <v>748</v>
      </c>
      <c r="C234" s="1" t="s">
        <v>749</v>
      </c>
      <c r="D234" s="1" t="s">
        <v>707</v>
      </c>
      <c r="E234" s="2">
        <v>510</v>
      </c>
      <c r="F234" s="1" t="s">
        <v>750</v>
      </c>
      <c r="G234" s="2" t="s">
        <v>18</v>
      </c>
      <c r="H234" s="1" t="s">
        <v>7986</v>
      </c>
      <c r="I234" s="3">
        <v>45148.486585648148</v>
      </c>
      <c r="J234" s="4">
        <v>125000</v>
      </c>
      <c r="K234" s="6">
        <v>30900</v>
      </c>
      <c r="L234" s="5">
        <v>94600</v>
      </c>
      <c r="M234" s="5">
        <f t="shared" si="7"/>
        <v>125500</v>
      </c>
      <c r="N234" s="38">
        <v>1.75</v>
      </c>
      <c r="O234" s="38">
        <v>1.75</v>
      </c>
    </row>
    <row r="235" spans="1:15">
      <c r="A235" s="1" t="s">
        <v>663</v>
      </c>
      <c r="B235" s="1" t="s">
        <v>751</v>
      </c>
      <c r="C235" s="1" t="s">
        <v>752</v>
      </c>
      <c r="D235" s="1" t="s">
        <v>707</v>
      </c>
      <c r="E235" s="2">
        <v>510</v>
      </c>
      <c r="F235" s="1" t="s">
        <v>753</v>
      </c>
      <c r="G235" s="2" t="s">
        <v>18</v>
      </c>
      <c r="H235" s="1" t="s">
        <v>7987</v>
      </c>
      <c r="I235" s="3">
        <v>45006.409421296295</v>
      </c>
      <c r="J235" s="4">
        <v>200000</v>
      </c>
      <c r="K235" s="6">
        <v>49300</v>
      </c>
      <c r="L235" s="5">
        <v>154200</v>
      </c>
      <c r="M235" s="5">
        <f t="shared" si="7"/>
        <v>203500</v>
      </c>
      <c r="N235" s="38">
        <v>1.75</v>
      </c>
      <c r="O235" s="38">
        <v>1.75</v>
      </c>
    </row>
    <row r="236" spans="1:15">
      <c r="A236" s="1" t="s">
        <v>663</v>
      </c>
      <c r="B236" s="1" t="s">
        <v>754</v>
      </c>
      <c r="C236" s="1" t="s">
        <v>755</v>
      </c>
      <c r="D236" s="1" t="s">
        <v>707</v>
      </c>
      <c r="E236" s="2">
        <v>510</v>
      </c>
      <c r="F236" s="1" t="s">
        <v>756</v>
      </c>
      <c r="G236" s="2" t="s">
        <v>18</v>
      </c>
      <c r="H236" s="1" t="s">
        <v>7988</v>
      </c>
      <c r="I236" s="3">
        <v>45114.361631944441</v>
      </c>
      <c r="J236" s="4">
        <v>202000</v>
      </c>
      <c r="K236" s="6">
        <v>73900</v>
      </c>
      <c r="L236" s="5">
        <v>149700</v>
      </c>
      <c r="M236" s="5">
        <f t="shared" si="7"/>
        <v>223600</v>
      </c>
      <c r="N236" s="38">
        <v>1.75</v>
      </c>
      <c r="O236" s="38">
        <v>1.75</v>
      </c>
    </row>
    <row r="237" spans="1:15">
      <c r="A237" s="1" t="s">
        <v>663</v>
      </c>
      <c r="B237" s="1" t="s">
        <v>757</v>
      </c>
      <c r="C237" s="1" t="s">
        <v>758</v>
      </c>
      <c r="D237" s="1" t="s">
        <v>707</v>
      </c>
      <c r="E237" s="2">
        <v>510</v>
      </c>
      <c r="F237" s="1" t="s">
        <v>759</v>
      </c>
      <c r="G237" s="2" t="s">
        <v>18</v>
      </c>
      <c r="H237" s="1" t="s">
        <v>7989</v>
      </c>
      <c r="I237" s="3">
        <v>45079.492766203701</v>
      </c>
      <c r="J237" s="4">
        <v>275000</v>
      </c>
      <c r="K237" s="6">
        <v>37400</v>
      </c>
      <c r="L237" s="5">
        <v>205400</v>
      </c>
      <c r="M237" s="5">
        <f>SUM(K237:L237)+66700</f>
        <v>309500</v>
      </c>
      <c r="N237" s="38">
        <v>1.75</v>
      </c>
      <c r="O237" s="38">
        <v>1.75</v>
      </c>
    </row>
    <row r="238" spans="1:15">
      <c r="A238" s="1" t="s">
        <v>663</v>
      </c>
      <c r="B238" s="1" t="s">
        <v>760</v>
      </c>
      <c r="C238" s="1" t="s">
        <v>761</v>
      </c>
      <c r="D238" s="1" t="s">
        <v>707</v>
      </c>
      <c r="E238" s="2">
        <v>599</v>
      </c>
      <c r="F238" s="1" t="s">
        <v>762</v>
      </c>
      <c r="G238" s="2" t="s">
        <v>18</v>
      </c>
      <c r="H238" s="1" t="s">
        <v>7989</v>
      </c>
      <c r="I238" s="3">
        <v>45079.492766203701</v>
      </c>
      <c r="K238" s="6">
        <v>37400</v>
      </c>
      <c r="L238" s="5">
        <v>29300</v>
      </c>
      <c r="N238" s="38">
        <v>1.75</v>
      </c>
      <c r="O238" s="38">
        <v>1.75</v>
      </c>
    </row>
    <row r="239" spans="1:15">
      <c r="A239" s="1" t="s">
        <v>663</v>
      </c>
      <c r="B239" s="1" t="s">
        <v>763</v>
      </c>
      <c r="C239" s="1" t="s">
        <v>764</v>
      </c>
      <c r="D239" s="1" t="s">
        <v>707</v>
      </c>
      <c r="E239" s="2">
        <v>510</v>
      </c>
      <c r="F239" s="1" t="s">
        <v>765</v>
      </c>
      <c r="G239" s="2" t="s">
        <v>18</v>
      </c>
      <c r="H239" s="1" t="s">
        <v>7990</v>
      </c>
      <c r="I239" s="3">
        <v>45135.585740740738</v>
      </c>
      <c r="J239" s="4">
        <v>110000</v>
      </c>
      <c r="K239" s="6">
        <v>21500</v>
      </c>
      <c r="L239" s="5">
        <v>84600</v>
      </c>
      <c r="M239" s="5">
        <f>SUM(K239:L239)+21500</f>
        <v>127600</v>
      </c>
      <c r="N239" s="38">
        <v>1.75</v>
      </c>
      <c r="O239" s="38">
        <v>1.75</v>
      </c>
    </row>
    <row r="240" spans="1:15">
      <c r="A240" s="1" t="s">
        <v>663</v>
      </c>
      <c r="B240" s="1" t="s">
        <v>766</v>
      </c>
      <c r="C240" s="1" t="s">
        <v>767</v>
      </c>
      <c r="D240" s="1" t="s">
        <v>726</v>
      </c>
      <c r="E240" s="2">
        <v>500</v>
      </c>
      <c r="F240" s="1" t="s">
        <v>768</v>
      </c>
      <c r="G240" s="2" t="s">
        <v>18</v>
      </c>
      <c r="H240" s="1" t="s">
        <v>7990</v>
      </c>
      <c r="I240" s="3">
        <v>45135.585740740738</v>
      </c>
      <c r="K240" s="6">
        <v>21500</v>
      </c>
      <c r="L240" s="5">
        <v>0</v>
      </c>
      <c r="N240" s="38">
        <v>1</v>
      </c>
      <c r="O240" s="38">
        <v>1</v>
      </c>
    </row>
    <row r="241" spans="1:15">
      <c r="A241" s="1" t="s">
        <v>663</v>
      </c>
      <c r="B241" s="1" t="s">
        <v>769</v>
      </c>
      <c r="C241" s="1" t="s">
        <v>770</v>
      </c>
      <c r="D241" s="1" t="s">
        <v>771</v>
      </c>
      <c r="E241" s="2">
        <v>510</v>
      </c>
      <c r="F241" s="1" t="s">
        <v>772</v>
      </c>
      <c r="G241" s="2" t="s">
        <v>18</v>
      </c>
      <c r="H241" s="1" t="s">
        <v>7991</v>
      </c>
      <c r="I241" s="3">
        <v>45211.403969907406</v>
      </c>
      <c r="J241" s="4">
        <v>50000</v>
      </c>
      <c r="K241" s="5">
        <v>9600</v>
      </c>
      <c r="L241" s="5">
        <v>37800</v>
      </c>
      <c r="M241" s="5">
        <f t="shared" ref="M241:M249" si="8">SUM(K241:L241)</f>
        <v>47400</v>
      </c>
      <c r="N241" s="38">
        <v>1</v>
      </c>
      <c r="O241" s="38">
        <v>1</v>
      </c>
    </row>
    <row r="242" spans="1:15">
      <c r="A242" s="1" t="s">
        <v>663</v>
      </c>
      <c r="B242" s="1" t="s">
        <v>773</v>
      </c>
      <c r="C242" s="1" t="s">
        <v>774</v>
      </c>
      <c r="D242" s="1" t="s">
        <v>771</v>
      </c>
      <c r="E242" s="2">
        <v>510</v>
      </c>
      <c r="F242" s="1" t="s">
        <v>775</v>
      </c>
      <c r="G242" s="2" t="s">
        <v>18</v>
      </c>
      <c r="H242" s="1" t="s">
        <v>7992</v>
      </c>
      <c r="I242" s="3">
        <v>44967.352349537039</v>
      </c>
      <c r="J242" s="4">
        <v>65000</v>
      </c>
      <c r="K242" s="5">
        <v>16200</v>
      </c>
      <c r="L242" s="5">
        <v>49300</v>
      </c>
      <c r="M242" s="5">
        <f t="shared" si="8"/>
        <v>65500</v>
      </c>
      <c r="N242" s="38">
        <v>1</v>
      </c>
      <c r="O242" s="38">
        <v>1</v>
      </c>
    </row>
    <row r="243" spans="1:15">
      <c r="A243" s="1" t="s">
        <v>663</v>
      </c>
      <c r="B243" s="1" t="s">
        <v>776</v>
      </c>
      <c r="C243" s="1" t="s">
        <v>777</v>
      </c>
      <c r="D243" s="1" t="s">
        <v>778</v>
      </c>
      <c r="E243" s="2">
        <v>510</v>
      </c>
      <c r="F243" s="1" t="s">
        <v>779</v>
      </c>
      <c r="G243" s="2" t="s">
        <v>18</v>
      </c>
      <c r="H243" s="1" t="s">
        <v>7993</v>
      </c>
      <c r="I243" s="3">
        <v>45215.673113425924</v>
      </c>
      <c r="J243" s="4">
        <v>229000</v>
      </c>
      <c r="K243" s="5">
        <v>41300</v>
      </c>
      <c r="L243" s="5">
        <v>120800</v>
      </c>
      <c r="M243" s="5">
        <f t="shared" si="8"/>
        <v>162100</v>
      </c>
      <c r="N243" s="38">
        <v>1.56</v>
      </c>
      <c r="O243" s="38">
        <v>1.85</v>
      </c>
    </row>
    <row r="244" spans="1:15">
      <c r="A244" s="1" t="s">
        <v>663</v>
      </c>
      <c r="B244" s="1" t="s">
        <v>780</v>
      </c>
      <c r="C244" s="1" t="s">
        <v>781</v>
      </c>
      <c r="D244" s="1" t="s">
        <v>778</v>
      </c>
      <c r="E244" s="2">
        <v>510</v>
      </c>
      <c r="F244" s="1" t="s">
        <v>782</v>
      </c>
      <c r="G244" s="2" t="s">
        <v>18</v>
      </c>
      <c r="H244" s="1" t="s">
        <v>7994</v>
      </c>
      <c r="I244" s="3">
        <v>45160.567141203705</v>
      </c>
      <c r="J244" s="4">
        <v>201000</v>
      </c>
      <c r="K244" s="5">
        <v>48100</v>
      </c>
      <c r="L244" s="5">
        <v>101000</v>
      </c>
      <c r="M244" s="5">
        <f t="shared" si="8"/>
        <v>149100</v>
      </c>
      <c r="N244" s="38">
        <v>1.56</v>
      </c>
      <c r="O244" s="38">
        <v>1.85</v>
      </c>
    </row>
    <row r="245" spans="1:15">
      <c r="A245" s="1" t="s">
        <v>663</v>
      </c>
      <c r="B245" s="1" t="s">
        <v>783</v>
      </c>
      <c r="C245" s="1" t="s">
        <v>784</v>
      </c>
      <c r="D245" s="1" t="s">
        <v>778</v>
      </c>
      <c r="E245" s="2">
        <v>510</v>
      </c>
      <c r="F245" s="1" t="s">
        <v>785</v>
      </c>
      <c r="G245" s="2" t="s">
        <v>18</v>
      </c>
      <c r="H245" s="1" t="s">
        <v>7995</v>
      </c>
      <c r="I245" s="3">
        <v>45106.431747685187</v>
      </c>
      <c r="J245" s="4">
        <v>235000</v>
      </c>
      <c r="K245" s="5">
        <v>41000</v>
      </c>
      <c r="L245" s="5">
        <v>142500</v>
      </c>
      <c r="M245" s="5">
        <f t="shared" si="8"/>
        <v>183500</v>
      </c>
      <c r="N245" s="38">
        <v>1.56</v>
      </c>
      <c r="O245" s="38">
        <v>1.85</v>
      </c>
    </row>
    <row r="246" spans="1:15">
      <c r="A246" s="1" t="s">
        <v>663</v>
      </c>
      <c r="B246" s="1" t="s">
        <v>786</v>
      </c>
      <c r="C246" s="1" t="s">
        <v>787</v>
      </c>
      <c r="D246" s="1" t="s">
        <v>778</v>
      </c>
      <c r="E246" s="2">
        <v>510</v>
      </c>
      <c r="F246" s="1" t="s">
        <v>788</v>
      </c>
      <c r="G246" s="2" t="s">
        <v>18</v>
      </c>
      <c r="H246" s="1" t="s">
        <v>7996</v>
      </c>
      <c r="I246" s="3">
        <v>45093.381076388891</v>
      </c>
      <c r="J246" s="4">
        <v>226600</v>
      </c>
      <c r="K246" s="5">
        <v>63200</v>
      </c>
      <c r="L246" s="5">
        <v>126700</v>
      </c>
      <c r="M246" s="5">
        <f t="shared" si="8"/>
        <v>189900</v>
      </c>
      <c r="N246" s="38">
        <v>1.56</v>
      </c>
      <c r="O246" s="38">
        <v>1.85</v>
      </c>
    </row>
    <row r="247" spans="1:15">
      <c r="A247" s="1" t="s">
        <v>663</v>
      </c>
      <c r="B247" s="1" t="s">
        <v>789</v>
      </c>
      <c r="C247" s="1" t="s">
        <v>790</v>
      </c>
      <c r="D247" s="1" t="s">
        <v>778</v>
      </c>
      <c r="E247" s="2">
        <v>510</v>
      </c>
      <c r="F247" s="1" t="s">
        <v>791</v>
      </c>
      <c r="G247" s="2" t="s">
        <v>18</v>
      </c>
      <c r="H247" s="1" t="s">
        <v>7997</v>
      </c>
      <c r="I247" s="3">
        <v>44967.504108796296</v>
      </c>
      <c r="J247" s="4">
        <v>200000</v>
      </c>
      <c r="K247" s="5">
        <v>40200</v>
      </c>
      <c r="L247" s="5">
        <v>128000</v>
      </c>
      <c r="M247" s="5">
        <f t="shared" si="8"/>
        <v>168200</v>
      </c>
      <c r="N247" s="38">
        <v>1.56</v>
      </c>
      <c r="O247" s="38">
        <v>1.85</v>
      </c>
    </row>
    <row r="248" spans="1:15">
      <c r="A248" s="1" t="s">
        <v>663</v>
      </c>
      <c r="B248" s="1" t="s">
        <v>792</v>
      </c>
      <c r="C248" s="1" t="s">
        <v>793</v>
      </c>
      <c r="D248" s="1" t="s">
        <v>778</v>
      </c>
      <c r="E248" s="2">
        <v>510</v>
      </c>
      <c r="F248" s="1" t="s">
        <v>794</v>
      </c>
      <c r="G248" s="2" t="s">
        <v>18</v>
      </c>
      <c r="H248" s="1" t="s">
        <v>7998</v>
      </c>
      <c r="I248" s="3">
        <v>45009.417812500003</v>
      </c>
      <c r="J248" s="4">
        <v>207000</v>
      </c>
      <c r="K248" s="5">
        <v>40000</v>
      </c>
      <c r="L248" s="5">
        <v>134800</v>
      </c>
      <c r="M248" s="5">
        <f t="shared" si="8"/>
        <v>174800</v>
      </c>
      <c r="N248" s="38">
        <v>1.56</v>
      </c>
      <c r="O248" s="38">
        <v>1.85</v>
      </c>
    </row>
    <row r="249" spans="1:15">
      <c r="A249" s="1" t="s">
        <v>663</v>
      </c>
      <c r="B249" s="1" t="s">
        <v>795</v>
      </c>
      <c r="C249" s="1" t="s">
        <v>796</v>
      </c>
      <c r="D249" s="1" t="s">
        <v>778</v>
      </c>
      <c r="E249" s="2">
        <v>510</v>
      </c>
      <c r="F249" s="1" t="s">
        <v>797</v>
      </c>
      <c r="G249" s="2" t="s">
        <v>18</v>
      </c>
      <c r="H249" s="1" t="s">
        <v>7999</v>
      </c>
      <c r="I249" s="3">
        <v>45114.413472222222</v>
      </c>
      <c r="J249" s="4">
        <v>150000</v>
      </c>
      <c r="K249" s="5">
        <v>50700</v>
      </c>
      <c r="L249" s="5">
        <v>95200</v>
      </c>
      <c r="M249" s="5">
        <f t="shared" si="8"/>
        <v>145900</v>
      </c>
      <c r="N249" s="38">
        <v>1.56</v>
      </c>
      <c r="O249" s="38">
        <v>1.85</v>
      </c>
    </row>
    <row r="250" spans="1:15">
      <c r="A250" s="1" t="s">
        <v>663</v>
      </c>
      <c r="B250" s="1" t="s">
        <v>798</v>
      </c>
      <c r="C250" s="1" t="s">
        <v>799</v>
      </c>
      <c r="D250" s="1" t="s">
        <v>778</v>
      </c>
      <c r="E250" s="2">
        <v>510</v>
      </c>
      <c r="F250" s="1" t="s">
        <v>800</v>
      </c>
      <c r="G250" s="2" t="s">
        <v>18</v>
      </c>
      <c r="H250" s="1" t="s">
        <v>8000</v>
      </c>
      <c r="I250" s="7">
        <v>45180.433067129627</v>
      </c>
      <c r="J250" s="4">
        <v>141000</v>
      </c>
      <c r="K250" s="5">
        <v>54300</v>
      </c>
      <c r="L250" s="5">
        <v>98000</v>
      </c>
      <c r="M250" s="5">
        <v>152300</v>
      </c>
      <c r="N250" s="38">
        <v>1.56</v>
      </c>
      <c r="O250" s="38">
        <v>1.85</v>
      </c>
    </row>
    <row r="251" spans="1:15">
      <c r="A251" s="1" t="s">
        <v>663</v>
      </c>
      <c r="B251" s="1" t="s">
        <v>801</v>
      </c>
      <c r="C251" s="1" t="s">
        <v>802</v>
      </c>
      <c r="D251" s="1" t="s">
        <v>778</v>
      </c>
      <c r="E251" s="2">
        <v>510</v>
      </c>
      <c r="F251" s="1" t="s">
        <v>803</v>
      </c>
      <c r="G251" s="2" t="s">
        <v>18</v>
      </c>
      <c r="H251" s="1" t="s">
        <v>8001</v>
      </c>
      <c r="I251" s="3">
        <v>45252.606747685182</v>
      </c>
      <c r="J251" s="4">
        <v>150001</v>
      </c>
      <c r="K251" s="5">
        <v>40000</v>
      </c>
      <c r="L251" s="5">
        <v>126800</v>
      </c>
      <c r="M251" s="5">
        <v>166800</v>
      </c>
      <c r="N251" s="38">
        <v>1.56</v>
      </c>
      <c r="O251" s="38">
        <v>1.85</v>
      </c>
    </row>
    <row r="252" spans="1:15">
      <c r="A252" s="1" t="s">
        <v>663</v>
      </c>
      <c r="B252" s="1" t="s">
        <v>804</v>
      </c>
      <c r="C252" s="1" t="s">
        <v>805</v>
      </c>
      <c r="D252" s="1" t="s">
        <v>806</v>
      </c>
      <c r="E252" s="2">
        <v>510</v>
      </c>
      <c r="F252" s="1" t="s">
        <v>807</v>
      </c>
      <c r="G252" s="2" t="s">
        <v>18</v>
      </c>
      <c r="H252" s="1" t="s">
        <v>8002</v>
      </c>
      <c r="I252" s="3">
        <v>45240.571145833332</v>
      </c>
      <c r="J252" s="4">
        <v>565000</v>
      </c>
      <c r="K252" s="5">
        <v>53200</v>
      </c>
      <c r="L252" s="5">
        <v>311800</v>
      </c>
      <c r="M252" s="5">
        <f t="shared" ref="M252:M283" si="9">SUM(K252:L252)</f>
        <v>365000</v>
      </c>
      <c r="N252" s="38">
        <v>1.25</v>
      </c>
      <c r="O252" s="38">
        <v>1.61</v>
      </c>
    </row>
    <row r="253" spans="1:15">
      <c r="A253" s="1" t="s">
        <v>663</v>
      </c>
      <c r="B253" s="1" t="s">
        <v>808</v>
      </c>
      <c r="C253" s="1" t="s">
        <v>809</v>
      </c>
      <c r="D253" s="1" t="s">
        <v>806</v>
      </c>
      <c r="E253" s="2">
        <v>510</v>
      </c>
      <c r="F253" s="1" t="s">
        <v>810</v>
      </c>
      <c r="G253" s="2" t="s">
        <v>18</v>
      </c>
      <c r="H253" s="1" t="s">
        <v>8003</v>
      </c>
      <c r="I253" s="3">
        <v>45041.607997685183</v>
      </c>
      <c r="J253" s="4">
        <v>413000</v>
      </c>
      <c r="K253" s="5">
        <v>54800</v>
      </c>
      <c r="L253" s="5">
        <v>225600</v>
      </c>
      <c r="M253" s="5">
        <f t="shared" si="9"/>
        <v>280400</v>
      </c>
      <c r="N253" s="38">
        <v>1.25</v>
      </c>
      <c r="O253" s="38">
        <v>1.61</v>
      </c>
    </row>
    <row r="254" spans="1:15">
      <c r="A254" s="1" t="s">
        <v>663</v>
      </c>
      <c r="B254" s="1" t="s">
        <v>811</v>
      </c>
      <c r="C254" s="1" t="s">
        <v>812</v>
      </c>
      <c r="D254" s="1" t="s">
        <v>806</v>
      </c>
      <c r="E254" s="2">
        <v>510</v>
      </c>
      <c r="F254" s="1" t="s">
        <v>813</v>
      </c>
      <c r="G254" s="2" t="s">
        <v>18</v>
      </c>
      <c r="H254" s="1" t="s">
        <v>8004</v>
      </c>
      <c r="I254" s="3">
        <v>45034.657696759263</v>
      </c>
      <c r="J254" s="4">
        <v>455000</v>
      </c>
      <c r="K254" s="5">
        <v>55000</v>
      </c>
      <c r="L254" s="5">
        <v>264300</v>
      </c>
      <c r="M254" s="5">
        <f t="shared" si="9"/>
        <v>319300</v>
      </c>
      <c r="N254" s="38">
        <v>1.25</v>
      </c>
      <c r="O254" s="38">
        <v>1.61</v>
      </c>
    </row>
    <row r="255" spans="1:15">
      <c r="A255" s="1" t="s">
        <v>663</v>
      </c>
      <c r="B255" s="1" t="s">
        <v>814</v>
      </c>
      <c r="C255" s="1" t="s">
        <v>815</v>
      </c>
      <c r="D255" s="1" t="s">
        <v>806</v>
      </c>
      <c r="E255" s="2">
        <v>510</v>
      </c>
      <c r="F255" s="1" t="s">
        <v>816</v>
      </c>
      <c r="G255" s="2" t="s">
        <v>18</v>
      </c>
      <c r="H255" s="1" t="s">
        <v>8005</v>
      </c>
      <c r="I255" s="3">
        <v>45021.484016203707</v>
      </c>
      <c r="J255" s="4">
        <v>317500</v>
      </c>
      <c r="K255" s="5">
        <v>61100</v>
      </c>
      <c r="L255" s="5">
        <v>176800</v>
      </c>
      <c r="M255" s="5">
        <f t="shared" si="9"/>
        <v>237900</v>
      </c>
      <c r="N255" s="38">
        <v>1.25</v>
      </c>
      <c r="O255" s="38">
        <v>1.61</v>
      </c>
    </row>
    <row r="256" spans="1:15">
      <c r="A256" s="1" t="s">
        <v>663</v>
      </c>
      <c r="B256" s="1" t="s">
        <v>817</v>
      </c>
      <c r="C256" s="1" t="s">
        <v>818</v>
      </c>
      <c r="D256" s="1" t="s">
        <v>806</v>
      </c>
      <c r="E256" s="2">
        <v>510</v>
      </c>
      <c r="F256" s="1" t="s">
        <v>819</v>
      </c>
      <c r="G256" s="2" t="s">
        <v>18</v>
      </c>
      <c r="H256" s="1" t="s">
        <v>8006</v>
      </c>
      <c r="I256" s="3">
        <v>45061.66034722222</v>
      </c>
      <c r="J256" s="4">
        <v>360000</v>
      </c>
      <c r="K256" s="5">
        <v>53400</v>
      </c>
      <c r="L256" s="5">
        <v>226400</v>
      </c>
      <c r="M256" s="5">
        <f t="shared" si="9"/>
        <v>279800</v>
      </c>
      <c r="N256" s="38">
        <v>1.25</v>
      </c>
      <c r="O256" s="38">
        <v>1.61</v>
      </c>
    </row>
    <row r="257" spans="1:15">
      <c r="A257" s="1" t="s">
        <v>663</v>
      </c>
      <c r="B257" s="1" t="s">
        <v>820</v>
      </c>
      <c r="C257" s="1" t="s">
        <v>821</v>
      </c>
      <c r="D257" s="1" t="s">
        <v>806</v>
      </c>
      <c r="E257" s="2">
        <v>510</v>
      </c>
      <c r="F257" s="1" t="s">
        <v>822</v>
      </c>
      <c r="G257" s="2" t="s">
        <v>18</v>
      </c>
      <c r="H257" s="1" t="s">
        <v>8007</v>
      </c>
      <c r="I257" s="3">
        <v>45224.346087962964</v>
      </c>
      <c r="J257" s="4">
        <v>411500</v>
      </c>
      <c r="K257" s="5">
        <v>54400</v>
      </c>
      <c r="L257" s="5">
        <v>266000</v>
      </c>
      <c r="M257" s="5">
        <f t="shared" si="9"/>
        <v>320400</v>
      </c>
      <c r="N257" s="38">
        <v>1.25</v>
      </c>
      <c r="O257" s="38">
        <v>1.61</v>
      </c>
    </row>
    <row r="258" spans="1:15">
      <c r="A258" s="1" t="s">
        <v>663</v>
      </c>
      <c r="B258" s="1" t="s">
        <v>823</v>
      </c>
      <c r="C258" s="1" t="s">
        <v>824</v>
      </c>
      <c r="D258" s="1" t="s">
        <v>806</v>
      </c>
      <c r="E258" s="2">
        <v>510</v>
      </c>
      <c r="F258" s="1" t="s">
        <v>825</v>
      </c>
      <c r="G258" s="2" t="s">
        <v>18</v>
      </c>
      <c r="H258" s="1" t="s">
        <v>8008</v>
      </c>
      <c r="I258" s="3">
        <v>45123.470613425925</v>
      </c>
      <c r="J258" s="4">
        <v>380000</v>
      </c>
      <c r="K258" s="5">
        <v>52900</v>
      </c>
      <c r="L258" s="5">
        <v>245900</v>
      </c>
      <c r="M258" s="5">
        <f t="shared" si="9"/>
        <v>298800</v>
      </c>
      <c r="N258" s="38">
        <v>1.25</v>
      </c>
      <c r="O258" s="38">
        <v>1.61</v>
      </c>
    </row>
    <row r="259" spans="1:15">
      <c r="A259" s="1" t="s">
        <v>663</v>
      </c>
      <c r="B259" s="1" t="s">
        <v>826</v>
      </c>
      <c r="C259" s="1" t="s">
        <v>827</v>
      </c>
      <c r="D259" s="1" t="s">
        <v>806</v>
      </c>
      <c r="E259" s="2">
        <v>510</v>
      </c>
      <c r="F259" s="1" t="s">
        <v>828</v>
      </c>
      <c r="G259" s="2" t="s">
        <v>18</v>
      </c>
      <c r="H259" s="1" t="s">
        <v>8009</v>
      </c>
      <c r="I259" s="3">
        <v>44967.410393518519</v>
      </c>
      <c r="J259" s="4">
        <v>335000</v>
      </c>
      <c r="K259" s="5">
        <v>51400</v>
      </c>
      <c r="L259" s="5">
        <v>245300</v>
      </c>
      <c r="M259" s="5">
        <f t="shared" si="9"/>
        <v>296700</v>
      </c>
      <c r="N259" s="38">
        <v>1.25</v>
      </c>
      <c r="O259" s="38">
        <v>1.61</v>
      </c>
    </row>
    <row r="260" spans="1:15">
      <c r="A260" s="1" t="s">
        <v>663</v>
      </c>
      <c r="B260" s="1" t="s">
        <v>829</v>
      </c>
      <c r="C260" s="1" t="s">
        <v>830</v>
      </c>
      <c r="D260" s="1" t="s">
        <v>806</v>
      </c>
      <c r="E260" s="2">
        <v>510</v>
      </c>
      <c r="F260" s="1" t="s">
        <v>831</v>
      </c>
      <c r="G260" s="2" t="s">
        <v>18</v>
      </c>
      <c r="H260" s="1" t="s">
        <v>8010</v>
      </c>
      <c r="I260" s="3">
        <v>45005.711030092592</v>
      </c>
      <c r="J260" s="4">
        <v>300000</v>
      </c>
      <c r="K260" s="5">
        <v>63500</v>
      </c>
      <c r="L260" s="5">
        <v>232400</v>
      </c>
      <c r="M260" s="5">
        <f t="shared" si="9"/>
        <v>295900</v>
      </c>
      <c r="N260" s="38">
        <v>1.25</v>
      </c>
      <c r="O260" s="38">
        <v>1.61</v>
      </c>
    </row>
    <row r="261" spans="1:15">
      <c r="A261" s="1" t="s">
        <v>663</v>
      </c>
      <c r="B261" s="1" t="s">
        <v>832</v>
      </c>
      <c r="C261" s="1" t="s">
        <v>833</v>
      </c>
      <c r="D261" s="1" t="s">
        <v>834</v>
      </c>
      <c r="E261" s="2">
        <v>510</v>
      </c>
      <c r="F261" s="1" t="s">
        <v>835</v>
      </c>
      <c r="G261" s="2" t="s">
        <v>18</v>
      </c>
      <c r="H261" s="1" t="s">
        <v>8011</v>
      </c>
      <c r="I261" s="3">
        <v>45030.593171296299</v>
      </c>
      <c r="J261" s="4">
        <v>400000</v>
      </c>
      <c r="K261" s="5">
        <v>49400</v>
      </c>
      <c r="L261" s="5">
        <v>224300</v>
      </c>
      <c r="M261" s="5">
        <f t="shared" si="9"/>
        <v>273700</v>
      </c>
      <c r="N261" s="38">
        <v>1.33</v>
      </c>
      <c r="O261" s="38">
        <v>1.52</v>
      </c>
    </row>
    <row r="262" spans="1:15">
      <c r="A262" s="1" t="s">
        <v>663</v>
      </c>
      <c r="B262" s="1" t="s">
        <v>836</v>
      </c>
      <c r="C262" s="1" t="s">
        <v>837</v>
      </c>
      <c r="D262" s="1" t="s">
        <v>834</v>
      </c>
      <c r="E262" s="2">
        <v>510</v>
      </c>
      <c r="F262" s="1" t="s">
        <v>838</v>
      </c>
      <c r="G262" s="2" t="s">
        <v>18</v>
      </c>
      <c r="H262" s="1" t="s">
        <v>8012</v>
      </c>
      <c r="I262" s="3">
        <v>44946.454942129632</v>
      </c>
      <c r="J262" s="4">
        <v>345000</v>
      </c>
      <c r="K262" s="5">
        <v>47500</v>
      </c>
      <c r="L262" s="5">
        <v>192600</v>
      </c>
      <c r="M262" s="5">
        <f t="shared" si="9"/>
        <v>240100</v>
      </c>
      <c r="N262" s="38">
        <v>1.33</v>
      </c>
      <c r="O262" s="38">
        <v>1.52</v>
      </c>
    </row>
    <row r="263" spans="1:15">
      <c r="A263" s="1" t="s">
        <v>663</v>
      </c>
      <c r="B263" s="1" t="s">
        <v>839</v>
      </c>
      <c r="C263" s="1" t="s">
        <v>840</v>
      </c>
      <c r="D263" s="1" t="s">
        <v>834</v>
      </c>
      <c r="E263" s="2">
        <v>510</v>
      </c>
      <c r="F263" s="1" t="s">
        <v>841</v>
      </c>
      <c r="G263" s="2" t="s">
        <v>18</v>
      </c>
      <c r="H263" s="1" t="s">
        <v>8013</v>
      </c>
      <c r="I263" s="3">
        <v>45047.427187499998</v>
      </c>
      <c r="J263" s="4">
        <v>328500</v>
      </c>
      <c r="K263" s="5">
        <v>55400</v>
      </c>
      <c r="L263" s="5">
        <v>182500</v>
      </c>
      <c r="M263" s="5">
        <f t="shared" si="9"/>
        <v>237900</v>
      </c>
      <c r="N263" s="38">
        <v>1.33</v>
      </c>
      <c r="O263" s="38">
        <v>1.52</v>
      </c>
    </row>
    <row r="264" spans="1:15">
      <c r="A264" s="1" t="s">
        <v>663</v>
      </c>
      <c r="B264" s="1" t="s">
        <v>842</v>
      </c>
      <c r="C264" s="1" t="s">
        <v>843</v>
      </c>
      <c r="D264" s="1" t="s">
        <v>834</v>
      </c>
      <c r="E264" s="2">
        <v>510</v>
      </c>
      <c r="F264" s="1" t="s">
        <v>844</v>
      </c>
      <c r="G264" s="2" t="s">
        <v>18</v>
      </c>
      <c r="H264" s="1" t="s">
        <v>8014</v>
      </c>
      <c r="I264" s="3">
        <v>45007.433622685188</v>
      </c>
      <c r="J264" s="4">
        <v>310000</v>
      </c>
      <c r="K264" s="5">
        <v>61100</v>
      </c>
      <c r="L264" s="5">
        <v>185700</v>
      </c>
      <c r="M264" s="5">
        <f t="shared" si="9"/>
        <v>246800</v>
      </c>
      <c r="N264" s="38">
        <v>1.33</v>
      </c>
      <c r="O264" s="38">
        <v>1.52</v>
      </c>
    </row>
    <row r="265" spans="1:15">
      <c r="A265" s="1" t="s">
        <v>663</v>
      </c>
      <c r="B265" s="1" t="s">
        <v>845</v>
      </c>
      <c r="C265" s="1" t="s">
        <v>846</v>
      </c>
      <c r="D265" s="1" t="s">
        <v>834</v>
      </c>
      <c r="E265" s="2">
        <v>510</v>
      </c>
      <c r="F265" s="1" t="s">
        <v>847</v>
      </c>
      <c r="G265" s="2" t="s">
        <v>18</v>
      </c>
      <c r="H265" s="1" t="s">
        <v>8015</v>
      </c>
      <c r="I265" s="3">
        <v>45141.657673611109</v>
      </c>
      <c r="J265" s="4">
        <v>295000</v>
      </c>
      <c r="K265" s="5">
        <v>52800</v>
      </c>
      <c r="L265" s="5">
        <v>190700</v>
      </c>
      <c r="M265" s="5">
        <f t="shared" si="9"/>
        <v>243500</v>
      </c>
      <c r="N265" s="38">
        <v>1.33</v>
      </c>
      <c r="O265" s="38">
        <v>1.52</v>
      </c>
    </row>
    <row r="266" spans="1:15">
      <c r="A266" s="1" t="s">
        <v>663</v>
      </c>
      <c r="B266" s="1" t="s">
        <v>848</v>
      </c>
      <c r="C266" s="1" t="s">
        <v>849</v>
      </c>
      <c r="D266" s="1" t="s">
        <v>834</v>
      </c>
      <c r="E266" s="2">
        <v>510</v>
      </c>
      <c r="F266" s="1" t="s">
        <v>850</v>
      </c>
      <c r="G266" s="2" t="s">
        <v>18</v>
      </c>
      <c r="H266" s="1" t="s">
        <v>8016</v>
      </c>
      <c r="I266" s="3">
        <v>45184.402326388888</v>
      </c>
      <c r="J266" s="4">
        <v>500000</v>
      </c>
      <c r="K266" s="5">
        <v>71900</v>
      </c>
      <c r="L266" s="5">
        <v>437600</v>
      </c>
      <c r="M266" s="5">
        <f t="shared" si="9"/>
        <v>509500</v>
      </c>
      <c r="N266" s="38">
        <v>1.33</v>
      </c>
      <c r="O266" s="38">
        <v>1.52</v>
      </c>
    </row>
    <row r="267" spans="1:15">
      <c r="A267" s="1" t="s">
        <v>663</v>
      </c>
      <c r="B267" s="1" t="s">
        <v>851</v>
      </c>
      <c r="C267" s="1" t="s">
        <v>852</v>
      </c>
      <c r="D267" s="1" t="s">
        <v>834</v>
      </c>
      <c r="E267" s="2">
        <v>510</v>
      </c>
      <c r="F267" s="1" t="s">
        <v>853</v>
      </c>
      <c r="G267" s="2" t="s">
        <v>18</v>
      </c>
      <c r="H267" s="1" t="s">
        <v>8017</v>
      </c>
      <c r="I267" s="3">
        <v>45259.5940625</v>
      </c>
      <c r="J267" s="4">
        <v>322000</v>
      </c>
      <c r="K267" s="5">
        <v>51700</v>
      </c>
      <c r="L267" s="5">
        <v>221400</v>
      </c>
      <c r="M267" s="5">
        <f t="shared" si="9"/>
        <v>273100</v>
      </c>
      <c r="N267" s="38">
        <v>1.33</v>
      </c>
      <c r="O267" s="38">
        <v>1.52</v>
      </c>
    </row>
    <row r="268" spans="1:15">
      <c r="A268" s="1" t="s">
        <v>663</v>
      </c>
      <c r="B268" s="1" t="s">
        <v>854</v>
      </c>
      <c r="C268" s="1" t="s">
        <v>855</v>
      </c>
      <c r="D268" s="1" t="s">
        <v>834</v>
      </c>
      <c r="E268" s="2">
        <v>510</v>
      </c>
      <c r="F268" s="1" t="s">
        <v>856</v>
      </c>
      <c r="G268" s="2" t="s">
        <v>18</v>
      </c>
      <c r="H268" s="1" t="s">
        <v>8018</v>
      </c>
      <c r="I268" s="3">
        <v>45107.385983796295</v>
      </c>
      <c r="J268" s="4">
        <v>305000</v>
      </c>
      <c r="K268" s="5">
        <v>56500</v>
      </c>
      <c r="L268" s="5">
        <v>218300</v>
      </c>
      <c r="M268" s="5">
        <f t="shared" si="9"/>
        <v>274800</v>
      </c>
      <c r="N268" s="38">
        <v>1.33</v>
      </c>
      <c r="O268" s="38">
        <v>1.52</v>
      </c>
    </row>
    <row r="269" spans="1:15">
      <c r="A269" s="1" t="s">
        <v>663</v>
      </c>
      <c r="B269" s="1" t="s">
        <v>857</v>
      </c>
      <c r="C269" s="1" t="s">
        <v>858</v>
      </c>
      <c r="D269" s="1" t="s">
        <v>834</v>
      </c>
      <c r="E269" s="2">
        <v>510</v>
      </c>
      <c r="F269" s="1" t="s">
        <v>859</v>
      </c>
      <c r="G269" s="2" t="s">
        <v>18</v>
      </c>
      <c r="H269" s="1" t="s">
        <v>8019</v>
      </c>
      <c r="I269" s="3">
        <v>45247.402337962965</v>
      </c>
      <c r="J269" s="4">
        <v>275000</v>
      </c>
      <c r="K269" s="5">
        <v>47500</v>
      </c>
      <c r="L269" s="5">
        <v>204500</v>
      </c>
      <c r="M269" s="5">
        <f t="shared" si="9"/>
        <v>252000</v>
      </c>
      <c r="N269" s="38">
        <v>1.33</v>
      </c>
      <c r="O269" s="38">
        <v>1.52</v>
      </c>
    </row>
    <row r="270" spans="1:15">
      <c r="A270" s="1" t="s">
        <v>663</v>
      </c>
      <c r="B270" s="1" t="s">
        <v>860</v>
      </c>
      <c r="C270" s="1" t="s">
        <v>861</v>
      </c>
      <c r="D270" s="1" t="s">
        <v>834</v>
      </c>
      <c r="E270" s="2">
        <v>510</v>
      </c>
      <c r="F270" s="1" t="s">
        <v>862</v>
      </c>
      <c r="G270" s="2" t="s">
        <v>18</v>
      </c>
      <c r="H270" s="1" t="s">
        <v>8020</v>
      </c>
      <c r="I270" s="3">
        <v>45237.340243055558</v>
      </c>
      <c r="J270" s="4">
        <v>289500</v>
      </c>
      <c r="K270" s="5">
        <v>64900</v>
      </c>
      <c r="L270" s="5">
        <v>208000</v>
      </c>
      <c r="M270" s="5">
        <f t="shared" si="9"/>
        <v>272900</v>
      </c>
      <c r="N270" s="38">
        <v>1.33</v>
      </c>
      <c r="O270" s="38">
        <v>1.52</v>
      </c>
    </row>
    <row r="271" spans="1:15">
      <c r="A271" s="1" t="s">
        <v>663</v>
      </c>
      <c r="B271" s="1" t="s">
        <v>863</v>
      </c>
      <c r="C271" s="1" t="s">
        <v>864</v>
      </c>
      <c r="D271" s="1" t="s">
        <v>834</v>
      </c>
      <c r="E271" s="2">
        <v>510</v>
      </c>
      <c r="F271" s="1" t="s">
        <v>865</v>
      </c>
      <c r="G271" s="2" t="s">
        <v>18</v>
      </c>
      <c r="H271" s="1" t="s">
        <v>8021</v>
      </c>
      <c r="I271" s="3">
        <v>44936.479849537034</v>
      </c>
      <c r="J271" s="4">
        <v>408165</v>
      </c>
      <c r="K271" s="5">
        <v>58800</v>
      </c>
      <c r="L271" s="5">
        <v>380900</v>
      </c>
      <c r="M271" s="5">
        <f t="shared" si="9"/>
        <v>439700</v>
      </c>
      <c r="N271" s="38">
        <v>1.33</v>
      </c>
      <c r="O271" s="38">
        <v>1.52</v>
      </c>
    </row>
    <row r="272" spans="1:15">
      <c r="A272" s="1" t="s">
        <v>663</v>
      </c>
      <c r="B272" s="1" t="s">
        <v>866</v>
      </c>
      <c r="C272" s="1" t="s">
        <v>867</v>
      </c>
      <c r="D272" s="1" t="s">
        <v>834</v>
      </c>
      <c r="E272" s="2">
        <v>510</v>
      </c>
      <c r="F272" s="1" t="s">
        <v>868</v>
      </c>
      <c r="G272" s="2" t="s">
        <v>18</v>
      </c>
      <c r="H272" s="1" t="s">
        <v>8022</v>
      </c>
      <c r="I272" s="3">
        <v>45121.386377314811</v>
      </c>
      <c r="J272" s="4">
        <v>293150</v>
      </c>
      <c r="K272" s="5">
        <v>57800</v>
      </c>
      <c r="L272" s="5">
        <v>264700</v>
      </c>
      <c r="M272" s="5">
        <f t="shared" si="9"/>
        <v>322500</v>
      </c>
      <c r="N272" s="38">
        <v>1.33</v>
      </c>
      <c r="O272" s="38">
        <v>1.52</v>
      </c>
    </row>
    <row r="273" spans="1:15">
      <c r="A273" s="1" t="s">
        <v>663</v>
      </c>
      <c r="B273" s="1" t="s">
        <v>869</v>
      </c>
      <c r="C273" s="1" t="s">
        <v>870</v>
      </c>
      <c r="D273" s="1" t="s">
        <v>871</v>
      </c>
      <c r="E273" s="2">
        <v>510</v>
      </c>
      <c r="F273" s="1" t="s">
        <v>872</v>
      </c>
      <c r="G273" s="2" t="s">
        <v>18</v>
      </c>
      <c r="H273" s="1" t="s">
        <v>8023</v>
      </c>
      <c r="I273" s="3">
        <v>45202.398240740738</v>
      </c>
      <c r="J273" s="4">
        <v>669000</v>
      </c>
      <c r="K273" s="5">
        <v>110300</v>
      </c>
      <c r="L273" s="5">
        <v>373900</v>
      </c>
      <c r="M273" s="5">
        <f t="shared" si="9"/>
        <v>484200</v>
      </c>
      <c r="N273" s="38">
        <v>1.39</v>
      </c>
      <c r="O273" s="38">
        <v>1.57</v>
      </c>
    </row>
    <row r="274" spans="1:15">
      <c r="A274" s="1" t="s">
        <v>663</v>
      </c>
      <c r="B274" s="1" t="s">
        <v>873</v>
      </c>
      <c r="C274" s="1" t="s">
        <v>874</v>
      </c>
      <c r="D274" s="1" t="s">
        <v>871</v>
      </c>
      <c r="E274" s="2">
        <v>510</v>
      </c>
      <c r="F274" s="1" t="s">
        <v>875</v>
      </c>
      <c r="G274" s="2" t="s">
        <v>18</v>
      </c>
      <c r="H274" s="1" t="s">
        <v>8024</v>
      </c>
      <c r="I274" s="3">
        <v>45030.469861111109</v>
      </c>
      <c r="J274" s="4">
        <v>373000</v>
      </c>
      <c r="K274" s="5">
        <v>83700</v>
      </c>
      <c r="L274" s="5">
        <v>225600</v>
      </c>
      <c r="M274" s="5">
        <f t="shared" si="9"/>
        <v>309300</v>
      </c>
      <c r="N274" s="38">
        <v>1.39</v>
      </c>
      <c r="O274" s="38">
        <v>1.57</v>
      </c>
    </row>
    <row r="275" spans="1:15">
      <c r="A275" s="1" t="s">
        <v>663</v>
      </c>
      <c r="B275" s="1" t="s">
        <v>876</v>
      </c>
      <c r="C275" s="1" t="s">
        <v>877</v>
      </c>
      <c r="D275" s="1" t="s">
        <v>871</v>
      </c>
      <c r="E275" s="2">
        <v>510</v>
      </c>
      <c r="F275" s="1" t="s">
        <v>878</v>
      </c>
      <c r="G275" s="2" t="s">
        <v>18</v>
      </c>
      <c r="H275" s="1" t="s">
        <v>8025</v>
      </c>
      <c r="I275" s="3">
        <v>45072.441886574074</v>
      </c>
      <c r="J275" s="4">
        <v>360000</v>
      </c>
      <c r="K275" s="5">
        <v>81600</v>
      </c>
      <c r="L275" s="5">
        <v>235500</v>
      </c>
      <c r="M275" s="5">
        <f t="shared" si="9"/>
        <v>317100</v>
      </c>
      <c r="N275" s="38">
        <v>1.39</v>
      </c>
      <c r="O275" s="38">
        <v>1.57</v>
      </c>
    </row>
    <row r="276" spans="1:15">
      <c r="A276" s="1" t="s">
        <v>663</v>
      </c>
      <c r="B276" s="1" t="s">
        <v>879</v>
      </c>
      <c r="C276" s="1" t="s">
        <v>880</v>
      </c>
      <c r="D276" s="1" t="s">
        <v>871</v>
      </c>
      <c r="E276" s="2">
        <v>510</v>
      </c>
      <c r="F276" s="1" t="s">
        <v>881</v>
      </c>
      <c r="G276" s="2" t="s">
        <v>18</v>
      </c>
      <c r="H276" s="1" t="s">
        <v>8026</v>
      </c>
      <c r="I276" s="3">
        <v>45091.464386574073</v>
      </c>
      <c r="J276" s="4">
        <v>390000</v>
      </c>
      <c r="K276" s="5">
        <v>112900</v>
      </c>
      <c r="L276" s="5">
        <v>233100</v>
      </c>
      <c r="M276" s="5">
        <f t="shared" si="9"/>
        <v>346000</v>
      </c>
      <c r="N276" s="38">
        <v>1.39</v>
      </c>
      <c r="O276" s="38">
        <v>1.57</v>
      </c>
    </row>
    <row r="277" spans="1:15">
      <c r="A277" s="1" t="s">
        <v>663</v>
      </c>
      <c r="B277" s="1" t="s">
        <v>882</v>
      </c>
      <c r="C277" s="1" t="s">
        <v>883</v>
      </c>
      <c r="D277" s="1" t="s">
        <v>871</v>
      </c>
      <c r="E277" s="2">
        <v>510</v>
      </c>
      <c r="F277" s="1" t="s">
        <v>884</v>
      </c>
      <c r="G277" s="2" t="s">
        <v>18</v>
      </c>
      <c r="H277" s="1" t="s">
        <v>8027</v>
      </c>
      <c r="I277" s="3">
        <v>45070.440497685187</v>
      </c>
      <c r="J277" s="4">
        <v>409000</v>
      </c>
      <c r="K277" s="5">
        <v>110300</v>
      </c>
      <c r="L277" s="5">
        <v>253100</v>
      </c>
      <c r="M277" s="5">
        <f t="shared" si="9"/>
        <v>363400</v>
      </c>
      <c r="N277" s="38">
        <v>1.39</v>
      </c>
      <c r="O277" s="38">
        <v>1.57</v>
      </c>
    </row>
    <row r="278" spans="1:15">
      <c r="A278" s="1" t="s">
        <v>663</v>
      </c>
      <c r="B278" s="1" t="s">
        <v>885</v>
      </c>
      <c r="C278" s="1" t="s">
        <v>886</v>
      </c>
      <c r="D278" s="1" t="s">
        <v>871</v>
      </c>
      <c r="E278" s="2">
        <v>510</v>
      </c>
      <c r="F278" s="1" t="s">
        <v>887</v>
      </c>
      <c r="G278" s="2" t="s">
        <v>18</v>
      </c>
      <c r="H278" s="1" t="s">
        <v>8028</v>
      </c>
      <c r="I278" s="3">
        <v>44932.388043981482</v>
      </c>
      <c r="J278" s="4">
        <v>400000</v>
      </c>
      <c r="K278" s="5">
        <v>81800</v>
      </c>
      <c r="L278" s="5">
        <v>287100</v>
      </c>
      <c r="M278" s="5">
        <f t="shared" si="9"/>
        <v>368900</v>
      </c>
      <c r="N278" s="38">
        <v>1.39</v>
      </c>
      <c r="O278" s="38">
        <v>1.57</v>
      </c>
    </row>
    <row r="279" spans="1:15">
      <c r="A279" s="1" t="s">
        <v>663</v>
      </c>
      <c r="B279" s="1" t="s">
        <v>888</v>
      </c>
      <c r="C279" s="1" t="s">
        <v>889</v>
      </c>
      <c r="D279" s="1" t="s">
        <v>871</v>
      </c>
      <c r="E279" s="2">
        <v>510</v>
      </c>
      <c r="F279" s="1" t="s">
        <v>890</v>
      </c>
      <c r="G279" s="2" t="s">
        <v>18</v>
      </c>
      <c r="H279" s="1" t="s">
        <v>8029</v>
      </c>
      <c r="I279" s="3">
        <v>45209.671574074076</v>
      </c>
      <c r="J279" s="4">
        <v>450000</v>
      </c>
      <c r="K279" s="5">
        <v>78600</v>
      </c>
      <c r="L279" s="5">
        <v>340400</v>
      </c>
      <c r="M279" s="5">
        <f t="shared" si="9"/>
        <v>419000</v>
      </c>
      <c r="N279" s="38">
        <v>1.39</v>
      </c>
      <c r="O279" s="38">
        <v>1.57</v>
      </c>
    </row>
    <row r="280" spans="1:15">
      <c r="A280" s="1" t="s">
        <v>663</v>
      </c>
      <c r="B280" s="1" t="s">
        <v>891</v>
      </c>
      <c r="C280" s="1" t="s">
        <v>892</v>
      </c>
      <c r="D280" s="1" t="s">
        <v>871</v>
      </c>
      <c r="E280" s="2">
        <v>510</v>
      </c>
      <c r="F280" s="1" t="s">
        <v>893</v>
      </c>
      <c r="G280" s="2" t="s">
        <v>18</v>
      </c>
      <c r="H280" s="1" t="s">
        <v>8030</v>
      </c>
      <c r="I280" s="3">
        <v>45219.337453703702</v>
      </c>
      <c r="J280" s="4">
        <v>380000</v>
      </c>
      <c r="K280" s="5">
        <v>83300</v>
      </c>
      <c r="L280" s="5">
        <v>303800</v>
      </c>
      <c r="M280" s="5">
        <f t="shared" si="9"/>
        <v>387100</v>
      </c>
      <c r="N280" s="38">
        <v>1.39</v>
      </c>
      <c r="O280" s="38">
        <v>1.57</v>
      </c>
    </row>
    <row r="281" spans="1:15">
      <c r="A281" s="1" t="s">
        <v>663</v>
      </c>
      <c r="B281" s="1" t="s">
        <v>894</v>
      </c>
      <c r="C281" s="1" t="s">
        <v>895</v>
      </c>
      <c r="D281" s="1" t="s">
        <v>896</v>
      </c>
      <c r="E281" s="2">
        <v>510</v>
      </c>
      <c r="F281" s="1" t="s">
        <v>897</v>
      </c>
      <c r="G281" s="2" t="s">
        <v>18</v>
      </c>
      <c r="H281" s="1" t="s">
        <v>8031</v>
      </c>
      <c r="I281" s="3">
        <v>44985.535925925928</v>
      </c>
      <c r="J281" s="4">
        <v>525000</v>
      </c>
      <c r="K281" s="5">
        <v>123700</v>
      </c>
      <c r="L281" s="5">
        <v>326000</v>
      </c>
      <c r="M281" s="5">
        <f t="shared" si="9"/>
        <v>449700</v>
      </c>
      <c r="N281" s="38">
        <v>1.59</v>
      </c>
      <c r="O281" s="38">
        <v>1.59</v>
      </c>
    </row>
    <row r="282" spans="1:15">
      <c r="A282" s="1" t="s">
        <v>663</v>
      </c>
      <c r="B282" s="1" t="s">
        <v>898</v>
      </c>
      <c r="C282" s="1" t="s">
        <v>899</v>
      </c>
      <c r="D282" s="1" t="s">
        <v>896</v>
      </c>
      <c r="E282" s="2">
        <v>510</v>
      </c>
      <c r="F282" s="1" t="s">
        <v>900</v>
      </c>
      <c r="G282" s="2" t="s">
        <v>18</v>
      </c>
      <c r="H282" s="1" t="s">
        <v>8032</v>
      </c>
      <c r="I282" s="3">
        <v>45264.603368055556</v>
      </c>
      <c r="J282" s="4">
        <v>400000</v>
      </c>
      <c r="K282" s="5">
        <v>110300</v>
      </c>
      <c r="L282" s="5">
        <v>263900</v>
      </c>
      <c r="M282" s="5">
        <f t="shared" si="9"/>
        <v>374200</v>
      </c>
      <c r="N282" s="38">
        <v>1.59</v>
      </c>
      <c r="O282" s="38">
        <v>1.59</v>
      </c>
    </row>
    <row r="283" spans="1:15">
      <c r="A283" s="1" t="s">
        <v>663</v>
      </c>
      <c r="B283" s="1" t="s">
        <v>901</v>
      </c>
      <c r="C283" s="1" t="s">
        <v>902</v>
      </c>
      <c r="D283" s="1" t="s">
        <v>896</v>
      </c>
      <c r="E283" s="2">
        <v>510</v>
      </c>
      <c r="F283" s="1" t="s">
        <v>903</v>
      </c>
      <c r="G283" s="2" t="s">
        <v>18</v>
      </c>
      <c r="H283" s="1" t="s">
        <v>8033</v>
      </c>
      <c r="I283" s="3">
        <v>45232.572291666664</v>
      </c>
      <c r="J283" s="4">
        <v>390000</v>
      </c>
      <c r="K283" s="5">
        <v>115600</v>
      </c>
      <c r="L283" s="5">
        <v>229700</v>
      </c>
      <c r="M283" s="5">
        <f t="shared" si="9"/>
        <v>345300</v>
      </c>
      <c r="N283" s="38">
        <v>1.59</v>
      </c>
      <c r="O283" s="38">
        <v>1.59</v>
      </c>
    </row>
    <row r="284" spans="1:15">
      <c r="A284" s="1" t="s">
        <v>663</v>
      </c>
      <c r="B284" s="1" t="s">
        <v>904</v>
      </c>
      <c r="C284" s="1" t="s">
        <v>905</v>
      </c>
      <c r="D284" s="1" t="s">
        <v>906</v>
      </c>
      <c r="E284" s="2">
        <v>510</v>
      </c>
      <c r="F284" s="1" t="s">
        <v>907</v>
      </c>
      <c r="G284" s="2" t="s">
        <v>18</v>
      </c>
      <c r="H284" s="1" t="s">
        <v>8034</v>
      </c>
      <c r="I284" s="3">
        <v>45236.371122685188</v>
      </c>
      <c r="J284" s="4">
        <v>625000</v>
      </c>
      <c r="K284" s="5">
        <v>60200</v>
      </c>
      <c r="L284" s="5">
        <v>395900</v>
      </c>
      <c r="M284" s="5">
        <f t="shared" ref="M284:M315" si="10">SUM(K284:L284)</f>
        <v>456100</v>
      </c>
      <c r="N284" s="38">
        <v>1</v>
      </c>
      <c r="O284" s="38">
        <v>1</v>
      </c>
    </row>
    <row r="285" spans="1:15">
      <c r="A285" s="1" t="s">
        <v>663</v>
      </c>
      <c r="B285" s="1" t="s">
        <v>908</v>
      </c>
      <c r="C285" s="1" t="s">
        <v>909</v>
      </c>
      <c r="D285" s="1" t="s">
        <v>906</v>
      </c>
      <c r="E285" s="2">
        <v>510</v>
      </c>
      <c r="F285" s="1" t="s">
        <v>910</v>
      </c>
      <c r="G285" s="2" t="s">
        <v>18</v>
      </c>
      <c r="H285" s="1" t="s">
        <v>8035</v>
      </c>
      <c r="I285" s="3">
        <v>45273.595358796294</v>
      </c>
      <c r="J285" s="4">
        <v>280000</v>
      </c>
      <c r="K285" s="5">
        <v>59000</v>
      </c>
      <c r="L285" s="5">
        <v>169200</v>
      </c>
      <c r="M285" s="5">
        <f t="shared" si="10"/>
        <v>228200</v>
      </c>
      <c r="N285" s="38">
        <v>1</v>
      </c>
      <c r="O285" s="38">
        <v>1</v>
      </c>
    </row>
    <row r="286" spans="1:15">
      <c r="A286" s="1" t="s">
        <v>663</v>
      </c>
      <c r="B286" s="1" t="s">
        <v>911</v>
      </c>
      <c r="C286" s="1" t="s">
        <v>912</v>
      </c>
      <c r="D286" s="1" t="s">
        <v>906</v>
      </c>
      <c r="E286" s="2">
        <v>510</v>
      </c>
      <c r="F286" s="1" t="s">
        <v>913</v>
      </c>
      <c r="G286" s="2" t="s">
        <v>18</v>
      </c>
      <c r="H286" s="1" t="s">
        <v>8036</v>
      </c>
      <c r="I286" s="3">
        <v>45239.493726851855</v>
      </c>
      <c r="J286" s="4">
        <v>337075</v>
      </c>
      <c r="K286" s="5">
        <v>94800</v>
      </c>
      <c r="L286" s="5">
        <v>208600</v>
      </c>
      <c r="M286" s="5">
        <f t="shared" si="10"/>
        <v>303400</v>
      </c>
      <c r="N286" s="38">
        <v>1</v>
      </c>
      <c r="O286" s="38">
        <v>1</v>
      </c>
    </row>
    <row r="287" spans="1:15">
      <c r="A287" s="1" t="s">
        <v>663</v>
      </c>
      <c r="B287" s="1" t="s">
        <v>914</v>
      </c>
      <c r="C287" s="1" t="s">
        <v>915</v>
      </c>
      <c r="D287" s="1" t="s">
        <v>906</v>
      </c>
      <c r="E287" s="2">
        <v>510</v>
      </c>
      <c r="F287" s="1" t="s">
        <v>916</v>
      </c>
      <c r="G287" s="2" t="s">
        <v>18</v>
      </c>
      <c r="H287" s="1" t="s">
        <v>8037</v>
      </c>
      <c r="I287" s="3">
        <v>45133.368819444448</v>
      </c>
      <c r="J287" s="4">
        <v>367000</v>
      </c>
      <c r="K287" s="5">
        <v>78900</v>
      </c>
      <c r="L287" s="5">
        <v>295200</v>
      </c>
      <c r="M287" s="5">
        <f t="shared" si="10"/>
        <v>374100</v>
      </c>
      <c r="N287" s="38">
        <v>1</v>
      </c>
      <c r="O287" s="38">
        <v>1</v>
      </c>
    </row>
    <row r="288" spans="1:15">
      <c r="A288" s="1" t="s">
        <v>663</v>
      </c>
      <c r="B288" s="1" t="s">
        <v>917</v>
      </c>
      <c r="C288" s="1" t="s">
        <v>918</v>
      </c>
      <c r="D288" s="1" t="s">
        <v>919</v>
      </c>
      <c r="E288" s="2">
        <v>510</v>
      </c>
      <c r="F288" s="1" t="s">
        <v>920</v>
      </c>
      <c r="G288" s="2" t="s">
        <v>18</v>
      </c>
      <c r="H288" s="1" t="s">
        <v>8038</v>
      </c>
      <c r="I288" s="3">
        <v>45203.411215277774</v>
      </c>
      <c r="J288" s="4">
        <v>332500</v>
      </c>
      <c r="K288" s="5">
        <v>54400</v>
      </c>
      <c r="L288" s="5">
        <v>164900</v>
      </c>
      <c r="M288" s="5">
        <f t="shared" si="10"/>
        <v>219300</v>
      </c>
      <c r="N288" s="38">
        <v>1.32</v>
      </c>
      <c r="O288" s="38">
        <v>1.61</v>
      </c>
    </row>
    <row r="289" spans="1:15">
      <c r="A289" s="1" t="s">
        <v>663</v>
      </c>
      <c r="B289" s="1" t="s">
        <v>921</v>
      </c>
      <c r="C289" s="1" t="s">
        <v>922</v>
      </c>
      <c r="D289" s="1" t="s">
        <v>919</v>
      </c>
      <c r="E289" s="2">
        <v>510</v>
      </c>
      <c r="F289" s="1" t="s">
        <v>923</v>
      </c>
      <c r="G289" s="2" t="s">
        <v>18</v>
      </c>
      <c r="H289" s="1" t="s">
        <v>8039</v>
      </c>
      <c r="I289" s="3">
        <v>45209.378101851849</v>
      </c>
      <c r="J289" s="4">
        <v>271500</v>
      </c>
      <c r="K289" s="5">
        <v>22000</v>
      </c>
      <c r="L289" s="5">
        <v>163900</v>
      </c>
      <c r="M289" s="5">
        <f t="shared" si="10"/>
        <v>185900</v>
      </c>
      <c r="N289" s="38">
        <v>1.32</v>
      </c>
      <c r="O289" s="38">
        <v>1.61</v>
      </c>
    </row>
    <row r="290" spans="1:15">
      <c r="A290" s="1" t="s">
        <v>663</v>
      </c>
      <c r="B290" s="1" t="s">
        <v>924</v>
      </c>
      <c r="C290" s="1" t="s">
        <v>925</v>
      </c>
      <c r="D290" s="1" t="s">
        <v>919</v>
      </c>
      <c r="E290" s="2">
        <v>510</v>
      </c>
      <c r="F290" s="1" t="s">
        <v>926</v>
      </c>
      <c r="G290" s="2" t="s">
        <v>18</v>
      </c>
      <c r="H290" s="1" t="s">
        <v>8040</v>
      </c>
      <c r="I290" s="3">
        <v>45180.342175925929</v>
      </c>
      <c r="J290" s="4">
        <v>419000</v>
      </c>
      <c r="K290" s="5">
        <v>61900</v>
      </c>
      <c r="L290" s="5">
        <v>237800</v>
      </c>
      <c r="M290" s="5">
        <f t="shared" si="10"/>
        <v>299700</v>
      </c>
      <c r="N290" s="38">
        <v>1.32</v>
      </c>
      <c r="O290" s="38">
        <v>1.61</v>
      </c>
    </row>
    <row r="291" spans="1:15">
      <c r="A291" s="1" t="s">
        <v>663</v>
      </c>
      <c r="B291" s="1" t="s">
        <v>927</v>
      </c>
      <c r="C291" s="1" t="s">
        <v>928</v>
      </c>
      <c r="D291" s="1" t="s">
        <v>919</v>
      </c>
      <c r="E291" s="2">
        <v>510</v>
      </c>
      <c r="F291" s="1" t="s">
        <v>929</v>
      </c>
      <c r="G291" s="2" t="s">
        <v>18</v>
      </c>
      <c r="H291" s="1" t="s">
        <v>8041</v>
      </c>
      <c r="I291" s="3">
        <v>45154.427534722221</v>
      </c>
      <c r="J291" s="4">
        <v>310000</v>
      </c>
      <c r="K291" s="5">
        <v>44100</v>
      </c>
      <c r="L291" s="5">
        <v>177800</v>
      </c>
      <c r="M291" s="5">
        <f t="shared" si="10"/>
        <v>221900</v>
      </c>
      <c r="N291" s="38">
        <v>1.32</v>
      </c>
      <c r="O291" s="38">
        <v>1.61</v>
      </c>
    </row>
    <row r="292" spans="1:15">
      <c r="A292" s="1" t="s">
        <v>663</v>
      </c>
      <c r="B292" s="1" t="s">
        <v>930</v>
      </c>
      <c r="C292" s="1" t="s">
        <v>931</v>
      </c>
      <c r="D292" s="1" t="s">
        <v>919</v>
      </c>
      <c r="E292" s="2">
        <v>510</v>
      </c>
      <c r="F292" s="1" t="s">
        <v>932</v>
      </c>
      <c r="G292" s="2" t="s">
        <v>18</v>
      </c>
      <c r="H292" s="1" t="s">
        <v>8042</v>
      </c>
      <c r="I292" s="3">
        <v>45245.571342592593</v>
      </c>
      <c r="J292" s="4">
        <v>330000</v>
      </c>
      <c r="K292" s="5">
        <v>52200</v>
      </c>
      <c r="L292" s="5">
        <v>195400</v>
      </c>
      <c r="M292" s="5">
        <f t="shared" si="10"/>
        <v>247600</v>
      </c>
      <c r="N292" s="38">
        <v>1.32</v>
      </c>
      <c r="O292" s="38">
        <v>1.61</v>
      </c>
    </row>
    <row r="293" spans="1:15">
      <c r="A293" s="1" t="s">
        <v>663</v>
      </c>
      <c r="B293" s="1" t="s">
        <v>933</v>
      </c>
      <c r="C293" s="1" t="s">
        <v>934</v>
      </c>
      <c r="D293" s="1" t="s">
        <v>919</v>
      </c>
      <c r="E293" s="2">
        <v>510</v>
      </c>
      <c r="F293" s="1" t="s">
        <v>935</v>
      </c>
      <c r="G293" s="2" t="s">
        <v>18</v>
      </c>
      <c r="H293" s="1" t="s">
        <v>8043</v>
      </c>
      <c r="I293" s="3">
        <v>45064.442106481481</v>
      </c>
      <c r="J293" s="4">
        <v>344180</v>
      </c>
      <c r="K293" s="5">
        <v>61900</v>
      </c>
      <c r="L293" s="5">
        <v>204300</v>
      </c>
      <c r="M293" s="5">
        <f t="shared" si="10"/>
        <v>266200</v>
      </c>
      <c r="N293" s="38">
        <v>1.32</v>
      </c>
      <c r="O293" s="38">
        <v>1.61</v>
      </c>
    </row>
    <row r="294" spans="1:15">
      <c r="A294" s="1" t="s">
        <v>663</v>
      </c>
      <c r="B294" s="1" t="s">
        <v>936</v>
      </c>
      <c r="C294" s="1" t="s">
        <v>937</v>
      </c>
      <c r="D294" s="1" t="s">
        <v>919</v>
      </c>
      <c r="E294" s="2">
        <v>510</v>
      </c>
      <c r="F294" s="1" t="s">
        <v>938</v>
      </c>
      <c r="G294" s="2" t="s">
        <v>18</v>
      </c>
      <c r="H294" s="1" t="s">
        <v>8044</v>
      </c>
      <c r="I294" s="3">
        <v>45061.348611111112</v>
      </c>
      <c r="J294" s="4">
        <v>265000</v>
      </c>
      <c r="K294" s="5">
        <v>62200</v>
      </c>
      <c r="L294" s="5">
        <v>146300</v>
      </c>
      <c r="M294" s="5">
        <f t="shared" si="10"/>
        <v>208500</v>
      </c>
      <c r="N294" s="38">
        <v>1.32</v>
      </c>
      <c r="O294" s="38">
        <v>1.61</v>
      </c>
    </row>
    <row r="295" spans="1:15">
      <c r="A295" s="1" t="s">
        <v>663</v>
      </c>
      <c r="B295" s="1" t="s">
        <v>939</v>
      </c>
      <c r="C295" s="1" t="s">
        <v>940</v>
      </c>
      <c r="D295" s="1" t="s">
        <v>919</v>
      </c>
      <c r="E295" s="2">
        <v>510</v>
      </c>
      <c r="F295" s="1" t="s">
        <v>941</v>
      </c>
      <c r="G295" s="2" t="s">
        <v>18</v>
      </c>
      <c r="H295" s="1" t="s">
        <v>8045</v>
      </c>
      <c r="I295" s="3">
        <v>45155.404305555552</v>
      </c>
      <c r="J295" s="4">
        <v>320000</v>
      </c>
      <c r="K295" s="5">
        <v>62500</v>
      </c>
      <c r="L295" s="5">
        <v>198300</v>
      </c>
      <c r="M295" s="5">
        <f t="shared" si="10"/>
        <v>260800</v>
      </c>
      <c r="N295" s="38">
        <v>1.32</v>
      </c>
      <c r="O295" s="38">
        <v>1.61</v>
      </c>
    </row>
    <row r="296" spans="1:15">
      <c r="A296" s="1" t="s">
        <v>663</v>
      </c>
      <c r="B296" s="1" t="s">
        <v>942</v>
      </c>
      <c r="C296" s="1" t="s">
        <v>943</v>
      </c>
      <c r="D296" s="1" t="s">
        <v>919</v>
      </c>
      <c r="E296" s="2">
        <v>510</v>
      </c>
      <c r="F296" s="1" t="s">
        <v>944</v>
      </c>
      <c r="G296" s="2" t="s">
        <v>18</v>
      </c>
      <c r="H296" s="1" t="s">
        <v>8046</v>
      </c>
      <c r="I296" s="3">
        <v>45005.553738425922</v>
      </c>
      <c r="J296" s="4">
        <v>330000</v>
      </c>
      <c r="K296" s="5">
        <v>53100</v>
      </c>
      <c r="L296" s="5">
        <v>218100</v>
      </c>
      <c r="M296" s="5">
        <f t="shared" si="10"/>
        <v>271200</v>
      </c>
      <c r="N296" s="38">
        <v>1.32</v>
      </c>
      <c r="O296" s="38">
        <v>1.61</v>
      </c>
    </row>
    <row r="297" spans="1:15">
      <c r="A297" s="1" t="s">
        <v>663</v>
      </c>
      <c r="B297" s="1" t="s">
        <v>945</v>
      </c>
      <c r="C297" s="1" t="s">
        <v>946</v>
      </c>
      <c r="D297" s="1" t="s">
        <v>919</v>
      </c>
      <c r="E297" s="2">
        <v>510</v>
      </c>
      <c r="F297" s="1" t="s">
        <v>947</v>
      </c>
      <c r="G297" s="2" t="s">
        <v>18</v>
      </c>
      <c r="H297" s="1" t="s">
        <v>8047</v>
      </c>
      <c r="I297" s="3">
        <v>45086.341284722221</v>
      </c>
      <c r="J297" s="4">
        <v>545000</v>
      </c>
      <c r="K297" s="5">
        <v>86800</v>
      </c>
      <c r="L297" s="5">
        <v>370900</v>
      </c>
      <c r="M297" s="5">
        <f t="shared" si="10"/>
        <v>457700</v>
      </c>
      <c r="N297" s="38">
        <v>1.32</v>
      </c>
      <c r="O297" s="38">
        <v>1.61</v>
      </c>
    </row>
    <row r="298" spans="1:15">
      <c r="A298" s="1" t="s">
        <v>663</v>
      </c>
      <c r="B298" s="1" t="s">
        <v>948</v>
      </c>
      <c r="C298" s="1" t="s">
        <v>949</v>
      </c>
      <c r="D298" s="1" t="s">
        <v>919</v>
      </c>
      <c r="E298" s="2">
        <v>510</v>
      </c>
      <c r="F298" s="1" t="s">
        <v>950</v>
      </c>
      <c r="G298" s="2" t="s">
        <v>18</v>
      </c>
      <c r="H298" s="1" t="s">
        <v>8048</v>
      </c>
      <c r="I298" s="3">
        <v>44931.469363425924</v>
      </c>
      <c r="J298" s="4">
        <v>399900</v>
      </c>
      <c r="K298" s="5">
        <v>72200</v>
      </c>
      <c r="L298" s="5">
        <v>273000</v>
      </c>
      <c r="M298" s="5">
        <f t="shared" si="10"/>
        <v>345200</v>
      </c>
      <c r="N298" s="38">
        <v>1.32</v>
      </c>
      <c r="O298" s="38">
        <v>1.61</v>
      </c>
    </row>
    <row r="299" spans="1:15">
      <c r="A299" s="1" t="s">
        <v>663</v>
      </c>
      <c r="B299" s="1" t="s">
        <v>951</v>
      </c>
      <c r="C299" s="1" t="s">
        <v>952</v>
      </c>
      <c r="D299" s="1" t="s">
        <v>919</v>
      </c>
      <c r="E299" s="2">
        <v>510</v>
      </c>
      <c r="F299" s="1" t="s">
        <v>953</v>
      </c>
      <c r="G299" s="2" t="s">
        <v>18</v>
      </c>
      <c r="H299" s="1" t="s">
        <v>8049</v>
      </c>
      <c r="I299" s="3">
        <v>45219.373333333337</v>
      </c>
      <c r="J299" s="4">
        <v>306400</v>
      </c>
      <c r="K299" s="5">
        <v>55600</v>
      </c>
      <c r="L299" s="5">
        <v>210800</v>
      </c>
      <c r="M299" s="5">
        <f t="shared" si="10"/>
        <v>266400</v>
      </c>
      <c r="N299" s="38">
        <v>1.32</v>
      </c>
      <c r="O299" s="38">
        <v>1.61</v>
      </c>
    </row>
    <row r="300" spans="1:15">
      <c r="A300" s="1" t="s">
        <v>663</v>
      </c>
      <c r="B300" s="1" t="s">
        <v>954</v>
      </c>
      <c r="C300" s="1" t="s">
        <v>955</v>
      </c>
      <c r="D300" s="1" t="s">
        <v>919</v>
      </c>
      <c r="E300" s="2">
        <v>510</v>
      </c>
      <c r="F300" s="1" t="s">
        <v>956</v>
      </c>
      <c r="G300" s="2" t="s">
        <v>18</v>
      </c>
      <c r="H300" s="1" t="s">
        <v>8050</v>
      </c>
      <c r="I300" s="3">
        <v>45110.639548611114</v>
      </c>
      <c r="J300" s="4">
        <v>338700</v>
      </c>
      <c r="K300" s="5">
        <v>75400</v>
      </c>
      <c r="L300" s="5">
        <v>229300</v>
      </c>
      <c r="M300" s="5">
        <f t="shared" si="10"/>
        <v>304700</v>
      </c>
      <c r="N300" s="38">
        <v>1.32</v>
      </c>
      <c r="O300" s="38">
        <v>1.61</v>
      </c>
    </row>
    <row r="301" spans="1:15">
      <c r="A301" s="1" t="s">
        <v>663</v>
      </c>
      <c r="B301" s="1" t="s">
        <v>957</v>
      </c>
      <c r="C301" s="1" t="s">
        <v>958</v>
      </c>
      <c r="D301" s="1" t="s">
        <v>919</v>
      </c>
      <c r="E301" s="2">
        <v>510</v>
      </c>
      <c r="F301" s="1" t="s">
        <v>959</v>
      </c>
      <c r="G301" s="2" t="s">
        <v>18</v>
      </c>
      <c r="H301" s="1" t="s">
        <v>8051</v>
      </c>
      <c r="I301" s="3">
        <v>44988.390925925924</v>
      </c>
      <c r="J301" s="4">
        <v>319000</v>
      </c>
      <c r="K301" s="5">
        <v>60200</v>
      </c>
      <c r="L301" s="5">
        <v>229700</v>
      </c>
      <c r="M301" s="5">
        <f t="shared" si="10"/>
        <v>289900</v>
      </c>
      <c r="N301" s="38">
        <v>1.32</v>
      </c>
      <c r="O301" s="38">
        <v>1.61</v>
      </c>
    </row>
    <row r="302" spans="1:15">
      <c r="A302" s="1" t="s">
        <v>663</v>
      </c>
      <c r="B302" s="1" t="s">
        <v>960</v>
      </c>
      <c r="C302" s="1" t="s">
        <v>961</v>
      </c>
      <c r="D302" s="1" t="s">
        <v>919</v>
      </c>
      <c r="E302" s="2">
        <v>510</v>
      </c>
      <c r="F302" s="1" t="s">
        <v>962</v>
      </c>
      <c r="G302" s="2" t="s">
        <v>18</v>
      </c>
      <c r="H302" s="1" t="s">
        <v>8052</v>
      </c>
      <c r="I302" s="3">
        <v>45061.415370370371</v>
      </c>
      <c r="J302" s="4">
        <v>380300</v>
      </c>
      <c r="K302" s="5">
        <v>96500</v>
      </c>
      <c r="L302" s="5">
        <v>258200</v>
      </c>
      <c r="M302" s="5">
        <f t="shared" si="10"/>
        <v>354700</v>
      </c>
      <c r="N302" s="38">
        <v>1.32</v>
      </c>
      <c r="O302" s="38">
        <v>1.61</v>
      </c>
    </row>
    <row r="303" spans="1:15">
      <c r="A303" s="1" t="s">
        <v>663</v>
      </c>
      <c r="B303" s="1" t="s">
        <v>963</v>
      </c>
      <c r="C303" s="1" t="s">
        <v>964</v>
      </c>
      <c r="D303" s="1" t="s">
        <v>919</v>
      </c>
      <c r="E303" s="2">
        <v>510</v>
      </c>
      <c r="F303" s="1" t="s">
        <v>965</v>
      </c>
      <c r="G303" s="2" t="s">
        <v>18</v>
      </c>
      <c r="H303" s="1" t="s">
        <v>8053</v>
      </c>
      <c r="I303" s="3">
        <v>45068.420335648145</v>
      </c>
      <c r="J303" s="4">
        <v>345000</v>
      </c>
      <c r="K303" s="5">
        <v>75000</v>
      </c>
      <c r="L303" s="5">
        <v>269600</v>
      </c>
      <c r="M303" s="5">
        <f t="shared" si="10"/>
        <v>344600</v>
      </c>
      <c r="N303" s="38">
        <v>1.32</v>
      </c>
      <c r="O303" s="38">
        <v>1.61</v>
      </c>
    </row>
    <row r="304" spans="1:15">
      <c r="A304" s="1" t="s">
        <v>663</v>
      </c>
      <c r="B304" s="1" t="s">
        <v>966</v>
      </c>
      <c r="C304" s="1" t="s">
        <v>967</v>
      </c>
      <c r="D304" s="1" t="s">
        <v>968</v>
      </c>
      <c r="E304" s="2">
        <v>510</v>
      </c>
      <c r="F304" s="1" t="s">
        <v>969</v>
      </c>
      <c r="G304" s="2" t="s">
        <v>18</v>
      </c>
      <c r="H304" s="1" t="s">
        <v>8054</v>
      </c>
      <c r="I304" s="3">
        <v>45166.597777777781</v>
      </c>
      <c r="J304" s="4">
        <v>368000</v>
      </c>
      <c r="K304" s="5">
        <v>48600</v>
      </c>
      <c r="L304" s="5">
        <v>201400</v>
      </c>
      <c r="M304" s="5">
        <f t="shared" si="10"/>
        <v>250000</v>
      </c>
      <c r="N304" s="38">
        <v>1.32</v>
      </c>
      <c r="O304" s="38">
        <v>1.6185428368008863</v>
      </c>
    </row>
    <row r="305" spans="1:15">
      <c r="A305" s="1" t="s">
        <v>663</v>
      </c>
      <c r="B305" s="1" t="s">
        <v>970</v>
      </c>
      <c r="C305" s="1" t="s">
        <v>971</v>
      </c>
      <c r="D305" s="1" t="s">
        <v>968</v>
      </c>
      <c r="E305" s="2">
        <v>510</v>
      </c>
      <c r="F305" s="1" t="s">
        <v>972</v>
      </c>
      <c r="G305" s="2" t="s">
        <v>18</v>
      </c>
      <c r="H305" s="1" t="s">
        <v>8055</v>
      </c>
      <c r="I305" s="3">
        <v>45162.464432870373</v>
      </c>
      <c r="J305" s="4">
        <v>395000</v>
      </c>
      <c r="K305" s="5">
        <v>55800</v>
      </c>
      <c r="L305" s="5">
        <v>227600</v>
      </c>
      <c r="M305" s="5">
        <f t="shared" si="10"/>
        <v>283400</v>
      </c>
      <c r="N305" s="38">
        <v>1.32</v>
      </c>
      <c r="O305" s="38">
        <v>1.6185428368008863</v>
      </c>
    </row>
    <row r="306" spans="1:15">
      <c r="A306" s="1" t="s">
        <v>663</v>
      </c>
      <c r="B306" s="1" t="s">
        <v>973</v>
      </c>
      <c r="C306" s="1" t="s">
        <v>974</v>
      </c>
      <c r="D306" s="1" t="s">
        <v>968</v>
      </c>
      <c r="E306" s="2">
        <v>510</v>
      </c>
      <c r="F306" s="1" t="s">
        <v>975</v>
      </c>
      <c r="G306" s="2" t="s">
        <v>18</v>
      </c>
      <c r="H306" s="1" t="s">
        <v>8056</v>
      </c>
      <c r="I306" s="3">
        <v>45161.392893518518</v>
      </c>
      <c r="J306" s="4">
        <v>435000</v>
      </c>
      <c r="K306" s="5">
        <v>51000</v>
      </c>
      <c r="L306" s="5">
        <v>290400</v>
      </c>
      <c r="M306" s="5">
        <f t="shared" si="10"/>
        <v>341400</v>
      </c>
      <c r="N306" s="38">
        <v>1.32</v>
      </c>
      <c r="O306" s="38">
        <v>1.6185428368008863</v>
      </c>
    </row>
    <row r="307" spans="1:15">
      <c r="A307" s="1" t="s">
        <v>663</v>
      </c>
      <c r="B307" s="1" t="s">
        <v>976</v>
      </c>
      <c r="C307" s="1" t="s">
        <v>977</v>
      </c>
      <c r="D307" s="1" t="s">
        <v>968</v>
      </c>
      <c r="E307" s="2">
        <v>510</v>
      </c>
      <c r="F307" s="1" t="s">
        <v>978</v>
      </c>
      <c r="G307" s="2" t="s">
        <v>18</v>
      </c>
      <c r="H307" s="1" t="s">
        <v>8057</v>
      </c>
      <c r="I307" s="3">
        <v>45128.384756944448</v>
      </c>
      <c r="J307" s="4">
        <v>300000</v>
      </c>
      <c r="K307" s="5">
        <v>45900</v>
      </c>
      <c r="L307" s="5">
        <v>198300</v>
      </c>
      <c r="M307" s="5">
        <f t="shared" si="10"/>
        <v>244200</v>
      </c>
      <c r="N307" s="38">
        <v>1.32</v>
      </c>
      <c r="O307" s="38">
        <v>1.6185428368008863</v>
      </c>
    </row>
    <row r="308" spans="1:15">
      <c r="A308" s="1" t="s">
        <v>663</v>
      </c>
      <c r="B308" s="1" t="s">
        <v>979</v>
      </c>
      <c r="C308" s="1" t="s">
        <v>980</v>
      </c>
      <c r="D308" s="1" t="s">
        <v>968</v>
      </c>
      <c r="E308" s="2">
        <v>510</v>
      </c>
      <c r="F308" s="1" t="s">
        <v>981</v>
      </c>
      <c r="G308" s="2" t="s">
        <v>18</v>
      </c>
      <c r="H308" s="1" t="s">
        <v>8058</v>
      </c>
      <c r="I308" s="3">
        <v>45083.355798611112</v>
      </c>
      <c r="J308" s="4">
        <v>310000</v>
      </c>
      <c r="K308" s="5">
        <v>48600</v>
      </c>
      <c r="L308" s="5">
        <v>204700</v>
      </c>
      <c r="M308" s="5">
        <f t="shared" si="10"/>
        <v>253300</v>
      </c>
      <c r="N308" s="38">
        <v>1.32</v>
      </c>
      <c r="O308" s="38">
        <v>1.6185428368008863</v>
      </c>
    </row>
    <row r="309" spans="1:15">
      <c r="A309" s="1" t="s">
        <v>663</v>
      </c>
      <c r="B309" s="1" t="s">
        <v>982</v>
      </c>
      <c r="C309" s="1" t="s">
        <v>983</v>
      </c>
      <c r="D309" s="1" t="s">
        <v>968</v>
      </c>
      <c r="E309" s="2">
        <v>510</v>
      </c>
      <c r="F309" s="1" t="s">
        <v>984</v>
      </c>
      <c r="G309" s="2" t="s">
        <v>18</v>
      </c>
      <c r="H309" s="1" t="s">
        <v>8059</v>
      </c>
      <c r="I309" s="3">
        <v>45103.352187500001</v>
      </c>
      <c r="J309" s="4">
        <v>380000</v>
      </c>
      <c r="K309" s="5">
        <v>57100</v>
      </c>
      <c r="L309" s="5">
        <v>262900</v>
      </c>
      <c r="M309" s="5">
        <f t="shared" si="10"/>
        <v>320000</v>
      </c>
      <c r="N309" s="38">
        <v>1.32</v>
      </c>
      <c r="O309" s="38">
        <v>1.6185428368008863</v>
      </c>
    </row>
    <row r="310" spans="1:15">
      <c r="A310" s="1" t="s">
        <v>663</v>
      </c>
      <c r="B310" s="1" t="s">
        <v>985</v>
      </c>
      <c r="C310" s="1" t="s">
        <v>986</v>
      </c>
      <c r="D310" s="1" t="s">
        <v>968</v>
      </c>
      <c r="E310" s="2">
        <v>510</v>
      </c>
      <c r="F310" s="1" t="s">
        <v>987</v>
      </c>
      <c r="G310" s="2" t="s">
        <v>18</v>
      </c>
      <c r="H310" s="1" t="s">
        <v>8060</v>
      </c>
      <c r="I310" s="3">
        <v>45093.661643518521</v>
      </c>
      <c r="J310" s="4">
        <v>290000</v>
      </c>
      <c r="K310" s="5">
        <v>51000</v>
      </c>
      <c r="L310" s="5">
        <v>196200</v>
      </c>
      <c r="M310" s="5">
        <f t="shared" si="10"/>
        <v>247200</v>
      </c>
      <c r="N310" s="38">
        <v>1.32</v>
      </c>
      <c r="O310" s="38">
        <v>1.6185428368008863</v>
      </c>
    </row>
    <row r="311" spans="1:15">
      <c r="A311" s="1" t="s">
        <v>663</v>
      </c>
      <c r="B311" s="1" t="s">
        <v>988</v>
      </c>
      <c r="C311" s="1" t="s">
        <v>989</v>
      </c>
      <c r="D311" s="1" t="s">
        <v>968</v>
      </c>
      <c r="E311" s="2">
        <v>510</v>
      </c>
      <c r="F311" s="1" t="s">
        <v>990</v>
      </c>
      <c r="G311" s="2" t="s">
        <v>18</v>
      </c>
      <c r="H311" s="1" t="s">
        <v>8061</v>
      </c>
      <c r="I311" s="3">
        <v>45132.400752314818</v>
      </c>
      <c r="J311" s="4">
        <v>355000</v>
      </c>
      <c r="K311" s="5">
        <v>50500</v>
      </c>
      <c r="L311" s="5">
        <v>270700</v>
      </c>
      <c r="M311" s="5">
        <f t="shared" si="10"/>
        <v>321200</v>
      </c>
      <c r="N311" s="38">
        <v>1.32</v>
      </c>
      <c r="O311" s="38">
        <v>1.6185428368008863</v>
      </c>
    </row>
    <row r="312" spans="1:15">
      <c r="A312" s="1" t="s">
        <v>663</v>
      </c>
      <c r="B312" s="1" t="s">
        <v>991</v>
      </c>
      <c r="C312" s="1" t="s">
        <v>992</v>
      </c>
      <c r="D312" s="1" t="s">
        <v>993</v>
      </c>
      <c r="E312" s="2">
        <v>510</v>
      </c>
      <c r="F312" s="1" t="s">
        <v>994</v>
      </c>
      <c r="G312" s="2" t="s">
        <v>18</v>
      </c>
      <c r="H312" s="1" t="s">
        <v>8062</v>
      </c>
      <c r="I312" s="3">
        <v>45117.626481481479</v>
      </c>
      <c r="J312" s="4">
        <v>4150000</v>
      </c>
      <c r="K312" s="5">
        <v>315900</v>
      </c>
      <c r="L312" s="5">
        <v>2622900</v>
      </c>
      <c r="M312" s="5">
        <f t="shared" si="10"/>
        <v>2938800</v>
      </c>
      <c r="N312" s="38">
        <v>1.68</v>
      </c>
      <c r="O312" s="38">
        <v>1.68</v>
      </c>
    </row>
    <row r="313" spans="1:15">
      <c r="A313" s="1" t="s">
        <v>663</v>
      </c>
      <c r="B313" s="1" t="s">
        <v>995</v>
      </c>
      <c r="C313" s="1" t="s">
        <v>996</v>
      </c>
      <c r="D313" s="1" t="s">
        <v>993</v>
      </c>
      <c r="E313" s="2">
        <v>510</v>
      </c>
      <c r="F313" s="1" t="s">
        <v>997</v>
      </c>
      <c r="G313" s="2" t="s">
        <v>18</v>
      </c>
      <c r="H313" s="1" t="s">
        <v>8063</v>
      </c>
      <c r="I313" s="3">
        <v>45126.363715277781</v>
      </c>
      <c r="J313" s="4">
        <v>815000</v>
      </c>
      <c r="K313" s="5">
        <v>162800</v>
      </c>
      <c r="L313" s="5">
        <v>497700</v>
      </c>
      <c r="M313" s="5">
        <f t="shared" si="10"/>
        <v>660500</v>
      </c>
      <c r="N313" s="38">
        <v>1.68</v>
      </c>
      <c r="O313" s="38">
        <v>1.68</v>
      </c>
    </row>
    <row r="314" spans="1:15">
      <c r="A314" s="1" t="s">
        <v>663</v>
      </c>
      <c r="B314" s="1" t="s">
        <v>998</v>
      </c>
      <c r="C314" s="1" t="s">
        <v>999</v>
      </c>
      <c r="D314" s="1" t="s">
        <v>993</v>
      </c>
      <c r="E314" s="2">
        <v>510</v>
      </c>
      <c r="F314" s="1" t="s">
        <v>1000</v>
      </c>
      <c r="G314" s="2" t="s">
        <v>18</v>
      </c>
      <c r="H314" s="1" t="s">
        <v>8064</v>
      </c>
      <c r="I314" s="3">
        <v>45160.601354166669</v>
      </c>
      <c r="J314" s="4">
        <v>659757</v>
      </c>
      <c r="K314" s="5">
        <v>107600</v>
      </c>
      <c r="L314" s="5">
        <v>456700</v>
      </c>
      <c r="M314" s="5">
        <f t="shared" si="10"/>
        <v>564300</v>
      </c>
      <c r="N314" s="38">
        <v>1.68</v>
      </c>
      <c r="O314" s="38">
        <v>1.68</v>
      </c>
    </row>
    <row r="315" spans="1:15">
      <c r="A315" s="1" t="s">
        <v>663</v>
      </c>
      <c r="B315" s="1" t="s">
        <v>1001</v>
      </c>
      <c r="C315" s="1" t="s">
        <v>1002</v>
      </c>
      <c r="D315" s="1" t="s">
        <v>993</v>
      </c>
      <c r="E315" s="2">
        <v>510</v>
      </c>
      <c r="F315" s="1" t="s">
        <v>1003</v>
      </c>
      <c r="G315" s="2" t="s">
        <v>18</v>
      </c>
      <c r="H315" s="1" t="s">
        <v>8065</v>
      </c>
      <c r="I315" s="3">
        <v>45145.436793981484</v>
      </c>
      <c r="J315" s="4">
        <v>828000</v>
      </c>
      <c r="K315" s="5">
        <v>257400</v>
      </c>
      <c r="L315" s="5">
        <v>559000</v>
      </c>
      <c r="M315" s="5">
        <f t="shared" si="10"/>
        <v>816400</v>
      </c>
      <c r="N315" s="38">
        <v>1.68</v>
      </c>
      <c r="O315" s="38">
        <v>1.68</v>
      </c>
    </row>
    <row r="316" spans="1:15">
      <c r="A316" s="1" t="s">
        <v>663</v>
      </c>
      <c r="B316" s="1" t="s">
        <v>1004</v>
      </c>
      <c r="C316" s="1" t="s">
        <v>1005</v>
      </c>
      <c r="D316" s="1" t="s">
        <v>993</v>
      </c>
      <c r="E316" s="2">
        <v>510</v>
      </c>
      <c r="F316" s="1" t="s">
        <v>1006</v>
      </c>
      <c r="G316" s="2" t="s">
        <v>18</v>
      </c>
      <c r="H316" s="1" t="s">
        <v>8066</v>
      </c>
      <c r="I316" s="3">
        <v>45069.618252314816</v>
      </c>
      <c r="J316" s="4">
        <v>1225000</v>
      </c>
      <c r="K316" s="5">
        <v>249300</v>
      </c>
      <c r="L316" s="5">
        <v>1096100</v>
      </c>
      <c r="M316" s="5">
        <f t="shared" ref="M316:M347" si="11">SUM(K316:L316)</f>
        <v>1345400</v>
      </c>
      <c r="N316" s="38">
        <v>1.68</v>
      </c>
      <c r="O316" s="38">
        <v>1.68</v>
      </c>
    </row>
    <row r="317" spans="1:15">
      <c r="A317" s="1" t="s">
        <v>663</v>
      </c>
      <c r="B317" s="1" t="s">
        <v>1007</v>
      </c>
      <c r="C317" s="1" t="s">
        <v>1008</v>
      </c>
      <c r="D317" s="1" t="s">
        <v>993</v>
      </c>
      <c r="E317" s="2">
        <v>510</v>
      </c>
      <c r="F317" s="1" t="s">
        <v>1009</v>
      </c>
      <c r="G317" s="2" t="s">
        <v>18</v>
      </c>
      <c r="H317" s="1" t="s">
        <v>8067</v>
      </c>
      <c r="I317" s="3">
        <v>45110.629953703705</v>
      </c>
      <c r="J317" s="4">
        <v>1125000</v>
      </c>
      <c r="K317" s="5">
        <v>255900</v>
      </c>
      <c r="L317" s="5">
        <v>1033800</v>
      </c>
      <c r="M317" s="5">
        <f t="shared" si="11"/>
        <v>1289700</v>
      </c>
      <c r="N317" s="38">
        <v>1.68</v>
      </c>
      <c r="O317" s="38">
        <v>1.68</v>
      </c>
    </row>
    <row r="318" spans="1:15">
      <c r="A318" s="1" t="s">
        <v>663</v>
      </c>
      <c r="B318" s="1" t="s">
        <v>1010</v>
      </c>
      <c r="C318" s="1" t="s">
        <v>1011</v>
      </c>
      <c r="D318" s="1" t="s">
        <v>1012</v>
      </c>
      <c r="E318" s="2">
        <v>510</v>
      </c>
      <c r="F318" s="1" t="s">
        <v>1013</v>
      </c>
      <c r="G318" s="2" t="s">
        <v>18</v>
      </c>
      <c r="H318" s="1" t="s">
        <v>8068</v>
      </c>
      <c r="I318" s="3">
        <v>45170.465046296296</v>
      </c>
      <c r="J318" s="4">
        <v>345000</v>
      </c>
      <c r="K318" s="5">
        <v>70000</v>
      </c>
      <c r="L318" s="5">
        <v>187400</v>
      </c>
      <c r="M318" s="5">
        <f t="shared" si="11"/>
        <v>257400</v>
      </c>
      <c r="N318" s="38">
        <v>1.3</v>
      </c>
      <c r="O318" s="38">
        <v>1.57</v>
      </c>
    </row>
    <row r="319" spans="1:15">
      <c r="A319" s="1" t="s">
        <v>663</v>
      </c>
      <c r="B319" s="1" t="s">
        <v>1014</v>
      </c>
      <c r="C319" s="1" t="s">
        <v>1015</v>
      </c>
      <c r="D319" s="1" t="s">
        <v>1012</v>
      </c>
      <c r="E319" s="2">
        <v>510</v>
      </c>
      <c r="F319" s="1" t="s">
        <v>1016</v>
      </c>
      <c r="G319" s="2" t="s">
        <v>18</v>
      </c>
      <c r="H319" s="1" t="s">
        <v>8069</v>
      </c>
      <c r="I319" s="3">
        <v>44949.468333333331</v>
      </c>
      <c r="J319" s="4">
        <v>459900</v>
      </c>
      <c r="K319" s="5">
        <v>78900</v>
      </c>
      <c r="L319" s="5">
        <v>268100</v>
      </c>
      <c r="M319" s="5">
        <f t="shared" si="11"/>
        <v>347000</v>
      </c>
      <c r="N319" s="38">
        <v>1.3</v>
      </c>
      <c r="O319" s="38">
        <v>1.57</v>
      </c>
    </row>
    <row r="320" spans="1:15">
      <c r="A320" s="1" t="s">
        <v>663</v>
      </c>
      <c r="B320" s="1" t="s">
        <v>1017</v>
      </c>
      <c r="C320" s="1" t="s">
        <v>1018</v>
      </c>
      <c r="D320" s="1" t="s">
        <v>1012</v>
      </c>
      <c r="E320" s="2">
        <v>510</v>
      </c>
      <c r="F320" s="1" t="s">
        <v>1019</v>
      </c>
      <c r="G320" s="2" t="s">
        <v>18</v>
      </c>
      <c r="H320" s="1" t="s">
        <v>8070</v>
      </c>
      <c r="I320" s="3">
        <v>45093.638819444444</v>
      </c>
      <c r="J320" s="4">
        <v>316700</v>
      </c>
      <c r="K320" s="5">
        <v>71900</v>
      </c>
      <c r="L320" s="5">
        <v>183000</v>
      </c>
      <c r="M320" s="5">
        <f t="shared" si="11"/>
        <v>254900</v>
      </c>
      <c r="N320" s="38">
        <v>1.3</v>
      </c>
      <c r="O320" s="38">
        <v>1.57</v>
      </c>
    </row>
    <row r="321" spans="1:15">
      <c r="A321" s="1" t="s">
        <v>663</v>
      </c>
      <c r="B321" s="1" t="s">
        <v>1020</v>
      </c>
      <c r="C321" s="1" t="s">
        <v>1021</v>
      </c>
      <c r="D321" s="1" t="s">
        <v>1012</v>
      </c>
      <c r="E321" s="2">
        <v>510</v>
      </c>
      <c r="F321" s="1" t="s">
        <v>1022</v>
      </c>
      <c r="G321" s="2" t="s">
        <v>18</v>
      </c>
      <c r="H321" s="1" t="s">
        <v>8071</v>
      </c>
      <c r="I321" s="3">
        <v>45215.670601851853</v>
      </c>
      <c r="J321" s="4">
        <v>298000</v>
      </c>
      <c r="K321" s="5">
        <v>102000</v>
      </c>
      <c r="L321" s="5">
        <v>143100</v>
      </c>
      <c r="M321" s="5">
        <f t="shared" si="11"/>
        <v>245100</v>
      </c>
      <c r="N321" s="38">
        <v>1.3</v>
      </c>
      <c r="O321" s="38">
        <v>1.57</v>
      </c>
    </row>
    <row r="322" spans="1:15">
      <c r="A322" s="1" t="s">
        <v>663</v>
      </c>
      <c r="B322" s="1" t="s">
        <v>1023</v>
      </c>
      <c r="C322" s="1" t="s">
        <v>1024</v>
      </c>
      <c r="D322" s="1" t="s">
        <v>1012</v>
      </c>
      <c r="E322" s="2">
        <v>510</v>
      </c>
      <c r="F322" s="1" t="s">
        <v>1025</v>
      </c>
      <c r="G322" s="2" t="s">
        <v>18</v>
      </c>
      <c r="H322" s="1" t="s">
        <v>8072</v>
      </c>
      <c r="I322" s="3">
        <v>45086.455995370372</v>
      </c>
      <c r="J322" s="4">
        <v>362000</v>
      </c>
      <c r="K322" s="5">
        <v>88700</v>
      </c>
      <c r="L322" s="5">
        <v>212300</v>
      </c>
      <c r="M322" s="5">
        <f t="shared" si="11"/>
        <v>301000</v>
      </c>
      <c r="N322" s="38">
        <v>1.3</v>
      </c>
      <c r="O322" s="38">
        <v>1.57</v>
      </c>
    </row>
    <row r="323" spans="1:15">
      <c r="A323" s="1" t="s">
        <v>663</v>
      </c>
      <c r="B323" s="1" t="s">
        <v>1026</v>
      </c>
      <c r="C323" s="1" t="s">
        <v>1027</v>
      </c>
      <c r="D323" s="1" t="s">
        <v>1012</v>
      </c>
      <c r="E323" s="2">
        <v>510</v>
      </c>
      <c r="F323" s="1" t="s">
        <v>1028</v>
      </c>
      <c r="G323" s="2" t="s">
        <v>18</v>
      </c>
      <c r="H323" s="1" t="s">
        <v>8073</v>
      </c>
      <c r="I323" s="3">
        <v>45100.376817129632</v>
      </c>
      <c r="J323" s="4">
        <v>415800</v>
      </c>
      <c r="K323" s="5">
        <v>81200</v>
      </c>
      <c r="L323" s="5">
        <v>277400</v>
      </c>
      <c r="M323" s="5">
        <f t="shared" si="11"/>
        <v>358600</v>
      </c>
      <c r="N323" s="38">
        <v>1.3</v>
      </c>
      <c r="O323" s="38">
        <v>1.57</v>
      </c>
    </row>
    <row r="324" spans="1:15">
      <c r="A324" s="1" t="s">
        <v>663</v>
      </c>
      <c r="B324" s="1" t="s">
        <v>1029</v>
      </c>
      <c r="C324" s="1" t="s">
        <v>1030</v>
      </c>
      <c r="D324" s="1" t="s">
        <v>1012</v>
      </c>
      <c r="E324" s="2">
        <v>510</v>
      </c>
      <c r="F324" s="1" t="s">
        <v>1031</v>
      </c>
      <c r="G324" s="2" t="s">
        <v>18</v>
      </c>
      <c r="H324" s="1" t="s">
        <v>8074</v>
      </c>
      <c r="I324" s="3">
        <v>44932.398368055554</v>
      </c>
      <c r="J324" s="4">
        <v>278000</v>
      </c>
      <c r="K324" s="5">
        <v>105600</v>
      </c>
      <c r="L324" s="5">
        <v>152800</v>
      </c>
      <c r="M324" s="5">
        <f t="shared" si="11"/>
        <v>258400</v>
      </c>
      <c r="N324" s="38">
        <v>1.3</v>
      </c>
      <c r="O324" s="38">
        <v>1.57</v>
      </c>
    </row>
    <row r="325" spans="1:15">
      <c r="A325" s="1" t="s">
        <v>663</v>
      </c>
      <c r="B325" s="1" t="s">
        <v>1032</v>
      </c>
      <c r="C325" s="1" t="s">
        <v>1033</v>
      </c>
      <c r="D325" s="1" t="s">
        <v>1012</v>
      </c>
      <c r="E325" s="2">
        <v>510</v>
      </c>
      <c r="F325" s="1" t="s">
        <v>1034</v>
      </c>
      <c r="G325" s="2" t="s">
        <v>18</v>
      </c>
      <c r="H325" s="1" t="s">
        <v>8075</v>
      </c>
      <c r="I325" s="3">
        <v>45107.406770833331</v>
      </c>
      <c r="J325" s="4">
        <v>285000</v>
      </c>
      <c r="K325" s="5">
        <v>121700</v>
      </c>
      <c r="L325" s="5">
        <v>168000</v>
      </c>
      <c r="M325" s="5">
        <f t="shared" si="11"/>
        <v>289700</v>
      </c>
      <c r="N325" s="38">
        <v>1.3</v>
      </c>
      <c r="O325" s="38">
        <v>1.57</v>
      </c>
    </row>
    <row r="326" spans="1:15">
      <c r="A326" s="1" t="s">
        <v>663</v>
      </c>
      <c r="B326" s="1" t="s">
        <v>1035</v>
      </c>
      <c r="C326" s="1" t="s">
        <v>1036</v>
      </c>
      <c r="D326" s="1" t="s">
        <v>1037</v>
      </c>
      <c r="E326" s="2">
        <v>510</v>
      </c>
      <c r="F326" s="1" t="s">
        <v>1038</v>
      </c>
      <c r="G326" s="2" t="s">
        <v>18</v>
      </c>
      <c r="H326" s="1" t="s">
        <v>8076</v>
      </c>
      <c r="I326" s="3">
        <v>45156.679409722223</v>
      </c>
      <c r="J326" s="4">
        <v>507900.15999999997</v>
      </c>
      <c r="K326" s="5">
        <v>51000</v>
      </c>
      <c r="L326" s="5">
        <v>278300</v>
      </c>
      <c r="M326" s="5">
        <f t="shared" si="11"/>
        <v>329300</v>
      </c>
      <c r="N326" s="38">
        <v>1.45</v>
      </c>
      <c r="O326" s="38">
        <v>1.6567384634520503</v>
      </c>
    </row>
    <row r="327" spans="1:15">
      <c r="A327" s="1" t="s">
        <v>663</v>
      </c>
      <c r="B327" s="1" t="s">
        <v>1039</v>
      </c>
      <c r="C327" s="1" t="s">
        <v>1040</v>
      </c>
      <c r="D327" s="1" t="s">
        <v>1037</v>
      </c>
      <c r="E327" s="2">
        <v>510</v>
      </c>
      <c r="F327" s="1" t="s">
        <v>1041</v>
      </c>
      <c r="G327" s="2" t="s">
        <v>18</v>
      </c>
      <c r="H327" s="1" t="s">
        <v>8077</v>
      </c>
      <c r="I327" s="3">
        <v>45222.371539351851</v>
      </c>
      <c r="J327" s="4">
        <v>345999</v>
      </c>
      <c r="K327" s="5">
        <v>69500</v>
      </c>
      <c r="L327" s="5">
        <v>182800</v>
      </c>
      <c r="M327" s="5">
        <f t="shared" si="11"/>
        <v>252300</v>
      </c>
      <c r="N327" s="38">
        <v>1.45</v>
      </c>
      <c r="O327" s="38">
        <v>1.6567384634520503</v>
      </c>
    </row>
    <row r="328" spans="1:15">
      <c r="A328" s="1" t="s">
        <v>663</v>
      </c>
      <c r="B328" s="1" t="s">
        <v>1042</v>
      </c>
      <c r="C328" s="1" t="s">
        <v>1043</v>
      </c>
      <c r="D328" s="1" t="s">
        <v>1037</v>
      </c>
      <c r="E328" s="2">
        <v>550</v>
      </c>
      <c r="F328" s="1" t="s">
        <v>1044</v>
      </c>
      <c r="G328" s="2" t="s">
        <v>18</v>
      </c>
      <c r="H328" s="1" t="s">
        <v>8078</v>
      </c>
      <c r="I328" s="3">
        <v>45169.399652777778</v>
      </c>
      <c r="J328" s="4">
        <v>275000</v>
      </c>
      <c r="K328" s="5">
        <v>59600</v>
      </c>
      <c r="L328" s="5">
        <v>152200</v>
      </c>
      <c r="M328" s="5">
        <f t="shared" si="11"/>
        <v>211800</v>
      </c>
      <c r="N328" s="38">
        <v>1.45</v>
      </c>
      <c r="O328" s="38">
        <v>1.6567384634520503</v>
      </c>
    </row>
    <row r="329" spans="1:15">
      <c r="A329" s="1" t="s">
        <v>663</v>
      </c>
      <c r="B329" s="1" t="s">
        <v>1045</v>
      </c>
      <c r="C329" s="1" t="s">
        <v>1046</v>
      </c>
      <c r="D329" s="1" t="s">
        <v>1037</v>
      </c>
      <c r="E329" s="2">
        <v>510</v>
      </c>
      <c r="F329" s="1" t="s">
        <v>1047</v>
      </c>
      <c r="G329" s="2" t="s">
        <v>18</v>
      </c>
      <c r="H329" s="1" t="s">
        <v>8079</v>
      </c>
      <c r="I329" s="3">
        <v>45077.525243055556</v>
      </c>
      <c r="J329" s="4">
        <v>275000</v>
      </c>
      <c r="K329" s="5">
        <v>54100</v>
      </c>
      <c r="L329" s="5">
        <v>157900</v>
      </c>
      <c r="M329" s="5">
        <f t="shared" si="11"/>
        <v>212000</v>
      </c>
      <c r="N329" s="38">
        <v>1.45</v>
      </c>
      <c r="O329" s="38">
        <v>1.6567384634520503</v>
      </c>
    </row>
    <row r="330" spans="1:15">
      <c r="A330" s="1" t="s">
        <v>663</v>
      </c>
      <c r="B330" s="1" t="s">
        <v>1048</v>
      </c>
      <c r="C330" s="1" t="s">
        <v>1049</v>
      </c>
      <c r="D330" s="1" t="s">
        <v>1037</v>
      </c>
      <c r="E330" s="2">
        <v>510</v>
      </c>
      <c r="F330" s="1" t="s">
        <v>1050</v>
      </c>
      <c r="G330" s="2" t="s">
        <v>18</v>
      </c>
      <c r="H330" s="1" t="s">
        <v>8080</v>
      </c>
      <c r="I330" s="3">
        <v>45084.569143518522</v>
      </c>
      <c r="J330" s="4">
        <v>305000</v>
      </c>
      <c r="K330" s="5">
        <v>60200</v>
      </c>
      <c r="L330" s="5">
        <v>183500</v>
      </c>
      <c r="M330" s="5">
        <f t="shared" si="11"/>
        <v>243700</v>
      </c>
      <c r="N330" s="38">
        <v>1.45</v>
      </c>
      <c r="O330" s="38">
        <v>1.6567384634520503</v>
      </c>
    </row>
    <row r="331" spans="1:15">
      <c r="A331" s="1" t="s">
        <v>663</v>
      </c>
      <c r="B331" s="1" t="s">
        <v>1051</v>
      </c>
      <c r="C331" s="1" t="s">
        <v>1052</v>
      </c>
      <c r="D331" s="1" t="s">
        <v>1037</v>
      </c>
      <c r="E331" s="2">
        <v>510</v>
      </c>
      <c r="F331" s="1" t="s">
        <v>1053</v>
      </c>
      <c r="G331" s="2" t="s">
        <v>18</v>
      </c>
      <c r="H331" s="1" t="s">
        <v>8081</v>
      </c>
      <c r="I331" s="3">
        <v>45012.487210648149</v>
      </c>
      <c r="J331" s="4">
        <v>430000</v>
      </c>
      <c r="K331" s="5">
        <v>63300</v>
      </c>
      <c r="L331" s="5">
        <v>306600</v>
      </c>
      <c r="M331" s="5">
        <f t="shared" si="11"/>
        <v>369900</v>
      </c>
      <c r="N331" s="38">
        <v>1.45</v>
      </c>
      <c r="O331" s="38">
        <v>1.6567384634520503</v>
      </c>
    </row>
    <row r="332" spans="1:15">
      <c r="A332" s="1" t="s">
        <v>663</v>
      </c>
      <c r="B332" s="1" t="s">
        <v>1054</v>
      </c>
      <c r="C332" s="1" t="s">
        <v>1055</v>
      </c>
      <c r="D332" s="1" t="s">
        <v>1037</v>
      </c>
      <c r="E332" s="2">
        <v>510</v>
      </c>
      <c r="F332" s="1" t="s">
        <v>1056</v>
      </c>
      <c r="G332" s="2" t="s">
        <v>18</v>
      </c>
      <c r="H332" s="1" t="s">
        <v>8082</v>
      </c>
      <c r="I332" s="3">
        <v>44960.442453703705</v>
      </c>
      <c r="J332" s="4">
        <v>322900</v>
      </c>
      <c r="K332" s="5">
        <v>46600</v>
      </c>
      <c r="L332" s="5">
        <v>234200</v>
      </c>
      <c r="M332" s="5">
        <f t="shared" si="11"/>
        <v>280800</v>
      </c>
      <c r="N332" s="38">
        <v>1.45</v>
      </c>
      <c r="O332" s="38">
        <v>1.6567384634520503</v>
      </c>
    </row>
    <row r="333" spans="1:15">
      <c r="A333" s="1" t="s">
        <v>663</v>
      </c>
      <c r="B333" s="1" t="s">
        <v>1057</v>
      </c>
      <c r="C333" s="1" t="s">
        <v>1058</v>
      </c>
      <c r="D333" s="1" t="s">
        <v>1037</v>
      </c>
      <c r="E333" s="2">
        <v>510</v>
      </c>
      <c r="F333" s="1" t="s">
        <v>1059</v>
      </c>
      <c r="G333" s="2" t="s">
        <v>18</v>
      </c>
      <c r="H333" s="1" t="s">
        <v>8083</v>
      </c>
      <c r="I333" s="3">
        <v>45079.654502314814</v>
      </c>
      <c r="J333" s="4">
        <v>495000</v>
      </c>
      <c r="K333" s="5">
        <v>110400</v>
      </c>
      <c r="L333" s="5">
        <v>325600</v>
      </c>
      <c r="M333" s="5">
        <f t="shared" si="11"/>
        <v>436000</v>
      </c>
      <c r="N333" s="38">
        <v>1.45</v>
      </c>
      <c r="O333" s="38">
        <v>1.6567384634520503</v>
      </c>
    </row>
    <row r="334" spans="1:15">
      <c r="A334" s="1" t="s">
        <v>663</v>
      </c>
      <c r="B334" s="1" t="s">
        <v>1060</v>
      </c>
      <c r="C334" s="1" t="s">
        <v>1061</v>
      </c>
      <c r="D334" s="1" t="s">
        <v>1037</v>
      </c>
      <c r="E334" s="2">
        <v>510</v>
      </c>
      <c r="F334" s="1" t="s">
        <v>1062</v>
      </c>
      <c r="G334" s="2" t="s">
        <v>18</v>
      </c>
      <c r="H334" s="1" t="s">
        <v>8084</v>
      </c>
      <c r="I334" s="3">
        <v>45030.488587962966</v>
      </c>
      <c r="J334" s="4">
        <v>316000</v>
      </c>
      <c r="K334" s="5">
        <v>79600</v>
      </c>
      <c r="L334" s="5">
        <v>200800</v>
      </c>
      <c r="M334" s="5">
        <f t="shared" si="11"/>
        <v>280400</v>
      </c>
      <c r="N334" s="38">
        <v>1.45</v>
      </c>
      <c r="O334" s="38">
        <v>1.6567384634520503</v>
      </c>
    </row>
    <row r="335" spans="1:15">
      <c r="A335" s="1" t="s">
        <v>663</v>
      </c>
      <c r="B335" s="1" t="s">
        <v>1063</v>
      </c>
      <c r="C335" s="1" t="s">
        <v>1064</v>
      </c>
      <c r="D335" s="1" t="s">
        <v>1037</v>
      </c>
      <c r="E335" s="2">
        <v>510</v>
      </c>
      <c r="F335" s="1" t="s">
        <v>1065</v>
      </c>
      <c r="G335" s="2" t="s">
        <v>18</v>
      </c>
      <c r="H335" s="1" t="s">
        <v>8085</v>
      </c>
      <c r="I335" s="3">
        <v>44932.460266203707</v>
      </c>
      <c r="J335" s="4">
        <v>295000</v>
      </c>
      <c r="K335" s="5">
        <v>79600</v>
      </c>
      <c r="L335" s="5">
        <v>182700</v>
      </c>
      <c r="M335" s="5">
        <f t="shared" si="11"/>
        <v>262300</v>
      </c>
      <c r="N335" s="38">
        <v>1.45</v>
      </c>
      <c r="O335" s="38">
        <v>1.6567384634520503</v>
      </c>
    </row>
    <row r="336" spans="1:15">
      <c r="A336" s="1" t="s">
        <v>663</v>
      </c>
      <c r="B336" s="1" t="s">
        <v>1066</v>
      </c>
      <c r="C336" s="1" t="s">
        <v>1067</v>
      </c>
      <c r="D336" s="1" t="s">
        <v>1037</v>
      </c>
      <c r="E336" s="2">
        <v>510</v>
      </c>
      <c r="F336" s="1" t="s">
        <v>1068</v>
      </c>
      <c r="G336" s="2" t="s">
        <v>18</v>
      </c>
      <c r="H336" s="1" t="s">
        <v>8086</v>
      </c>
      <c r="I336" s="3">
        <v>45069.453067129631</v>
      </c>
      <c r="J336" s="4">
        <v>341000</v>
      </c>
      <c r="K336" s="5">
        <v>86200</v>
      </c>
      <c r="L336" s="5">
        <v>226500</v>
      </c>
      <c r="M336" s="5">
        <f t="shared" si="11"/>
        <v>312700</v>
      </c>
      <c r="N336" s="38">
        <v>1.45</v>
      </c>
      <c r="O336" s="38">
        <v>1.6567384634520503</v>
      </c>
    </row>
    <row r="337" spans="1:15">
      <c r="A337" s="1" t="s">
        <v>663</v>
      </c>
      <c r="B337" s="1" t="s">
        <v>1069</v>
      </c>
      <c r="C337" s="1" t="s">
        <v>1070</v>
      </c>
      <c r="D337" s="1" t="s">
        <v>1037</v>
      </c>
      <c r="E337" s="2">
        <v>510</v>
      </c>
      <c r="F337" s="1" t="s">
        <v>1071</v>
      </c>
      <c r="G337" s="2" t="s">
        <v>18</v>
      </c>
      <c r="H337" s="1" t="s">
        <v>8087</v>
      </c>
      <c r="I337" s="3">
        <v>45169.56559027778</v>
      </c>
      <c r="J337" s="4">
        <v>285000</v>
      </c>
      <c r="K337" s="5">
        <v>93500</v>
      </c>
      <c r="L337" s="5">
        <v>203800</v>
      </c>
      <c r="M337" s="5">
        <f t="shared" si="11"/>
        <v>297300</v>
      </c>
      <c r="N337" s="38">
        <v>1.45</v>
      </c>
      <c r="O337" s="38">
        <v>1.6567384634520503</v>
      </c>
    </row>
    <row r="338" spans="1:15">
      <c r="A338" s="1" t="s">
        <v>663</v>
      </c>
      <c r="B338" s="1" t="s">
        <v>1072</v>
      </c>
      <c r="C338" s="1" t="s">
        <v>1073</v>
      </c>
      <c r="D338" s="1" t="s">
        <v>1037</v>
      </c>
      <c r="E338" s="2">
        <v>510</v>
      </c>
      <c r="F338" s="1" t="s">
        <v>1074</v>
      </c>
      <c r="G338" s="2" t="s">
        <v>18</v>
      </c>
      <c r="H338" s="1" t="s">
        <v>8088</v>
      </c>
      <c r="I338" s="3">
        <v>45201.408587962964</v>
      </c>
      <c r="J338" s="4">
        <v>265000</v>
      </c>
      <c r="K338" s="5">
        <v>94500</v>
      </c>
      <c r="L338" s="5">
        <v>182900</v>
      </c>
      <c r="M338" s="5">
        <f t="shared" si="11"/>
        <v>277400</v>
      </c>
      <c r="N338" s="38">
        <v>1.45</v>
      </c>
      <c r="O338" s="38">
        <v>1.6567384634520503</v>
      </c>
    </row>
    <row r="339" spans="1:15">
      <c r="A339" s="1" t="s">
        <v>663</v>
      </c>
      <c r="B339" s="1" t="s">
        <v>1075</v>
      </c>
      <c r="C339" s="1" t="s">
        <v>1076</v>
      </c>
      <c r="D339" s="1" t="s">
        <v>1037</v>
      </c>
      <c r="E339" s="2">
        <v>510</v>
      </c>
      <c r="F339" s="1" t="s">
        <v>1077</v>
      </c>
      <c r="G339" s="2" t="s">
        <v>18</v>
      </c>
      <c r="H339" s="1" t="s">
        <v>8089</v>
      </c>
      <c r="I339" s="3">
        <v>45119.34884259259</v>
      </c>
      <c r="J339" s="4">
        <v>280000</v>
      </c>
      <c r="K339" s="5">
        <v>65400</v>
      </c>
      <c r="L339" s="5">
        <v>241100</v>
      </c>
      <c r="M339" s="5">
        <f t="shared" si="11"/>
        <v>306500</v>
      </c>
      <c r="N339" s="38">
        <v>1.45</v>
      </c>
      <c r="O339" s="38">
        <v>1.6567384634520503</v>
      </c>
    </row>
    <row r="340" spans="1:15">
      <c r="A340" s="1" t="s">
        <v>663</v>
      </c>
      <c r="B340" s="1" t="s">
        <v>1078</v>
      </c>
      <c r="C340" s="1" t="s">
        <v>1079</v>
      </c>
      <c r="D340" s="1" t="s">
        <v>1080</v>
      </c>
      <c r="E340" s="2">
        <v>510</v>
      </c>
      <c r="F340" s="1" t="s">
        <v>1081</v>
      </c>
      <c r="G340" s="2" t="s">
        <v>18</v>
      </c>
      <c r="H340" s="1" t="s">
        <v>8090</v>
      </c>
      <c r="I340" s="3">
        <v>45217.665902777779</v>
      </c>
      <c r="J340" s="4">
        <v>350000</v>
      </c>
      <c r="K340" s="5">
        <v>93700</v>
      </c>
      <c r="L340" s="5">
        <v>188000</v>
      </c>
      <c r="M340" s="5">
        <f t="shared" si="11"/>
        <v>281700</v>
      </c>
      <c r="N340" s="38">
        <v>1.6</v>
      </c>
      <c r="O340" s="38">
        <v>1.6</v>
      </c>
    </row>
    <row r="341" spans="1:15">
      <c r="A341" s="1" t="s">
        <v>663</v>
      </c>
      <c r="B341" s="1" t="s">
        <v>1082</v>
      </c>
      <c r="C341" s="1" t="s">
        <v>1083</v>
      </c>
      <c r="D341" s="1" t="s">
        <v>1080</v>
      </c>
      <c r="E341" s="2">
        <v>510</v>
      </c>
      <c r="F341" s="1" t="s">
        <v>1084</v>
      </c>
      <c r="G341" s="2" t="s">
        <v>18</v>
      </c>
      <c r="H341" s="1" t="s">
        <v>8091</v>
      </c>
      <c r="I341" s="3">
        <v>45198.36650462963</v>
      </c>
      <c r="J341" s="4">
        <v>250000</v>
      </c>
      <c r="K341" s="5">
        <v>81000</v>
      </c>
      <c r="L341" s="5">
        <v>125600</v>
      </c>
      <c r="M341" s="5">
        <f t="shared" si="11"/>
        <v>206600</v>
      </c>
      <c r="N341" s="38">
        <v>1.6</v>
      </c>
      <c r="O341" s="38">
        <v>1.6</v>
      </c>
    </row>
    <row r="342" spans="1:15">
      <c r="A342" s="1" t="s">
        <v>663</v>
      </c>
      <c r="B342" s="1" t="s">
        <v>1085</v>
      </c>
      <c r="C342" s="1" t="s">
        <v>1086</v>
      </c>
      <c r="D342" s="1" t="s">
        <v>1080</v>
      </c>
      <c r="E342" s="2">
        <v>510</v>
      </c>
      <c r="F342" s="1" t="s">
        <v>1087</v>
      </c>
      <c r="G342" s="2" t="s">
        <v>18</v>
      </c>
      <c r="H342" s="1" t="s">
        <v>8092</v>
      </c>
      <c r="I342" s="3">
        <v>45044.422581018516</v>
      </c>
      <c r="J342" s="4">
        <v>230000</v>
      </c>
      <c r="K342" s="5">
        <v>58200</v>
      </c>
      <c r="L342" s="5">
        <v>149300</v>
      </c>
      <c r="M342" s="5">
        <f t="shared" si="11"/>
        <v>207500</v>
      </c>
      <c r="N342" s="38">
        <v>1.6</v>
      </c>
      <c r="O342" s="38">
        <v>1.6</v>
      </c>
    </row>
    <row r="343" spans="1:15">
      <c r="A343" s="1" t="s">
        <v>663</v>
      </c>
      <c r="B343" s="1" t="s">
        <v>1088</v>
      </c>
      <c r="C343" s="1" t="s">
        <v>1089</v>
      </c>
      <c r="D343" s="1" t="s">
        <v>1080</v>
      </c>
      <c r="E343" s="2">
        <v>510</v>
      </c>
      <c r="F343" s="1" t="s">
        <v>1090</v>
      </c>
      <c r="G343" s="2" t="s">
        <v>18</v>
      </c>
      <c r="H343" s="1" t="s">
        <v>8093</v>
      </c>
      <c r="I343" s="3">
        <v>45135.463159722225</v>
      </c>
      <c r="J343" s="4">
        <v>274000</v>
      </c>
      <c r="K343" s="5">
        <v>93200</v>
      </c>
      <c r="L343" s="5">
        <v>159500</v>
      </c>
      <c r="M343" s="5">
        <f t="shared" si="11"/>
        <v>252700</v>
      </c>
      <c r="N343" s="38">
        <v>1.6</v>
      </c>
      <c r="O343" s="38">
        <v>1.6</v>
      </c>
    </row>
    <row r="344" spans="1:15">
      <c r="A344" s="1" t="s">
        <v>663</v>
      </c>
      <c r="B344" s="1" t="s">
        <v>1091</v>
      </c>
      <c r="C344" s="1" t="s">
        <v>1092</v>
      </c>
      <c r="D344" s="1" t="s">
        <v>1080</v>
      </c>
      <c r="E344" s="2">
        <v>510</v>
      </c>
      <c r="F344" s="1" t="s">
        <v>1093</v>
      </c>
      <c r="G344" s="2" t="s">
        <v>18</v>
      </c>
      <c r="H344" s="1" t="s">
        <v>8094</v>
      </c>
      <c r="I344" s="3">
        <v>45189.383391203701</v>
      </c>
      <c r="J344" s="4">
        <v>140000</v>
      </c>
      <c r="K344" s="5">
        <v>76300</v>
      </c>
      <c r="L344" s="5">
        <v>83100</v>
      </c>
      <c r="M344" s="5">
        <f t="shared" si="11"/>
        <v>159400</v>
      </c>
      <c r="N344" s="38">
        <v>1.6</v>
      </c>
      <c r="O344" s="38">
        <v>1.6</v>
      </c>
    </row>
    <row r="345" spans="1:15">
      <c r="A345" s="1" t="s">
        <v>663</v>
      </c>
      <c r="B345" s="1" t="s">
        <v>1094</v>
      </c>
      <c r="C345" s="1" t="s">
        <v>1095</v>
      </c>
      <c r="D345" s="1" t="s">
        <v>1080</v>
      </c>
      <c r="E345" s="2">
        <v>510</v>
      </c>
      <c r="F345" s="1" t="s">
        <v>1096</v>
      </c>
      <c r="G345" s="2" t="s">
        <v>18</v>
      </c>
      <c r="H345" s="1" t="s">
        <v>8095</v>
      </c>
      <c r="I345" s="3">
        <v>45167.461504629631</v>
      </c>
      <c r="J345" s="4">
        <v>245000</v>
      </c>
      <c r="K345" s="5">
        <v>57600</v>
      </c>
      <c r="L345" s="5">
        <v>228900</v>
      </c>
      <c r="M345" s="5">
        <f t="shared" si="11"/>
        <v>286500</v>
      </c>
      <c r="N345" s="38">
        <v>1.6</v>
      </c>
      <c r="O345" s="38">
        <v>1.6</v>
      </c>
    </row>
    <row r="346" spans="1:15">
      <c r="A346" s="1" t="s">
        <v>663</v>
      </c>
      <c r="B346" s="1" t="s">
        <v>1097</v>
      </c>
      <c r="C346" s="1" t="s">
        <v>1098</v>
      </c>
      <c r="D346" s="1" t="s">
        <v>1099</v>
      </c>
      <c r="E346" s="2">
        <v>510</v>
      </c>
      <c r="F346" s="1" t="s">
        <v>1100</v>
      </c>
      <c r="G346" s="2" t="s">
        <v>18</v>
      </c>
      <c r="H346" s="1" t="s">
        <v>8096</v>
      </c>
      <c r="I346" s="3">
        <v>45135.446909722225</v>
      </c>
      <c r="J346" s="4">
        <v>730000</v>
      </c>
      <c r="K346" s="5">
        <v>170300</v>
      </c>
      <c r="L346" s="5">
        <v>457600</v>
      </c>
      <c r="M346" s="5">
        <f t="shared" si="11"/>
        <v>627900</v>
      </c>
      <c r="N346" s="38">
        <v>1.75</v>
      </c>
      <c r="O346" s="38">
        <v>1.75</v>
      </c>
    </row>
    <row r="347" spans="1:15">
      <c r="A347" s="1" t="s">
        <v>663</v>
      </c>
      <c r="B347" s="1" t="s">
        <v>1101</v>
      </c>
      <c r="C347" s="1" t="s">
        <v>1102</v>
      </c>
      <c r="D347" s="1" t="s">
        <v>1099</v>
      </c>
      <c r="E347" s="2">
        <v>510</v>
      </c>
      <c r="F347" s="1" t="s">
        <v>1103</v>
      </c>
      <c r="G347" s="2" t="s">
        <v>18</v>
      </c>
      <c r="H347" s="1" t="s">
        <v>8097</v>
      </c>
      <c r="I347" s="3">
        <v>44998.440891203703</v>
      </c>
      <c r="J347" s="4">
        <v>700000</v>
      </c>
      <c r="K347" s="5">
        <v>140900</v>
      </c>
      <c r="L347" s="5">
        <v>508000</v>
      </c>
      <c r="M347" s="5">
        <f t="shared" si="11"/>
        <v>648900</v>
      </c>
      <c r="N347" s="38">
        <v>1.75</v>
      </c>
      <c r="O347" s="38">
        <v>1.75</v>
      </c>
    </row>
    <row r="348" spans="1:15">
      <c r="A348" s="1" t="s">
        <v>663</v>
      </c>
      <c r="B348" s="1" t="s">
        <v>1104</v>
      </c>
      <c r="C348" s="1" t="s">
        <v>1105</v>
      </c>
      <c r="D348" s="1" t="s">
        <v>1099</v>
      </c>
      <c r="E348" s="2">
        <v>510</v>
      </c>
      <c r="F348" s="1" t="s">
        <v>1106</v>
      </c>
      <c r="G348" s="2" t="s">
        <v>18</v>
      </c>
      <c r="H348" s="1" t="s">
        <v>8098</v>
      </c>
      <c r="I348" s="3">
        <v>45121.590601851851</v>
      </c>
      <c r="J348" s="4">
        <v>725000</v>
      </c>
      <c r="K348" s="5">
        <v>140900</v>
      </c>
      <c r="L348" s="5">
        <v>571000</v>
      </c>
      <c r="M348" s="5">
        <f t="shared" ref="M348:M367" si="12">SUM(K348:L348)</f>
        <v>711900</v>
      </c>
      <c r="N348" s="38">
        <v>1.75</v>
      </c>
      <c r="O348" s="38">
        <v>1.75</v>
      </c>
    </row>
    <row r="349" spans="1:15">
      <c r="A349" s="1" t="s">
        <v>663</v>
      </c>
      <c r="B349" s="1" t="s">
        <v>1107</v>
      </c>
      <c r="C349" s="1" t="s">
        <v>1108</v>
      </c>
      <c r="D349" s="1" t="s">
        <v>1099</v>
      </c>
      <c r="E349" s="2">
        <v>510</v>
      </c>
      <c r="F349" s="1" t="s">
        <v>1109</v>
      </c>
      <c r="G349" s="2" t="s">
        <v>18</v>
      </c>
      <c r="H349" s="1" t="s">
        <v>8099</v>
      </c>
      <c r="I349" s="3">
        <v>45243.520509259259</v>
      </c>
      <c r="J349" s="4">
        <v>643000</v>
      </c>
      <c r="K349" s="5">
        <v>178500</v>
      </c>
      <c r="L349" s="5">
        <v>546600</v>
      </c>
      <c r="M349" s="5">
        <f t="shared" si="12"/>
        <v>725100</v>
      </c>
      <c r="N349" s="38">
        <v>1.75</v>
      </c>
      <c r="O349" s="38">
        <v>1.75</v>
      </c>
    </row>
    <row r="350" spans="1:15">
      <c r="A350" s="1" t="s">
        <v>663</v>
      </c>
      <c r="B350" s="1" t="s">
        <v>1110</v>
      </c>
      <c r="C350" s="1" t="s">
        <v>1111</v>
      </c>
      <c r="D350" s="1" t="s">
        <v>1099</v>
      </c>
      <c r="E350" s="2">
        <v>510</v>
      </c>
      <c r="F350" s="1" t="s">
        <v>1112</v>
      </c>
      <c r="G350" s="2" t="s">
        <v>18</v>
      </c>
      <c r="H350" s="1" t="s">
        <v>8100</v>
      </c>
      <c r="I350" s="3">
        <v>45176.621331018519</v>
      </c>
      <c r="J350" s="4">
        <v>625000</v>
      </c>
      <c r="K350" s="5">
        <v>211200</v>
      </c>
      <c r="L350" s="5">
        <v>549200</v>
      </c>
      <c r="M350" s="5">
        <f t="shared" si="12"/>
        <v>760400</v>
      </c>
      <c r="N350" s="38">
        <v>1.75</v>
      </c>
      <c r="O350" s="38">
        <v>1.75</v>
      </c>
    </row>
    <row r="351" spans="1:15">
      <c r="A351" s="1" t="s">
        <v>663</v>
      </c>
      <c r="B351" s="1" t="s">
        <v>1113</v>
      </c>
      <c r="C351" s="1" t="s">
        <v>1114</v>
      </c>
      <c r="D351" s="1" t="s">
        <v>1099</v>
      </c>
      <c r="E351" s="2">
        <v>510</v>
      </c>
      <c r="F351" s="1" t="s">
        <v>1115</v>
      </c>
      <c r="G351" s="2" t="s">
        <v>18</v>
      </c>
      <c r="H351" s="1" t="s">
        <v>8101</v>
      </c>
      <c r="I351" s="3">
        <v>45026.586261574077</v>
      </c>
      <c r="J351" s="4">
        <v>504000</v>
      </c>
      <c r="K351" s="5">
        <v>170900</v>
      </c>
      <c r="L351" s="5">
        <v>577300</v>
      </c>
      <c r="M351" s="5">
        <f t="shared" si="12"/>
        <v>748200</v>
      </c>
      <c r="N351" s="38">
        <v>1.75</v>
      </c>
      <c r="O351" s="38">
        <v>1.75</v>
      </c>
    </row>
    <row r="352" spans="1:15">
      <c r="A352" s="1" t="s">
        <v>663</v>
      </c>
      <c r="B352" s="1" t="s">
        <v>1116</v>
      </c>
      <c r="C352" s="1" t="s">
        <v>1117</v>
      </c>
      <c r="D352" s="1" t="s">
        <v>1118</v>
      </c>
      <c r="E352" s="2">
        <v>510</v>
      </c>
      <c r="F352" s="1" t="s">
        <v>1119</v>
      </c>
      <c r="G352" s="2" t="s">
        <v>18</v>
      </c>
      <c r="H352" s="1" t="s">
        <v>8102</v>
      </c>
      <c r="I352" s="3">
        <v>45009.59878472222</v>
      </c>
      <c r="J352" s="4">
        <v>331900</v>
      </c>
      <c r="K352" s="5">
        <v>54600</v>
      </c>
      <c r="L352" s="5">
        <v>237000</v>
      </c>
      <c r="M352" s="5">
        <f t="shared" si="12"/>
        <v>291600</v>
      </c>
      <c r="N352" s="38">
        <v>1.5</v>
      </c>
      <c r="O352" s="38">
        <v>1.5</v>
      </c>
    </row>
    <row r="353" spans="1:15">
      <c r="A353" s="1" t="s">
        <v>663</v>
      </c>
      <c r="B353" s="1" t="s">
        <v>1120</v>
      </c>
      <c r="C353" s="1" t="s">
        <v>1121</v>
      </c>
      <c r="D353" s="1" t="s">
        <v>1118</v>
      </c>
      <c r="E353" s="2">
        <v>510</v>
      </c>
      <c r="F353" s="1" t="s">
        <v>1122</v>
      </c>
      <c r="G353" s="2" t="s">
        <v>18</v>
      </c>
      <c r="H353" s="1" t="s">
        <v>8103</v>
      </c>
      <c r="I353" s="3">
        <v>45128.658449074072</v>
      </c>
      <c r="J353" s="4">
        <v>550000</v>
      </c>
      <c r="K353" s="5">
        <v>70200</v>
      </c>
      <c r="L353" s="5">
        <v>479900</v>
      </c>
      <c r="M353" s="5">
        <f t="shared" si="12"/>
        <v>550100</v>
      </c>
      <c r="N353" s="38">
        <v>1.5</v>
      </c>
      <c r="O353" s="38">
        <v>1.5</v>
      </c>
    </row>
    <row r="354" spans="1:15">
      <c r="A354" s="1" t="s">
        <v>663</v>
      </c>
      <c r="B354" s="1" t="s">
        <v>1123</v>
      </c>
      <c r="C354" s="1" t="s">
        <v>1124</v>
      </c>
      <c r="D354" s="1" t="s">
        <v>1118</v>
      </c>
      <c r="E354" s="2">
        <v>510</v>
      </c>
      <c r="F354" s="1" t="s">
        <v>1125</v>
      </c>
      <c r="G354" s="2" t="s">
        <v>18</v>
      </c>
      <c r="H354" s="1" t="s">
        <v>8104</v>
      </c>
      <c r="I354" s="3">
        <v>45113.399421296293</v>
      </c>
      <c r="J354" s="4">
        <v>395000</v>
      </c>
      <c r="K354" s="5">
        <v>61300</v>
      </c>
      <c r="L354" s="5">
        <v>345900</v>
      </c>
      <c r="M354" s="5">
        <f t="shared" si="12"/>
        <v>407200</v>
      </c>
      <c r="N354" s="38">
        <v>1.5</v>
      </c>
      <c r="O354" s="38">
        <v>1.5</v>
      </c>
    </row>
    <row r="355" spans="1:15">
      <c r="A355" s="1" t="s">
        <v>663</v>
      </c>
      <c r="B355" s="1" t="s">
        <v>1126</v>
      </c>
      <c r="C355" s="1" t="s">
        <v>1127</v>
      </c>
      <c r="D355" s="1" t="s">
        <v>1128</v>
      </c>
      <c r="E355" s="2">
        <v>510</v>
      </c>
      <c r="F355" s="1" t="s">
        <v>1129</v>
      </c>
      <c r="G355" s="2" t="s">
        <v>18</v>
      </c>
      <c r="H355" s="1" t="s">
        <v>8105</v>
      </c>
      <c r="I355" s="3">
        <v>45195.358310185184</v>
      </c>
      <c r="J355" s="4">
        <v>530000</v>
      </c>
      <c r="K355" s="5">
        <v>156200</v>
      </c>
      <c r="L355" s="5">
        <v>422100</v>
      </c>
      <c r="M355" s="5">
        <f t="shared" si="12"/>
        <v>578300</v>
      </c>
      <c r="N355" s="38">
        <v>1.67</v>
      </c>
      <c r="O355" s="38">
        <v>1.67</v>
      </c>
    </row>
    <row r="356" spans="1:15">
      <c r="A356" s="1" t="s">
        <v>663</v>
      </c>
      <c r="B356" s="1" t="s">
        <v>1130</v>
      </c>
      <c r="C356" s="1" t="s">
        <v>1131</v>
      </c>
      <c r="D356" s="1" t="s">
        <v>1128</v>
      </c>
      <c r="E356" s="2">
        <v>510</v>
      </c>
      <c r="F356" s="1" t="s">
        <v>1132</v>
      </c>
      <c r="G356" s="2" t="s">
        <v>18</v>
      </c>
      <c r="H356" s="1" t="s">
        <v>8106</v>
      </c>
      <c r="I356" s="3">
        <v>45005.453784722224</v>
      </c>
      <c r="J356" s="4">
        <v>390000</v>
      </c>
      <c r="K356" s="5">
        <v>127700</v>
      </c>
      <c r="L356" s="5">
        <v>305000</v>
      </c>
      <c r="M356" s="5">
        <f t="shared" si="12"/>
        <v>432700</v>
      </c>
      <c r="N356" s="38">
        <v>1.67</v>
      </c>
      <c r="O356" s="38">
        <v>1.67</v>
      </c>
    </row>
    <row r="357" spans="1:15">
      <c r="A357" s="1" t="s">
        <v>663</v>
      </c>
      <c r="B357" s="1" t="s">
        <v>1133</v>
      </c>
      <c r="C357" s="1" t="s">
        <v>1134</v>
      </c>
      <c r="D357" s="1" t="s">
        <v>1128</v>
      </c>
      <c r="E357" s="2">
        <v>510</v>
      </c>
      <c r="F357" s="1" t="s">
        <v>1135</v>
      </c>
      <c r="G357" s="2" t="s">
        <v>18</v>
      </c>
      <c r="H357" s="1" t="s">
        <v>8107</v>
      </c>
      <c r="I357" s="3">
        <v>45193.424189814818</v>
      </c>
      <c r="J357" s="4">
        <v>399900</v>
      </c>
      <c r="K357" s="5">
        <v>126100</v>
      </c>
      <c r="L357" s="5">
        <v>324200</v>
      </c>
      <c r="M357" s="5">
        <f t="shared" si="12"/>
        <v>450300</v>
      </c>
      <c r="N357" s="38">
        <v>1.67</v>
      </c>
      <c r="O357" s="38">
        <v>1.67</v>
      </c>
    </row>
    <row r="358" spans="1:15">
      <c r="A358" s="1" t="s">
        <v>663</v>
      </c>
      <c r="B358" s="1" t="s">
        <v>1136</v>
      </c>
      <c r="C358" s="1" t="s">
        <v>1137</v>
      </c>
      <c r="D358" s="1" t="s">
        <v>1128</v>
      </c>
      <c r="E358" s="2">
        <v>510</v>
      </c>
      <c r="F358" s="1" t="s">
        <v>1138</v>
      </c>
      <c r="G358" s="2" t="s">
        <v>18</v>
      </c>
      <c r="H358" s="1" t="s">
        <v>8108</v>
      </c>
      <c r="I358" s="3">
        <v>45141.666076388887</v>
      </c>
      <c r="J358" s="4">
        <v>409900</v>
      </c>
      <c r="K358" s="5">
        <v>141400</v>
      </c>
      <c r="L358" s="5">
        <v>348600</v>
      </c>
      <c r="M358" s="5">
        <f t="shared" si="12"/>
        <v>490000</v>
      </c>
      <c r="N358" s="38">
        <v>1.67</v>
      </c>
      <c r="O358" s="38">
        <v>1.67</v>
      </c>
    </row>
    <row r="359" spans="1:15">
      <c r="A359" s="1" t="s">
        <v>663</v>
      </c>
      <c r="B359" s="1" t="s">
        <v>1139</v>
      </c>
      <c r="C359" s="1" t="s">
        <v>1140</v>
      </c>
      <c r="D359" s="1" t="s">
        <v>1141</v>
      </c>
      <c r="E359" s="2">
        <v>510</v>
      </c>
      <c r="F359" s="1" t="s">
        <v>1142</v>
      </c>
      <c r="G359" s="2" t="s">
        <v>18</v>
      </c>
      <c r="H359" s="1" t="s">
        <v>8109</v>
      </c>
      <c r="I359" s="3">
        <v>44981.589212962965</v>
      </c>
      <c r="J359" s="4">
        <v>400000</v>
      </c>
      <c r="K359" s="5">
        <v>63800</v>
      </c>
      <c r="L359" s="5">
        <v>212900</v>
      </c>
      <c r="M359" s="5">
        <f t="shared" si="12"/>
        <v>276700</v>
      </c>
      <c r="N359" s="38">
        <v>1.72</v>
      </c>
      <c r="O359" s="38">
        <v>2.0700772911299223</v>
      </c>
    </row>
    <row r="360" spans="1:15">
      <c r="A360" s="1" t="s">
        <v>663</v>
      </c>
      <c r="B360" s="1" t="s">
        <v>1143</v>
      </c>
      <c r="C360" s="1" t="s">
        <v>1144</v>
      </c>
      <c r="D360" s="1" t="s">
        <v>1141</v>
      </c>
      <c r="E360" s="2">
        <v>510</v>
      </c>
      <c r="F360" s="1" t="s">
        <v>1145</v>
      </c>
      <c r="G360" s="2" t="s">
        <v>18</v>
      </c>
      <c r="H360" s="1" t="s">
        <v>8110</v>
      </c>
      <c r="I360" s="3">
        <v>45205.476284722223</v>
      </c>
      <c r="J360" s="4">
        <v>290000</v>
      </c>
      <c r="K360" s="5">
        <v>55900</v>
      </c>
      <c r="L360" s="5">
        <v>153100</v>
      </c>
      <c r="M360" s="5">
        <f t="shared" si="12"/>
        <v>209000</v>
      </c>
      <c r="N360" s="38">
        <v>1.72</v>
      </c>
      <c r="O360" s="38">
        <v>2.0700772911299223</v>
      </c>
    </row>
    <row r="361" spans="1:15">
      <c r="A361" s="1" t="s">
        <v>663</v>
      </c>
      <c r="B361" s="1" t="s">
        <v>1146</v>
      </c>
      <c r="C361" s="1" t="s">
        <v>1147</v>
      </c>
      <c r="D361" s="1" t="s">
        <v>1141</v>
      </c>
      <c r="E361" s="2">
        <v>510</v>
      </c>
      <c r="F361" s="1" t="s">
        <v>1148</v>
      </c>
      <c r="G361" s="2" t="s">
        <v>18</v>
      </c>
      <c r="H361" s="1" t="s">
        <v>8111</v>
      </c>
      <c r="I361" s="3">
        <v>45002.440138888887</v>
      </c>
      <c r="J361" s="4">
        <v>250000</v>
      </c>
      <c r="K361" s="5">
        <v>60400</v>
      </c>
      <c r="L361" s="5">
        <v>122600</v>
      </c>
      <c r="M361" s="5">
        <f t="shared" si="12"/>
        <v>183000</v>
      </c>
      <c r="N361" s="38">
        <v>1.72</v>
      </c>
      <c r="O361" s="38">
        <v>2.0700772911299223</v>
      </c>
    </row>
    <row r="362" spans="1:15">
      <c r="A362" s="1" t="s">
        <v>663</v>
      </c>
      <c r="B362" s="1" t="s">
        <v>1149</v>
      </c>
      <c r="C362" s="1" t="s">
        <v>1150</v>
      </c>
      <c r="D362" s="1" t="s">
        <v>1141</v>
      </c>
      <c r="E362" s="2">
        <v>510</v>
      </c>
      <c r="F362" s="1" t="s">
        <v>1151</v>
      </c>
      <c r="G362" s="2" t="s">
        <v>18</v>
      </c>
      <c r="H362" s="1" t="s">
        <v>8112</v>
      </c>
      <c r="I362" s="3">
        <v>45219.655462962961</v>
      </c>
      <c r="J362" s="4">
        <v>220000</v>
      </c>
      <c r="K362" s="5">
        <v>54200</v>
      </c>
      <c r="L362" s="5">
        <v>114900</v>
      </c>
      <c r="M362" s="5">
        <f t="shared" si="12"/>
        <v>169100</v>
      </c>
      <c r="N362" s="38">
        <v>1.72</v>
      </c>
      <c r="O362" s="38">
        <v>2.0700772911299223</v>
      </c>
    </row>
    <row r="363" spans="1:15">
      <c r="A363" s="1" t="s">
        <v>663</v>
      </c>
      <c r="B363" s="1" t="s">
        <v>1152</v>
      </c>
      <c r="C363" s="1" t="s">
        <v>1153</v>
      </c>
      <c r="D363" s="1" t="s">
        <v>1141</v>
      </c>
      <c r="E363" s="2">
        <v>510</v>
      </c>
      <c r="F363" s="1" t="s">
        <v>1154</v>
      </c>
      <c r="G363" s="2" t="s">
        <v>18</v>
      </c>
      <c r="H363" s="1" t="s">
        <v>8113</v>
      </c>
      <c r="I363" s="3">
        <v>45083.47420138889</v>
      </c>
      <c r="J363" s="4">
        <v>238820</v>
      </c>
      <c r="K363" s="5">
        <v>59900</v>
      </c>
      <c r="L363" s="5">
        <v>125500</v>
      </c>
      <c r="M363" s="5">
        <f t="shared" si="12"/>
        <v>185400</v>
      </c>
      <c r="N363" s="38">
        <v>1.72</v>
      </c>
      <c r="O363" s="38">
        <v>2.0700772911299223</v>
      </c>
    </row>
    <row r="364" spans="1:15">
      <c r="A364" s="1" t="s">
        <v>663</v>
      </c>
      <c r="B364" s="1" t="s">
        <v>1155</v>
      </c>
      <c r="C364" s="1" t="s">
        <v>1156</v>
      </c>
      <c r="D364" s="1" t="s">
        <v>1141</v>
      </c>
      <c r="E364" s="2">
        <v>510</v>
      </c>
      <c r="F364" s="1" t="s">
        <v>1157</v>
      </c>
      <c r="G364" s="2" t="s">
        <v>18</v>
      </c>
      <c r="H364" s="1" t="s">
        <v>8114</v>
      </c>
      <c r="I364" s="3">
        <v>45168.403877314813</v>
      </c>
      <c r="J364" s="4">
        <v>218000</v>
      </c>
      <c r="K364" s="5">
        <v>55900</v>
      </c>
      <c r="L364" s="5">
        <v>130800</v>
      </c>
      <c r="M364" s="5">
        <f t="shared" si="12"/>
        <v>186700</v>
      </c>
      <c r="N364" s="38">
        <v>1.72</v>
      </c>
      <c r="O364" s="38">
        <v>2.0700772911299223</v>
      </c>
    </row>
    <row r="365" spans="1:15">
      <c r="A365" s="1" t="s">
        <v>663</v>
      </c>
      <c r="B365" s="1" t="s">
        <v>1158</v>
      </c>
      <c r="C365" s="1" t="s">
        <v>1159</v>
      </c>
      <c r="D365" s="1" t="s">
        <v>1141</v>
      </c>
      <c r="E365" s="2">
        <v>510</v>
      </c>
      <c r="F365" s="1" t="s">
        <v>1160</v>
      </c>
      <c r="G365" s="2" t="s">
        <v>18</v>
      </c>
      <c r="H365" s="1" t="s">
        <v>8115</v>
      </c>
      <c r="I365" s="3">
        <v>45231.363715277781</v>
      </c>
      <c r="J365" s="4">
        <v>345000</v>
      </c>
      <c r="K365" s="5">
        <v>75500</v>
      </c>
      <c r="L365" s="5">
        <v>224500</v>
      </c>
      <c r="M365" s="5">
        <f t="shared" si="12"/>
        <v>300000</v>
      </c>
      <c r="N365" s="38">
        <v>1.72</v>
      </c>
      <c r="O365" s="38">
        <v>2.0700772911299223</v>
      </c>
    </row>
    <row r="366" spans="1:15">
      <c r="A366" s="1" t="s">
        <v>663</v>
      </c>
      <c r="B366" s="1" t="s">
        <v>1161</v>
      </c>
      <c r="C366" s="1" t="s">
        <v>1162</v>
      </c>
      <c r="D366" s="1" t="s">
        <v>1141</v>
      </c>
      <c r="E366" s="2">
        <v>510</v>
      </c>
      <c r="F366" s="1" t="s">
        <v>1163</v>
      </c>
      <c r="G366" s="2" t="s">
        <v>18</v>
      </c>
      <c r="H366" s="1" t="s">
        <v>8116</v>
      </c>
      <c r="I366" s="3">
        <v>45176.411226851851</v>
      </c>
      <c r="J366" s="4">
        <v>240000</v>
      </c>
      <c r="K366" s="5">
        <v>60200</v>
      </c>
      <c r="L366" s="5">
        <v>161700</v>
      </c>
      <c r="M366" s="5">
        <f t="shared" si="12"/>
        <v>221900</v>
      </c>
      <c r="N366" s="38">
        <v>1.72</v>
      </c>
      <c r="O366" s="38">
        <v>2.0700772911299223</v>
      </c>
    </row>
    <row r="367" spans="1:15">
      <c r="A367" s="1" t="s">
        <v>663</v>
      </c>
      <c r="B367" s="1" t="s">
        <v>1164</v>
      </c>
      <c r="C367" s="1" t="s">
        <v>1165</v>
      </c>
      <c r="D367" s="1" t="s">
        <v>1141</v>
      </c>
      <c r="E367" s="2">
        <v>510</v>
      </c>
      <c r="F367" s="1" t="s">
        <v>1166</v>
      </c>
      <c r="G367" s="2" t="s">
        <v>18</v>
      </c>
      <c r="H367" s="1" t="s">
        <v>8117</v>
      </c>
      <c r="I367" s="3">
        <v>44972.49796296296</v>
      </c>
      <c r="J367" s="4">
        <v>208000</v>
      </c>
      <c r="K367" s="5">
        <v>54200</v>
      </c>
      <c r="L367" s="5">
        <v>144700</v>
      </c>
      <c r="M367" s="5">
        <f t="shared" si="12"/>
        <v>198900</v>
      </c>
      <c r="N367" s="38">
        <v>1.72</v>
      </c>
      <c r="O367" s="38">
        <v>2.0700772911299223</v>
      </c>
    </row>
    <row r="368" spans="1:15">
      <c r="A368" s="1" t="s">
        <v>663</v>
      </c>
      <c r="B368" s="1" t="s">
        <v>1167</v>
      </c>
      <c r="C368" s="1" t="s">
        <v>1168</v>
      </c>
      <c r="D368" s="1" t="s">
        <v>1141</v>
      </c>
      <c r="E368" s="2">
        <v>510</v>
      </c>
      <c r="F368" s="1" t="s">
        <v>1169</v>
      </c>
      <c r="G368" s="2" t="s">
        <v>18</v>
      </c>
      <c r="H368" s="1" t="s">
        <v>8118</v>
      </c>
      <c r="I368" s="3">
        <v>45261.600902777776</v>
      </c>
      <c r="J368" s="4">
        <v>327000</v>
      </c>
      <c r="K368" s="5">
        <v>57500</v>
      </c>
      <c r="L368" s="5">
        <v>214200</v>
      </c>
      <c r="M368" s="5">
        <v>271700</v>
      </c>
      <c r="N368" s="38">
        <v>1.72</v>
      </c>
      <c r="O368" s="38">
        <v>2.0700772911299223</v>
      </c>
    </row>
    <row r="369" spans="1:15">
      <c r="A369" s="1" t="s">
        <v>663</v>
      </c>
      <c r="B369" s="1" t="s">
        <v>1170</v>
      </c>
      <c r="C369" s="1" t="s">
        <v>1171</v>
      </c>
      <c r="D369" s="1" t="s">
        <v>1141</v>
      </c>
      <c r="E369" s="2">
        <v>510</v>
      </c>
      <c r="F369" s="1" t="s">
        <v>1172</v>
      </c>
      <c r="G369" s="2" t="s">
        <v>18</v>
      </c>
      <c r="H369" s="1" t="s">
        <v>8119</v>
      </c>
      <c r="I369" s="3">
        <v>45141.612986111111</v>
      </c>
      <c r="J369" s="4">
        <v>292175</v>
      </c>
      <c r="K369" s="5">
        <v>57000</v>
      </c>
      <c r="L369" s="5">
        <v>261800</v>
      </c>
      <c r="M369" s="5">
        <f t="shared" ref="M369:M415" si="13">SUM(K369:L369)</f>
        <v>318800</v>
      </c>
      <c r="N369" s="38">
        <v>1.72</v>
      </c>
      <c r="O369" s="38">
        <v>2.0700772911299223</v>
      </c>
    </row>
    <row r="370" spans="1:15">
      <c r="A370" s="1" t="s">
        <v>663</v>
      </c>
      <c r="B370" s="1" t="s">
        <v>1173</v>
      </c>
      <c r="C370" s="1" t="s">
        <v>1174</v>
      </c>
      <c r="D370" s="1" t="s">
        <v>1175</v>
      </c>
      <c r="E370" s="2">
        <v>550</v>
      </c>
      <c r="F370" s="1" t="s">
        <v>1176</v>
      </c>
      <c r="G370" s="2" t="s">
        <v>18</v>
      </c>
      <c r="H370" s="1" t="s">
        <v>8120</v>
      </c>
      <c r="I370" s="3">
        <v>45268.51667824074</v>
      </c>
      <c r="J370" s="4">
        <v>270000</v>
      </c>
      <c r="K370" s="5">
        <v>28900</v>
      </c>
      <c r="L370" s="5">
        <v>160900</v>
      </c>
      <c r="M370" s="5">
        <f t="shared" si="13"/>
        <v>189800</v>
      </c>
      <c r="N370" s="38">
        <v>1.54</v>
      </c>
      <c r="O370" s="38">
        <v>1.76</v>
      </c>
    </row>
    <row r="371" spans="1:15">
      <c r="A371" s="1" t="s">
        <v>663</v>
      </c>
      <c r="B371" s="1" t="s">
        <v>1177</v>
      </c>
      <c r="C371" s="1" t="s">
        <v>1178</v>
      </c>
      <c r="D371" s="1" t="s">
        <v>1175</v>
      </c>
      <c r="E371" s="2">
        <v>550</v>
      </c>
      <c r="F371" s="1" t="s">
        <v>1179</v>
      </c>
      <c r="G371" s="2" t="s">
        <v>18</v>
      </c>
      <c r="H371" s="1" t="s">
        <v>8121</v>
      </c>
      <c r="I371" s="3">
        <v>44967.434699074074</v>
      </c>
      <c r="J371" s="4">
        <v>270000</v>
      </c>
      <c r="K371" s="5">
        <v>28900</v>
      </c>
      <c r="L371" s="5">
        <v>165500</v>
      </c>
      <c r="M371" s="5">
        <f t="shared" si="13"/>
        <v>194400</v>
      </c>
      <c r="N371" s="38">
        <v>1.54</v>
      </c>
      <c r="O371" s="38">
        <v>1.76</v>
      </c>
    </row>
    <row r="372" spans="1:15">
      <c r="A372" s="1" t="s">
        <v>663</v>
      </c>
      <c r="B372" s="1" t="s">
        <v>1180</v>
      </c>
      <c r="C372" s="1" t="s">
        <v>1181</v>
      </c>
      <c r="D372" s="1" t="s">
        <v>1175</v>
      </c>
      <c r="E372" s="2">
        <v>510</v>
      </c>
      <c r="F372" s="1" t="s">
        <v>1182</v>
      </c>
      <c r="G372" s="2" t="s">
        <v>18</v>
      </c>
      <c r="H372" s="1" t="s">
        <v>8122</v>
      </c>
      <c r="I372" s="3">
        <v>45070.350254629629</v>
      </c>
      <c r="J372" s="4">
        <v>325000</v>
      </c>
      <c r="K372" s="5">
        <v>52900</v>
      </c>
      <c r="L372" s="5">
        <v>181600</v>
      </c>
      <c r="M372" s="5">
        <f t="shared" si="13"/>
        <v>234500</v>
      </c>
      <c r="N372" s="38">
        <v>1.54</v>
      </c>
      <c r="O372" s="38">
        <v>1.76</v>
      </c>
    </row>
    <row r="373" spans="1:15">
      <c r="A373" s="1" t="s">
        <v>663</v>
      </c>
      <c r="B373" s="1" t="s">
        <v>1183</v>
      </c>
      <c r="C373" s="1" t="s">
        <v>1184</v>
      </c>
      <c r="D373" s="1" t="s">
        <v>1175</v>
      </c>
      <c r="E373" s="2">
        <v>550</v>
      </c>
      <c r="F373" s="1" t="s">
        <v>1185</v>
      </c>
      <c r="G373" s="2" t="s">
        <v>18</v>
      </c>
      <c r="H373" s="1" t="s">
        <v>8123</v>
      </c>
      <c r="I373" s="3">
        <v>45093.367592592593</v>
      </c>
      <c r="J373" s="4">
        <v>245000</v>
      </c>
      <c r="K373" s="5">
        <v>28900</v>
      </c>
      <c r="L373" s="5">
        <v>150600</v>
      </c>
      <c r="M373" s="5">
        <f t="shared" si="13"/>
        <v>179500</v>
      </c>
      <c r="N373" s="38">
        <v>1.54</v>
      </c>
      <c r="O373" s="38">
        <v>1.76</v>
      </c>
    </row>
    <row r="374" spans="1:15">
      <c r="A374" s="1" t="s">
        <v>663</v>
      </c>
      <c r="B374" s="1" t="s">
        <v>1186</v>
      </c>
      <c r="C374" s="1" t="s">
        <v>1187</v>
      </c>
      <c r="D374" s="1" t="s">
        <v>1175</v>
      </c>
      <c r="E374" s="2">
        <v>550</v>
      </c>
      <c r="F374" s="1" t="s">
        <v>1188</v>
      </c>
      <c r="G374" s="2" t="s">
        <v>18</v>
      </c>
      <c r="H374" s="1" t="s">
        <v>8124</v>
      </c>
      <c r="I374" s="3">
        <v>45219.351180555554</v>
      </c>
      <c r="J374" s="4">
        <v>262000</v>
      </c>
      <c r="K374" s="5">
        <v>28900</v>
      </c>
      <c r="L374" s="5">
        <v>166100</v>
      </c>
      <c r="M374" s="5">
        <f t="shared" si="13"/>
        <v>195000</v>
      </c>
      <c r="N374" s="38">
        <v>1.54</v>
      </c>
      <c r="O374" s="38">
        <v>1.76</v>
      </c>
    </row>
    <row r="375" spans="1:15">
      <c r="A375" s="1" t="s">
        <v>663</v>
      </c>
      <c r="B375" s="1" t="s">
        <v>1189</v>
      </c>
      <c r="C375" s="1" t="s">
        <v>1190</v>
      </c>
      <c r="D375" s="1" t="s">
        <v>1175</v>
      </c>
      <c r="E375" s="2">
        <v>550</v>
      </c>
      <c r="F375" s="1" t="s">
        <v>1191</v>
      </c>
      <c r="G375" s="2" t="s">
        <v>18</v>
      </c>
      <c r="H375" s="1" t="s">
        <v>8125</v>
      </c>
      <c r="I375" s="3">
        <v>45260.352708333332</v>
      </c>
      <c r="J375" s="4">
        <v>240000</v>
      </c>
      <c r="K375" s="5">
        <v>28900</v>
      </c>
      <c r="L375" s="5">
        <v>153300</v>
      </c>
      <c r="M375" s="5">
        <f t="shared" si="13"/>
        <v>182200</v>
      </c>
      <c r="N375" s="38">
        <v>1.54</v>
      </c>
      <c r="O375" s="38">
        <v>1.76</v>
      </c>
    </row>
    <row r="376" spans="1:15">
      <c r="A376" s="1" t="s">
        <v>663</v>
      </c>
      <c r="B376" s="1" t="s">
        <v>1192</v>
      </c>
      <c r="C376" s="1" t="s">
        <v>1193</v>
      </c>
      <c r="D376" s="1" t="s">
        <v>1175</v>
      </c>
      <c r="E376" s="2">
        <v>510</v>
      </c>
      <c r="F376" s="1" t="s">
        <v>1194</v>
      </c>
      <c r="G376" s="2" t="s">
        <v>18</v>
      </c>
      <c r="H376" s="1" t="s">
        <v>8126</v>
      </c>
      <c r="I376" s="3">
        <v>45176.338425925926</v>
      </c>
      <c r="J376" s="4">
        <v>279500</v>
      </c>
      <c r="K376" s="5">
        <v>52000</v>
      </c>
      <c r="L376" s="5">
        <v>162800</v>
      </c>
      <c r="M376" s="5">
        <f t="shared" si="13"/>
        <v>214800</v>
      </c>
      <c r="N376" s="38">
        <v>1.54</v>
      </c>
      <c r="O376" s="38">
        <v>1.76</v>
      </c>
    </row>
    <row r="377" spans="1:15">
      <c r="A377" s="1" t="s">
        <v>663</v>
      </c>
      <c r="B377" s="1" t="s">
        <v>1195</v>
      </c>
      <c r="C377" s="1" t="s">
        <v>1196</v>
      </c>
      <c r="D377" s="1" t="s">
        <v>1175</v>
      </c>
      <c r="E377" s="2">
        <v>550</v>
      </c>
      <c r="F377" s="1" t="s">
        <v>1197</v>
      </c>
      <c r="G377" s="2" t="s">
        <v>18</v>
      </c>
      <c r="H377" s="1" t="s">
        <v>8127</v>
      </c>
      <c r="I377" s="3">
        <v>44935.429062499999</v>
      </c>
      <c r="J377" s="4">
        <v>219900</v>
      </c>
      <c r="K377" s="5">
        <v>26000</v>
      </c>
      <c r="L377" s="5">
        <v>147800</v>
      </c>
      <c r="M377" s="5">
        <f t="shared" si="13"/>
        <v>173800</v>
      </c>
      <c r="N377" s="38">
        <v>1.54</v>
      </c>
      <c r="O377" s="38">
        <v>1.76</v>
      </c>
    </row>
    <row r="378" spans="1:15">
      <c r="A378" s="1" t="s">
        <v>663</v>
      </c>
      <c r="B378" s="1" t="s">
        <v>1198</v>
      </c>
      <c r="C378" s="1" t="s">
        <v>1199</v>
      </c>
      <c r="D378" s="1" t="s">
        <v>1175</v>
      </c>
      <c r="E378" s="2">
        <v>550</v>
      </c>
      <c r="F378" s="1" t="s">
        <v>1200</v>
      </c>
      <c r="G378" s="2" t="s">
        <v>18</v>
      </c>
      <c r="H378" s="1" t="s">
        <v>8128</v>
      </c>
      <c r="I378" s="3">
        <v>45040.483159722222</v>
      </c>
      <c r="J378" s="4">
        <v>158000</v>
      </c>
      <c r="K378" s="5">
        <v>13400</v>
      </c>
      <c r="L378" s="5">
        <v>111700</v>
      </c>
      <c r="M378" s="5">
        <f t="shared" si="13"/>
        <v>125100</v>
      </c>
      <c r="N378" s="38">
        <v>1.54</v>
      </c>
      <c r="O378" s="38">
        <v>1.76</v>
      </c>
    </row>
    <row r="379" spans="1:15">
      <c r="A379" s="1" t="s">
        <v>663</v>
      </c>
      <c r="B379" s="1" t="s">
        <v>1201</v>
      </c>
      <c r="C379" s="1" t="s">
        <v>1202</v>
      </c>
      <c r="D379" s="1" t="s">
        <v>1175</v>
      </c>
      <c r="E379" s="2">
        <v>510</v>
      </c>
      <c r="F379" s="1" t="s">
        <v>1203</v>
      </c>
      <c r="G379" s="2" t="s">
        <v>18</v>
      </c>
      <c r="H379" s="1" t="s">
        <v>8129</v>
      </c>
      <c r="I379" s="3">
        <v>45126.4218287037</v>
      </c>
      <c r="J379" s="4">
        <v>260000</v>
      </c>
      <c r="K379" s="5">
        <v>75500</v>
      </c>
      <c r="L379" s="5">
        <v>142200</v>
      </c>
      <c r="M379" s="5">
        <f t="shared" si="13"/>
        <v>217700</v>
      </c>
      <c r="N379" s="38">
        <v>1.54</v>
      </c>
      <c r="O379" s="38">
        <v>1.76</v>
      </c>
    </row>
    <row r="380" spans="1:15">
      <c r="A380" s="1" t="s">
        <v>663</v>
      </c>
      <c r="B380" s="1" t="s">
        <v>1204</v>
      </c>
      <c r="C380" s="1" t="s">
        <v>1205</v>
      </c>
      <c r="D380" s="1" t="s">
        <v>1175</v>
      </c>
      <c r="E380" s="2">
        <v>510</v>
      </c>
      <c r="F380" s="1" t="s">
        <v>1206</v>
      </c>
      <c r="G380" s="2" t="s">
        <v>18</v>
      </c>
      <c r="H380" s="1" t="s">
        <v>8130</v>
      </c>
      <c r="I380" s="3">
        <v>45239.513888888891</v>
      </c>
      <c r="J380" s="4">
        <v>284900</v>
      </c>
      <c r="K380" s="5">
        <v>45700</v>
      </c>
      <c r="L380" s="5">
        <v>194200</v>
      </c>
      <c r="M380" s="5">
        <f t="shared" si="13"/>
        <v>239900</v>
      </c>
      <c r="N380" s="38">
        <v>1.54</v>
      </c>
      <c r="O380" s="38">
        <v>1.76</v>
      </c>
    </row>
    <row r="381" spans="1:15">
      <c r="A381" s="1" t="s">
        <v>663</v>
      </c>
      <c r="B381" s="1" t="s">
        <v>1207</v>
      </c>
      <c r="C381" s="1" t="s">
        <v>1208</v>
      </c>
      <c r="D381" s="1" t="s">
        <v>1175</v>
      </c>
      <c r="E381" s="2">
        <v>510</v>
      </c>
      <c r="F381" s="1" t="s">
        <v>1209</v>
      </c>
      <c r="G381" s="2" t="s">
        <v>18</v>
      </c>
      <c r="H381" s="1" t="s">
        <v>8131</v>
      </c>
      <c r="I381" s="3">
        <v>44963.604988425926</v>
      </c>
      <c r="J381" s="4">
        <v>280000</v>
      </c>
      <c r="K381" s="5">
        <v>52400</v>
      </c>
      <c r="L381" s="5">
        <v>174500</v>
      </c>
      <c r="M381" s="5">
        <f t="shared" si="13"/>
        <v>226900</v>
      </c>
      <c r="N381" s="38">
        <v>1.54</v>
      </c>
      <c r="O381" s="38">
        <v>1.76</v>
      </c>
    </row>
    <row r="382" spans="1:15">
      <c r="A382" s="1" t="s">
        <v>663</v>
      </c>
      <c r="B382" s="1" t="s">
        <v>1210</v>
      </c>
      <c r="C382" s="1" t="s">
        <v>1211</v>
      </c>
      <c r="D382" s="1" t="s">
        <v>1175</v>
      </c>
      <c r="E382" s="2">
        <v>510</v>
      </c>
      <c r="F382" s="1" t="s">
        <v>1212</v>
      </c>
      <c r="G382" s="2" t="s">
        <v>18</v>
      </c>
      <c r="H382" s="1" t="s">
        <v>8132</v>
      </c>
      <c r="I382" s="3">
        <v>44986.407222222224</v>
      </c>
      <c r="J382" s="4">
        <v>240000</v>
      </c>
      <c r="K382" s="5">
        <v>55700</v>
      </c>
      <c r="L382" s="5">
        <v>154800</v>
      </c>
      <c r="M382" s="5">
        <f t="shared" si="13"/>
        <v>210500</v>
      </c>
      <c r="N382" s="38">
        <v>1.54</v>
      </c>
      <c r="O382" s="38">
        <v>1.76</v>
      </c>
    </row>
    <row r="383" spans="1:15">
      <c r="A383" s="1" t="s">
        <v>663</v>
      </c>
      <c r="B383" s="1" t="s">
        <v>1213</v>
      </c>
      <c r="C383" s="1" t="s">
        <v>1214</v>
      </c>
      <c r="D383" s="1" t="s">
        <v>1175</v>
      </c>
      <c r="E383" s="2">
        <v>510</v>
      </c>
      <c r="F383" s="1" t="s">
        <v>1215</v>
      </c>
      <c r="G383" s="2" t="s">
        <v>18</v>
      </c>
      <c r="H383" s="1" t="s">
        <v>8133</v>
      </c>
      <c r="I383" s="3">
        <v>45162.489976851852</v>
      </c>
      <c r="J383" s="4">
        <v>260000</v>
      </c>
      <c r="K383" s="5">
        <v>59000</v>
      </c>
      <c r="L383" s="5">
        <v>169200</v>
      </c>
      <c r="M383" s="5">
        <f t="shared" si="13"/>
        <v>228200</v>
      </c>
      <c r="N383" s="38">
        <v>1.54</v>
      </c>
      <c r="O383" s="38">
        <v>1.76</v>
      </c>
    </row>
    <row r="384" spans="1:15">
      <c r="A384" s="1" t="s">
        <v>663</v>
      </c>
      <c r="B384" s="1" t="s">
        <v>1216</v>
      </c>
      <c r="C384" s="1" t="s">
        <v>1217</v>
      </c>
      <c r="D384" s="1" t="s">
        <v>1175</v>
      </c>
      <c r="E384" s="2">
        <v>550</v>
      </c>
      <c r="F384" s="1" t="s">
        <v>1218</v>
      </c>
      <c r="G384" s="2" t="s">
        <v>18</v>
      </c>
      <c r="H384" s="1" t="s">
        <v>8134</v>
      </c>
      <c r="I384" s="3">
        <v>44958.371157407404</v>
      </c>
      <c r="J384" s="4">
        <v>215900</v>
      </c>
      <c r="K384" s="5">
        <v>28900</v>
      </c>
      <c r="L384" s="5">
        <v>160900</v>
      </c>
      <c r="M384" s="5">
        <f t="shared" si="13"/>
        <v>189800</v>
      </c>
      <c r="N384" s="38">
        <v>1.54</v>
      </c>
      <c r="O384" s="38">
        <v>1.76</v>
      </c>
    </row>
    <row r="385" spans="1:15">
      <c r="A385" s="1" t="s">
        <v>663</v>
      </c>
      <c r="B385" s="1" t="s">
        <v>1219</v>
      </c>
      <c r="C385" s="1" t="s">
        <v>1220</v>
      </c>
      <c r="D385" s="1" t="s">
        <v>1175</v>
      </c>
      <c r="E385" s="2">
        <v>510</v>
      </c>
      <c r="F385" s="1" t="s">
        <v>1221</v>
      </c>
      <c r="G385" s="2" t="s">
        <v>18</v>
      </c>
      <c r="H385" s="1" t="s">
        <v>8135</v>
      </c>
      <c r="I385" s="3">
        <v>44939.396307870367</v>
      </c>
      <c r="J385" s="4">
        <v>284900</v>
      </c>
      <c r="K385" s="5">
        <v>65400</v>
      </c>
      <c r="L385" s="5">
        <v>187000</v>
      </c>
      <c r="M385" s="5">
        <f t="shared" si="13"/>
        <v>252400</v>
      </c>
      <c r="N385" s="38">
        <v>1.54</v>
      </c>
      <c r="O385" s="38">
        <v>1.76</v>
      </c>
    </row>
    <row r="386" spans="1:15">
      <c r="A386" s="1" t="s">
        <v>663</v>
      </c>
      <c r="B386" s="1" t="s">
        <v>1222</v>
      </c>
      <c r="C386" s="1" t="s">
        <v>1223</v>
      </c>
      <c r="D386" s="1" t="s">
        <v>1175</v>
      </c>
      <c r="E386" s="2">
        <v>510</v>
      </c>
      <c r="F386" s="1" t="s">
        <v>1224</v>
      </c>
      <c r="G386" s="2" t="s">
        <v>18</v>
      </c>
      <c r="H386" s="1" t="s">
        <v>8136</v>
      </c>
      <c r="I386" s="3">
        <v>45086.342094907406</v>
      </c>
      <c r="J386" s="4">
        <v>412000</v>
      </c>
      <c r="K386" s="5">
        <v>65400</v>
      </c>
      <c r="L386" s="5">
        <v>303900</v>
      </c>
      <c r="M386" s="5">
        <f t="shared" si="13"/>
        <v>369300</v>
      </c>
      <c r="N386" s="38">
        <v>1.54</v>
      </c>
      <c r="O386" s="38">
        <v>1.76</v>
      </c>
    </row>
    <row r="387" spans="1:15">
      <c r="A387" s="1" t="s">
        <v>663</v>
      </c>
      <c r="B387" s="1" t="s">
        <v>1225</v>
      </c>
      <c r="C387" s="1" t="s">
        <v>1226</v>
      </c>
      <c r="D387" s="1" t="s">
        <v>1175</v>
      </c>
      <c r="E387" s="2">
        <v>510</v>
      </c>
      <c r="F387" s="1" t="s">
        <v>1227</v>
      </c>
      <c r="G387" s="2" t="s">
        <v>18</v>
      </c>
      <c r="H387" s="1" t="s">
        <v>8137</v>
      </c>
      <c r="I387" s="3">
        <v>45031.56622685185</v>
      </c>
      <c r="J387" s="4">
        <v>315000</v>
      </c>
      <c r="K387" s="5">
        <v>66000</v>
      </c>
      <c r="L387" s="5">
        <v>220600</v>
      </c>
      <c r="M387" s="5">
        <f t="shared" si="13"/>
        <v>286600</v>
      </c>
      <c r="N387" s="38">
        <v>1.54</v>
      </c>
      <c r="O387" s="38">
        <v>1.76</v>
      </c>
    </row>
    <row r="388" spans="1:15">
      <c r="A388" s="1" t="s">
        <v>663</v>
      </c>
      <c r="B388" s="1" t="s">
        <v>1228</v>
      </c>
      <c r="C388" s="1" t="s">
        <v>1229</v>
      </c>
      <c r="D388" s="1" t="s">
        <v>1175</v>
      </c>
      <c r="E388" s="2">
        <v>510</v>
      </c>
      <c r="F388" s="1" t="s">
        <v>1230</v>
      </c>
      <c r="G388" s="2" t="s">
        <v>18</v>
      </c>
      <c r="H388" s="1" t="s">
        <v>8138</v>
      </c>
      <c r="I388" s="3">
        <v>45162.47184027778</v>
      </c>
      <c r="J388" s="4">
        <v>353000</v>
      </c>
      <c r="K388" s="5">
        <v>75600</v>
      </c>
      <c r="L388" s="5">
        <v>246600</v>
      </c>
      <c r="M388" s="5">
        <f t="shared" si="13"/>
        <v>322200</v>
      </c>
      <c r="N388" s="38">
        <v>1.54</v>
      </c>
      <c r="O388" s="38">
        <v>1.76</v>
      </c>
    </row>
    <row r="389" spans="1:15">
      <c r="A389" s="1" t="s">
        <v>663</v>
      </c>
      <c r="B389" s="1" t="s">
        <v>1231</v>
      </c>
      <c r="C389" s="1" t="s">
        <v>1232</v>
      </c>
      <c r="D389" s="1" t="s">
        <v>1175</v>
      </c>
      <c r="E389" s="2">
        <v>510</v>
      </c>
      <c r="F389" s="1" t="s">
        <v>1233</v>
      </c>
      <c r="G389" s="2" t="s">
        <v>18</v>
      </c>
      <c r="H389" s="1" t="s">
        <v>8139</v>
      </c>
      <c r="I389" s="3">
        <v>45156.335578703707</v>
      </c>
      <c r="J389" s="4">
        <v>389900</v>
      </c>
      <c r="K389" s="5">
        <v>94200</v>
      </c>
      <c r="L389" s="5">
        <v>263300</v>
      </c>
      <c r="M389" s="5">
        <f t="shared" si="13"/>
        <v>357500</v>
      </c>
      <c r="N389" s="38">
        <v>1.54</v>
      </c>
      <c r="O389" s="38">
        <v>1.76</v>
      </c>
    </row>
    <row r="390" spans="1:15">
      <c r="A390" s="1" t="s">
        <v>663</v>
      </c>
      <c r="B390" s="1" t="s">
        <v>1234</v>
      </c>
      <c r="C390" s="1" t="s">
        <v>1235</v>
      </c>
      <c r="D390" s="1" t="s">
        <v>1175</v>
      </c>
      <c r="E390" s="2">
        <v>510</v>
      </c>
      <c r="F390" s="1" t="s">
        <v>1236</v>
      </c>
      <c r="G390" s="2" t="s">
        <v>18</v>
      </c>
      <c r="H390" s="1" t="s">
        <v>8140</v>
      </c>
      <c r="I390" s="3">
        <v>44986.39503472222</v>
      </c>
      <c r="J390" s="4">
        <v>240000</v>
      </c>
      <c r="K390" s="5">
        <v>52500</v>
      </c>
      <c r="L390" s="5">
        <v>179700</v>
      </c>
      <c r="M390" s="5">
        <f t="shared" si="13"/>
        <v>232200</v>
      </c>
      <c r="N390" s="38">
        <v>1.54</v>
      </c>
      <c r="O390" s="38">
        <v>1.76</v>
      </c>
    </row>
    <row r="391" spans="1:15">
      <c r="A391" s="1" t="s">
        <v>663</v>
      </c>
      <c r="B391" s="1" t="s">
        <v>1237</v>
      </c>
      <c r="C391" s="1" t="s">
        <v>1238</v>
      </c>
      <c r="D391" s="1" t="s">
        <v>1175</v>
      </c>
      <c r="E391" s="2">
        <v>510</v>
      </c>
      <c r="F391" s="1" t="s">
        <v>1239</v>
      </c>
      <c r="G391" s="2" t="s">
        <v>18</v>
      </c>
      <c r="H391" s="1" t="s">
        <v>8141</v>
      </c>
      <c r="I391" s="3">
        <v>45251.609710648147</v>
      </c>
      <c r="J391" s="4">
        <v>260000</v>
      </c>
      <c r="K391" s="5">
        <v>70500</v>
      </c>
      <c r="L391" s="5">
        <v>184100</v>
      </c>
      <c r="M391" s="5">
        <f t="shared" si="13"/>
        <v>254600</v>
      </c>
      <c r="N391" s="38">
        <v>1.54</v>
      </c>
      <c r="O391" s="38">
        <v>1.76</v>
      </c>
    </row>
    <row r="392" spans="1:15">
      <c r="A392" s="1" t="s">
        <v>663</v>
      </c>
      <c r="B392" s="1" t="s">
        <v>1240</v>
      </c>
      <c r="C392" s="1" t="s">
        <v>1241</v>
      </c>
      <c r="D392" s="1" t="s">
        <v>1175</v>
      </c>
      <c r="E392" s="2">
        <v>510</v>
      </c>
      <c r="F392" s="1" t="s">
        <v>1242</v>
      </c>
      <c r="G392" s="2" t="s">
        <v>18</v>
      </c>
      <c r="H392" s="1" t="s">
        <v>8142</v>
      </c>
      <c r="I392" s="3">
        <v>45182.622106481482</v>
      </c>
      <c r="J392" s="4">
        <v>210000</v>
      </c>
      <c r="K392" s="5">
        <v>69800</v>
      </c>
      <c r="L392" s="5">
        <v>135900</v>
      </c>
      <c r="M392" s="5">
        <f t="shared" si="13"/>
        <v>205700</v>
      </c>
      <c r="N392" s="38">
        <v>1.54</v>
      </c>
      <c r="O392" s="38">
        <v>1.76</v>
      </c>
    </row>
    <row r="393" spans="1:15">
      <c r="A393" s="1" t="s">
        <v>663</v>
      </c>
      <c r="B393" s="1" t="s">
        <v>1243</v>
      </c>
      <c r="C393" s="1" t="s">
        <v>1244</v>
      </c>
      <c r="D393" s="1" t="s">
        <v>1175</v>
      </c>
      <c r="E393" s="2">
        <v>510</v>
      </c>
      <c r="F393" s="1" t="s">
        <v>1245</v>
      </c>
      <c r="G393" s="2" t="s">
        <v>18</v>
      </c>
      <c r="H393" s="1" t="s">
        <v>8143</v>
      </c>
      <c r="I393" s="3">
        <v>45028.675335648149</v>
      </c>
      <c r="J393" s="4">
        <v>255100</v>
      </c>
      <c r="K393" s="5">
        <v>71900</v>
      </c>
      <c r="L393" s="5">
        <v>185600</v>
      </c>
      <c r="M393" s="5">
        <f t="shared" si="13"/>
        <v>257500</v>
      </c>
      <c r="N393" s="38">
        <v>1.54</v>
      </c>
      <c r="O393" s="38">
        <v>1.76</v>
      </c>
    </row>
    <row r="394" spans="1:15">
      <c r="A394" s="1" t="s">
        <v>663</v>
      </c>
      <c r="B394" s="1" t="s">
        <v>1246</v>
      </c>
      <c r="C394" s="1" t="s">
        <v>1247</v>
      </c>
      <c r="D394" s="1" t="s">
        <v>1175</v>
      </c>
      <c r="E394" s="2">
        <v>510</v>
      </c>
      <c r="F394" s="1" t="s">
        <v>1248</v>
      </c>
      <c r="G394" s="2" t="s">
        <v>18</v>
      </c>
      <c r="H394" s="1" t="s">
        <v>8144</v>
      </c>
      <c r="I394" s="3">
        <v>44929.63212962963</v>
      </c>
      <c r="J394" s="4">
        <v>339000</v>
      </c>
      <c r="K394" s="5">
        <v>69800</v>
      </c>
      <c r="L394" s="5">
        <v>287000</v>
      </c>
      <c r="M394" s="5">
        <f t="shared" si="13"/>
        <v>356800</v>
      </c>
      <c r="N394" s="38">
        <v>1.54</v>
      </c>
      <c r="O394" s="38">
        <v>1.76</v>
      </c>
    </row>
    <row r="395" spans="1:15">
      <c r="A395" s="1" t="s">
        <v>663</v>
      </c>
      <c r="B395" s="1" t="s">
        <v>1249</v>
      </c>
      <c r="C395" s="1" t="s">
        <v>1250</v>
      </c>
      <c r="D395" s="1" t="s">
        <v>1175</v>
      </c>
      <c r="E395" s="2">
        <v>510</v>
      </c>
      <c r="F395" s="1" t="s">
        <v>1251</v>
      </c>
      <c r="G395" s="2" t="s">
        <v>18</v>
      </c>
      <c r="H395" s="1" t="s">
        <v>8145</v>
      </c>
      <c r="I395" s="3">
        <v>45119.466481481482</v>
      </c>
      <c r="J395" s="4">
        <v>259000</v>
      </c>
      <c r="K395" s="5">
        <v>86900</v>
      </c>
      <c r="L395" s="5">
        <v>197700</v>
      </c>
      <c r="M395" s="5">
        <f t="shared" si="13"/>
        <v>284600</v>
      </c>
      <c r="N395" s="38">
        <v>1.54</v>
      </c>
      <c r="O395" s="38">
        <v>1.76</v>
      </c>
    </row>
    <row r="396" spans="1:15">
      <c r="A396" s="1" t="s">
        <v>663</v>
      </c>
      <c r="B396" s="1" t="s">
        <v>1252</v>
      </c>
      <c r="C396" s="1" t="s">
        <v>1253</v>
      </c>
      <c r="D396" s="1" t="s">
        <v>1254</v>
      </c>
      <c r="E396" s="2">
        <v>510</v>
      </c>
      <c r="F396" s="1" t="s">
        <v>1255</v>
      </c>
      <c r="G396" s="2" t="s">
        <v>18</v>
      </c>
      <c r="H396" s="1" t="s">
        <v>8146</v>
      </c>
      <c r="I396" s="3">
        <v>45091.384791666664</v>
      </c>
      <c r="J396" s="4">
        <v>950000</v>
      </c>
      <c r="K396" s="5">
        <v>252500</v>
      </c>
      <c r="L396" s="5">
        <v>417600</v>
      </c>
      <c r="M396" s="5">
        <f t="shared" si="13"/>
        <v>670100</v>
      </c>
      <c r="N396" s="38">
        <v>1.27</v>
      </c>
      <c r="O396" s="38">
        <v>1.42</v>
      </c>
    </row>
    <row r="397" spans="1:15">
      <c r="A397" s="1" t="s">
        <v>663</v>
      </c>
      <c r="B397" s="1" t="s">
        <v>1256</v>
      </c>
      <c r="C397" s="1" t="s">
        <v>1257</v>
      </c>
      <c r="D397" s="1" t="s">
        <v>1254</v>
      </c>
      <c r="E397" s="2">
        <v>510</v>
      </c>
      <c r="F397" s="1" t="s">
        <v>1258</v>
      </c>
      <c r="G397" s="2" t="s">
        <v>18</v>
      </c>
      <c r="H397" s="1" t="s">
        <v>8147</v>
      </c>
      <c r="I397" s="3">
        <v>45152.621053240742</v>
      </c>
      <c r="J397" s="4">
        <v>618000</v>
      </c>
      <c r="K397" s="5">
        <v>181300</v>
      </c>
      <c r="L397" s="5">
        <v>313500</v>
      </c>
      <c r="M397" s="5">
        <f t="shared" si="13"/>
        <v>494800</v>
      </c>
      <c r="N397" s="38">
        <v>1.27</v>
      </c>
      <c r="O397" s="38">
        <v>1.42</v>
      </c>
    </row>
    <row r="398" spans="1:15">
      <c r="A398" s="1" t="s">
        <v>663</v>
      </c>
      <c r="B398" s="1" t="s">
        <v>1259</v>
      </c>
      <c r="C398" s="1" t="s">
        <v>1260</v>
      </c>
      <c r="D398" s="1" t="s">
        <v>1254</v>
      </c>
      <c r="E398" s="2">
        <v>510</v>
      </c>
      <c r="F398" s="1" t="s">
        <v>1261</v>
      </c>
      <c r="G398" s="2" t="s">
        <v>18</v>
      </c>
      <c r="H398" s="1" t="s">
        <v>8148</v>
      </c>
      <c r="I398" s="3">
        <v>45077.60465277778</v>
      </c>
      <c r="J398" s="4">
        <v>1090200</v>
      </c>
      <c r="K398" s="5">
        <v>219900</v>
      </c>
      <c r="L398" s="5">
        <v>974900</v>
      </c>
      <c r="M398" s="5">
        <f t="shared" si="13"/>
        <v>1194800</v>
      </c>
      <c r="N398" s="38">
        <v>1.27</v>
      </c>
      <c r="O398" s="38">
        <v>1.42</v>
      </c>
    </row>
    <row r="399" spans="1:15">
      <c r="A399" s="1" t="s">
        <v>663</v>
      </c>
      <c r="B399" s="1" t="s">
        <v>1262</v>
      </c>
      <c r="C399" s="1" t="s">
        <v>1263</v>
      </c>
      <c r="D399" s="1" t="s">
        <v>1254</v>
      </c>
      <c r="E399" s="2">
        <v>510</v>
      </c>
      <c r="F399" s="1" t="s">
        <v>1264</v>
      </c>
      <c r="G399" s="2" t="s">
        <v>18</v>
      </c>
      <c r="H399" s="1" t="s">
        <v>8149</v>
      </c>
      <c r="I399" s="3">
        <v>45148.4690162037</v>
      </c>
      <c r="J399" s="4">
        <v>975000</v>
      </c>
      <c r="K399" s="5">
        <v>217500</v>
      </c>
      <c r="L399" s="5">
        <v>649800</v>
      </c>
      <c r="M399" s="5">
        <f t="shared" si="13"/>
        <v>867300</v>
      </c>
      <c r="N399" s="38">
        <v>1.27</v>
      </c>
      <c r="O399" s="38">
        <v>1.42</v>
      </c>
    </row>
    <row r="400" spans="1:15">
      <c r="A400" s="1" t="s">
        <v>663</v>
      </c>
      <c r="B400" s="1" t="s">
        <v>1265</v>
      </c>
      <c r="C400" s="1" t="s">
        <v>1266</v>
      </c>
      <c r="D400" s="1" t="s">
        <v>1254</v>
      </c>
      <c r="E400" s="2">
        <v>510</v>
      </c>
      <c r="F400" s="1" t="s">
        <v>1267</v>
      </c>
      <c r="G400" s="2" t="s">
        <v>18</v>
      </c>
      <c r="H400" s="1" t="s">
        <v>8150</v>
      </c>
      <c r="I400" s="3">
        <v>45148.417719907404</v>
      </c>
      <c r="J400" s="4">
        <v>922000</v>
      </c>
      <c r="K400" s="5">
        <v>254300</v>
      </c>
      <c r="L400" s="5">
        <v>572400</v>
      </c>
      <c r="M400" s="5">
        <f t="shared" si="13"/>
        <v>826700</v>
      </c>
      <c r="N400" s="38">
        <v>1.27</v>
      </c>
      <c r="O400" s="38">
        <v>1.42</v>
      </c>
    </row>
    <row r="401" spans="1:15">
      <c r="A401" s="1" t="s">
        <v>663</v>
      </c>
      <c r="B401" s="1" t="s">
        <v>1268</v>
      </c>
      <c r="C401" s="1" t="s">
        <v>1269</v>
      </c>
      <c r="D401" s="1" t="s">
        <v>1254</v>
      </c>
      <c r="E401" s="2">
        <v>510</v>
      </c>
      <c r="F401" s="1" t="s">
        <v>1270</v>
      </c>
      <c r="G401" s="2" t="s">
        <v>18</v>
      </c>
      <c r="H401" s="1" t="s">
        <v>8151</v>
      </c>
      <c r="I401" s="3">
        <v>45107.609513888892</v>
      </c>
      <c r="J401" s="4">
        <v>760000</v>
      </c>
      <c r="K401" s="5">
        <v>185300</v>
      </c>
      <c r="L401" s="5">
        <v>564700</v>
      </c>
      <c r="M401" s="5">
        <f t="shared" si="13"/>
        <v>750000</v>
      </c>
      <c r="N401" s="38">
        <v>1.27</v>
      </c>
      <c r="O401" s="38">
        <v>1.42</v>
      </c>
    </row>
    <row r="402" spans="1:15">
      <c r="A402" s="1" t="s">
        <v>663</v>
      </c>
      <c r="B402" s="1" t="s">
        <v>1271</v>
      </c>
      <c r="C402" s="1" t="s">
        <v>1272</v>
      </c>
      <c r="D402" s="1" t="s">
        <v>1273</v>
      </c>
      <c r="E402" s="2">
        <v>510</v>
      </c>
      <c r="F402" s="1" t="s">
        <v>1274</v>
      </c>
      <c r="G402" s="2" t="s">
        <v>18</v>
      </c>
      <c r="H402" s="1" t="s">
        <v>8152</v>
      </c>
      <c r="I402" s="3">
        <v>45044.448599537034</v>
      </c>
      <c r="J402" s="4">
        <v>311250</v>
      </c>
      <c r="K402" s="5">
        <v>66100</v>
      </c>
      <c r="L402" s="5">
        <v>170800</v>
      </c>
      <c r="M402" s="5">
        <f t="shared" si="13"/>
        <v>236900</v>
      </c>
      <c r="N402" s="38">
        <v>1.7</v>
      </c>
      <c r="O402" s="38">
        <v>1.9151219828542425</v>
      </c>
    </row>
    <row r="403" spans="1:15">
      <c r="A403" s="1" t="s">
        <v>663</v>
      </c>
      <c r="B403" s="1" t="s">
        <v>1275</v>
      </c>
      <c r="C403" s="1" t="s">
        <v>1276</v>
      </c>
      <c r="D403" s="1" t="s">
        <v>1273</v>
      </c>
      <c r="E403" s="2">
        <v>510</v>
      </c>
      <c r="F403" s="1" t="s">
        <v>1277</v>
      </c>
      <c r="G403" s="2" t="s">
        <v>18</v>
      </c>
      <c r="H403" s="1" t="s">
        <v>8153</v>
      </c>
      <c r="I403" s="3">
        <v>45047.555243055554</v>
      </c>
      <c r="J403" s="4">
        <v>250000</v>
      </c>
      <c r="K403" s="5">
        <v>68700</v>
      </c>
      <c r="L403" s="5">
        <v>135300</v>
      </c>
      <c r="M403" s="5">
        <f t="shared" si="13"/>
        <v>204000</v>
      </c>
      <c r="N403" s="38">
        <v>1.7</v>
      </c>
      <c r="O403" s="38">
        <v>1.9151219828542425</v>
      </c>
    </row>
    <row r="404" spans="1:15">
      <c r="A404" s="1" t="s">
        <v>663</v>
      </c>
      <c r="B404" s="1" t="s">
        <v>1278</v>
      </c>
      <c r="C404" s="1" t="s">
        <v>1279</v>
      </c>
      <c r="D404" s="1" t="s">
        <v>1273</v>
      </c>
      <c r="E404" s="2">
        <v>510</v>
      </c>
      <c r="F404" s="1" t="s">
        <v>1280</v>
      </c>
      <c r="G404" s="2" t="s">
        <v>18</v>
      </c>
      <c r="H404" s="1" t="s">
        <v>8154</v>
      </c>
      <c r="I404" s="3">
        <v>45009.643530092595</v>
      </c>
      <c r="J404" s="4">
        <v>230000</v>
      </c>
      <c r="K404" s="5">
        <v>69200</v>
      </c>
      <c r="L404" s="5">
        <v>123000</v>
      </c>
      <c r="M404" s="5">
        <f t="shared" si="13"/>
        <v>192200</v>
      </c>
      <c r="N404" s="38">
        <v>1.7</v>
      </c>
      <c r="O404" s="38">
        <v>1.9151219828542425</v>
      </c>
    </row>
    <row r="405" spans="1:15">
      <c r="A405" s="1" t="s">
        <v>663</v>
      </c>
      <c r="B405" s="1" t="s">
        <v>1281</v>
      </c>
      <c r="C405" s="1" t="s">
        <v>1282</v>
      </c>
      <c r="D405" s="1" t="s">
        <v>1273</v>
      </c>
      <c r="E405" s="2">
        <v>510</v>
      </c>
      <c r="F405" s="1" t="s">
        <v>1283</v>
      </c>
      <c r="G405" s="2" t="s">
        <v>18</v>
      </c>
      <c r="H405" s="1" t="s">
        <v>8155</v>
      </c>
      <c r="I405" s="3">
        <v>45097.391342592593</v>
      </c>
      <c r="J405" s="4">
        <v>359000</v>
      </c>
      <c r="K405" s="5">
        <v>65400</v>
      </c>
      <c r="L405" s="5">
        <v>249400</v>
      </c>
      <c r="M405" s="5">
        <f t="shared" si="13"/>
        <v>314800</v>
      </c>
      <c r="N405" s="38">
        <v>1.7</v>
      </c>
      <c r="O405" s="38">
        <v>1.9151219828542425</v>
      </c>
    </row>
    <row r="406" spans="1:15">
      <c r="A406" s="1" t="s">
        <v>663</v>
      </c>
      <c r="B406" s="1" t="s">
        <v>1284</v>
      </c>
      <c r="C406" s="1" t="s">
        <v>1285</v>
      </c>
      <c r="D406" s="1" t="s">
        <v>1273</v>
      </c>
      <c r="E406" s="2">
        <v>510</v>
      </c>
      <c r="F406" s="1" t="s">
        <v>1286</v>
      </c>
      <c r="G406" s="2" t="s">
        <v>18</v>
      </c>
      <c r="H406" s="1" t="s">
        <v>8156</v>
      </c>
      <c r="I406" s="3">
        <v>45079.606770833336</v>
      </c>
      <c r="J406" s="4">
        <v>275000</v>
      </c>
      <c r="K406" s="5">
        <v>64100</v>
      </c>
      <c r="L406" s="5">
        <v>177300</v>
      </c>
      <c r="M406" s="5">
        <f t="shared" si="13"/>
        <v>241400</v>
      </c>
      <c r="N406" s="38">
        <v>1.7</v>
      </c>
      <c r="O406" s="38">
        <v>1.9151219828542425</v>
      </c>
    </row>
    <row r="407" spans="1:15">
      <c r="A407" s="1" t="s">
        <v>663</v>
      </c>
      <c r="B407" s="1" t="s">
        <v>1287</v>
      </c>
      <c r="C407" s="1" t="s">
        <v>1288</v>
      </c>
      <c r="D407" s="1" t="s">
        <v>1273</v>
      </c>
      <c r="E407" s="2">
        <v>510</v>
      </c>
      <c r="F407" s="1" t="s">
        <v>1289</v>
      </c>
      <c r="G407" s="2" t="s">
        <v>18</v>
      </c>
      <c r="H407" s="1" t="s">
        <v>8157</v>
      </c>
      <c r="I407" s="3">
        <v>45047.452928240738</v>
      </c>
      <c r="J407" s="4">
        <v>237500</v>
      </c>
      <c r="K407" s="5">
        <v>61500</v>
      </c>
      <c r="L407" s="5">
        <v>147500</v>
      </c>
      <c r="M407" s="5">
        <f t="shared" si="13"/>
        <v>209000</v>
      </c>
      <c r="N407" s="38">
        <v>1.7</v>
      </c>
      <c r="O407" s="38">
        <v>1.9151219828542425</v>
      </c>
    </row>
    <row r="408" spans="1:15">
      <c r="A408" s="1" t="s">
        <v>663</v>
      </c>
      <c r="B408" s="1" t="s">
        <v>1290</v>
      </c>
      <c r="C408" s="1" t="s">
        <v>1291</v>
      </c>
      <c r="D408" s="1" t="s">
        <v>1273</v>
      </c>
      <c r="E408" s="2">
        <v>510</v>
      </c>
      <c r="F408" s="1" t="s">
        <v>1292</v>
      </c>
      <c r="G408" s="2" t="s">
        <v>18</v>
      </c>
      <c r="H408" s="1" t="s">
        <v>8158</v>
      </c>
      <c r="I408" s="3">
        <v>45188.604722222219</v>
      </c>
      <c r="J408" s="4">
        <v>233000</v>
      </c>
      <c r="K408" s="5">
        <v>72700</v>
      </c>
      <c r="L408" s="5">
        <v>132400</v>
      </c>
      <c r="M408" s="5">
        <f t="shared" si="13"/>
        <v>205100</v>
      </c>
      <c r="N408" s="38">
        <v>1.7</v>
      </c>
      <c r="O408" s="38">
        <v>1.9151219828542425</v>
      </c>
    </row>
    <row r="409" spans="1:15">
      <c r="A409" s="1" t="s">
        <v>663</v>
      </c>
      <c r="B409" s="1" t="s">
        <v>1293</v>
      </c>
      <c r="C409" s="1" t="s">
        <v>1294</v>
      </c>
      <c r="D409" s="1" t="s">
        <v>1273</v>
      </c>
      <c r="E409" s="2">
        <v>510</v>
      </c>
      <c r="F409" s="1" t="s">
        <v>1295</v>
      </c>
      <c r="G409" s="2" t="s">
        <v>18</v>
      </c>
      <c r="H409" s="1" t="s">
        <v>8159</v>
      </c>
      <c r="I409" s="3">
        <v>45226.588587962964</v>
      </c>
      <c r="J409" s="4">
        <v>376500</v>
      </c>
      <c r="K409" s="5">
        <v>63500</v>
      </c>
      <c r="L409" s="5">
        <v>274400</v>
      </c>
      <c r="M409" s="5">
        <f t="shared" si="13"/>
        <v>337900</v>
      </c>
      <c r="N409" s="38">
        <v>1.7</v>
      </c>
      <c r="O409" s="38">
        <v>1.9151219828542425</v>
      </c>
    </row>
    <row r="410" spans="1:15">
      <c r="A410" s="1" t="s">
        <v>663</v>
      </c>
      <c r="B410" s="1" t="s">
        <v>1296</v>
      </c>
      <c r="C410" s="1" t="s">
        <v>1297</v>
      </c>
      <c r="D410" s="1" t="s">
        <v>1273</v>
      </c>
      <c r="E410" s="2">
        <v>510</v>
      </c>
      <c r="F410" s="1" t="s">
        <v>1298</v>
      </c>
      <c r="G410" s="2" t="s">
        <v>18</v>
      </c>
      <c r="H410" s="1" t="s">
        <v>8160</v>
      </c>
      <c r="I410" s="3">
        <v>45117.438946759263</v>
      </c>
      <c r="J410" s="4">
        <v>268000</v>
      </c>
      <c r="K410" s="5">
        <v>61500</v>
      </c>
      <c r="L410" s="5">
        <v>183500</v>
      </c>
      <c r="M410" s="5">
        <f t="shared" si="13"/>
        <v>245000</v>
      </c>
      <c r="N410" s="38">
        <v>1.7</v>
      </c>
      <c r="O410" s="38">
        <v>1.9151219828542425</v>
      </c>
    </row>
    <row r="411" spans="1:15">
      <c r="A411" s="1" t="s">
        <v>663</v>
      </c>
      <c r="B411" s="1" t="s">
        <v>1299</v>
      </c>
      <c r="C411" s="1" t="s">
        <v>1300</v>
      </c>
      <c r="D411" s="1" t="s">
        <v>1273</v>
      </c>
      <c r="E411" s="2">
        <v>510</v>
      </c>
      <c r="F411" s="1" t="s">
        <v>1301</v>
      </c>
      <c r="G411" s="2" t="s">
        <v>18</v>
      </c>
      <c r="H411" s="1" t="s">
        <v>8161</v>
      </c>
      <c r="I411" s="3">
        <v>45030.664317129631</v>
      </c>
      <c r="J411" s="4">
        <v>245000</v>
      </c>
      <c r="K411" s="5">
        <v>67400</v>
      </c>
      <c r="L411" s="5">
        <v>160600</v>
      </c>
      <c r="M411" s="5">
        <f t="shared" si="13"/>
        <v>228000</v>
      </c>
      <c r="N411" s="38">
        <v>1.7</v>
      </c>
      <c r="O411" s="38">
        <v>1.9151219828542425</v>
      </c>
    </row>
    <row r="412" spans="1:15">
      <c r="A412" s="1" t="s">
        <v>663</v>
      </c>
      <c r="B412" s="1" t="s">
        <v>1302</v>
      </c>
      <c r="C412" s="1" t="s">
        <v>1303</v>
      </c>
      <c r="D412" s="1" t="s">
        <v>1273</v>
      </c>
      <c r="E412" s="2">
        <v>510</v>
      </c>
      <c r="F412" s="1" t="s">
        <v>1304</v>
      </c>
      <c r="G412" s="2" t="s">
        <v>18</v>
      </c>
      <c r="H412" s="1" t="s">
        <v>8162</v>
      </c>
      <c r="I412" s="3">
        <v>45068.612060185187</v>
      </c>
      <c r="J412" s="4">
        <v>254500</v>
      </c>
      <c r="K412" s="5">
        <v>67600</v>
      </c>
      <c r="L412" s="5">
        <v>176300</v>
      </c>
      <c r="M412" s="5">
        <f t="shared" si="13"/>
        <v>243900</v>
      </c>
      <c r="N412" s="38">
        <v>1.7</v>
      </c>
      <c r="O412" s="38">
        <v>1.9151219828542425</v>
      </c>
    </row>
    <row r="413" spans="1:15">
      <c r="A413" s="1" t="s">
        <v>663</v>
      </c>
      <c r="B413" s="1" t="s">
        <v>1305</v>
      </c>
      <c r="C413" s="1" t="s">
        <v>1306</v>
      </c>
      <c r="D413" s="1" t="s">
        <v>1273</v>
      </c>
      <c r="E413" s="2">
        <v>510</v>
      </c>
      <c r="F413" s="1" t="s">
        <v>1307</v>
      </c>
      <c r="G413" s="2" t="s">
        <v>18</v>
      </c>
      <c r="H413" s="1" t="s">
        <v>8163</v>
      </c>
      <c r="I413" s="3">
        <v>45257.627500000002</v>
      </c>
      <c r="J413" s="4">
        <v>325000</v>
      </c>
      <c r="K413" s="5">
        <v>74700</v>
      </c>
      <c r="L413" s="5">
        <v>245800</v>
      </c>
      <c r="M413" s="5">
        <f t="shared" si="13"/>
        <v>320500</v>
      </c>
      <c r="N413" s="38">
        <v>1.7</v>
      </c>
      <c r="O413" s="38">
        <v>1.9151219828542425</v>
      </c>
    </row>
    <row r="414" spans="1:15">
      <c r="A414" s="1" t="s">
        <v>663</v>
      </c>
      <c r="B414" s="1" t="s">
        <v>1308</v>
      </c>
      <c r="C414" s="1" t="s">
        <v>1309</v>
      </c>
      <c r="D414" s="1" t="s">
        <v>1273</v>
      </c>
      <c r="E414" s="2">
        <v>510</v>
      </c>
      <c r="F414" s="1" t="s">
        <v>1310</v>
      </c>
      <c r="G414" s="2" t="s">
        <v>18</v>
      </c>
      <c r="H414" s="1" t="s">
        <v>8164</v>
      </c>
      <c r="I414" s="3">
        <v>45077.556504629632</v>
      </c>
      <c r="J414" s="4">
        <v>350000</v>
      </c>
      <c r="K414" s="5">
        <v>141700</v>
      </c>
      <c r="L414" s="5">
        <v>231100</v>
      </c>
      <c r="M414" s="5">
        <f t="shared" si="13"/>
        <v>372800</v>
      </c>
      <c r="N414" s="38">
        <v>1.7</v>
      </c>
      <c r="O414" s="38">
        <v>1.9151219828542425</v>
      </c>
    </row>
    <row r="415" spans="1:15">
      <c r="A415" s="1" t="s">
        <v>663</v>
      </c>
      <c r="B415" s="1" t="s">
        <v>1311</v>
      </c>
      <c r="C415" s="1" t="s">
        <v>1312</v>
      </c>
      <c r="D415" s="1" t="s">
        <v>1273</v>
      </c>
      <c r="E415" s="2">
        <v>510</v>
      </c>
      <c r="F415" s="1" t="s">
        <v>1313</v>
      </c>
      <c r="G415" s="2" t="s">
        <v>18</v>
      </c>
      <c r="H415" s="1" t="s">
        <v>8165</v>
      </c>
      <c r="I415" s="3">
        <v>45118.363993055558</v>
      </c>
      <c r="J415" s="4">
        <v>164000</v>
      </c>
      <c r="K415" s="5">
        <v>65400</v>
      </c>
      <c r="L415" s="5">
        <v>149900</v>
      </c>
      <c r="M415" s="5">
        <f t="shared" si="13"/>
        <v>215300</v>
      </c>
      <c r="N415" s="38">
        <v>1.7</v>
      </c>
      <c r="O415" s="38">
        <v>1.9151219828542425</v>
      </c>
    </row>
    <row r="416" spans="1:15">
      <c r="A416" s="1" t="s">
        <v>663</v>
      </c>
      <c r="B416" s="1" t="s">
        <v>1314</v>
      </c>
      <c r="C416" s="1" t="s">
        <v>1315</v>
      </c>
      <c r="D416" s="1" t="s">
        <v>1316</v>
      </c>
      <c r="E416" s="2">
        <v>510</v>
      </c>
      <c r="F416" s="1" t="s">
        <v>1317</v>
      </c>
      <c r="G416" s="2" t="s">
        <v>18</v>
      </c>
      <c r="H416" s="1" t="s">
        <v>8166</v>
      </c>
      <c r="I416" s="3">
        <v>45168.440104166664</v>
      </c>
      <c r="J416" s="4">
        <v>210000</v>
      </c>
      <c r="K416" s="5">
        <v>71300</v>
      </c>
      <c r="L416" s="5">
        <v>103600</v>
      </c>
      <c r="M416" s="5">
        <f>SUM(K416:L416)+6200+6800</f>
        <v>187900</v>
      </c>
      <c r="N416" s="38">
        <v>1.59</v>
      </c>
      <c r="O416" s="38">
        <v>1.3813373349204288</v>
      </c>
    </row>
    <row r="417" spans="1:15">
      <c r="A417" s="1" t="s">
        <v>663</v>
      </c>
      <c r="B417" s="1" t="s">
        <v>1318</v>
      </c>
      <c r="C417" s="1" t="s">
        <v>1319</v>
      </c>
      <c r="D417" s="1" t="s">
        <v>1320</v>
      </c>
      <c r="E417" s="2">
        <v>500</v>
      </c>
      <c r="F417" s="1" t="s">
        <v>1321</v>
      </c>
      <c r="G417" s="2" t="s">
        <v>18</v>
      </c>
      <c r="H417" s="1" t="s">
        <v>8166</v>
      </c>
      <c r="I417" s="3">
        <v>45168.440104166664</v>
      </c>
      <c r="K417" s="5">
        <v>6200</v>
      </c>
      <c r="L417" s="5">
        <v>0</v>
      </c>
      <c r="N417" s="38">
        <v>1</v>
      </c>
      <c r="O417" s="38">
        <v>1</v>
      </c>
    </row>
    <row r="418" spans="1:15">
      <c r="A418" s="1" t="s">
        <v>663</v>
      </c>
      <c r="B418" s="1" t="s">
        <v>1322</v>
      </c>
      <c r="C418" s="1" t="s">
        <v>1323</v>
      </c>
      <c r="D418" s="1" t="s">
        <v>1320</v>
      </c>
      <c r="E418" s="2">
        <v>500</v>
      </c>
      <c r="F418" s="1" t="s">
        <v>1321</v>
      </c>
      <c r="G418" s="2" t="s">
        <v>18</v>
      </c>
      <c r="H418" s="1" t="s">
        <v>8166</v>
      </c>
      <c r="I418" s="3">
        <v>45168.440104166664</v>
      </c>
      <c r="K418" s="5">
        <v>6800</v>
      </c>
      <c r="L418" s="5">
        <v>0</v>
      </c>
      <c r="N418" s="38">
        <v>1</v>
      </c>
      <c r="O418" s="38">
        <v>1</v>
      </c>
    </row>
    <row r="419" spans="1:15">
      <c r="A419" s="1" t="s">
        <v>663</v>
      </c>
      <c r="B419" s="1" t="s">
        <v>1324</v>
      </c>
      <c r="C419" s="1" t="s">
        <v>1325</v>
      </c>
      <c r="D419" s="1" t="s">
        <v>1316</v>
      </c>
      <c r="E419" s="2">
        <v>510</v>
      </c>
      <c r="F419" s="1" t="s">
        <v>1326</v>
      </c>
      <c r="G419" s="2" t="s">
        <v>18</v>
      </c>
      <c r="H419" s="1" t="s">
        <v>8167</v>
      </c>
      <c r="I419" s="3">
        <v>45239.664710648147</v>
      </c>
      <c r="J419" s="4">
        <v>165000</v>
      </c>
      <c r="K419" s="5">
        <v>42800</v>
      </c>
      <c r="L419" s="5">
        <v>119300</v>
      </c>
      <c r="M419" s="5">
        <f>SUM(K419:L419)</f>
        <v>162100</v>
      </c>
      <c r="N419" s="38">
        <v>1.59</v>
      </c>
      <c r="O419" s="38">
        <v>1.3813373349204288</v>
      </c>
    </row>
    <row r="420" spans="1:15">
      <c r="A420" s="1" t="s">
        <v>663</v>
      </c>
      <c r="B420" s="1" t="s">
        <v>1327</v>
      </c>
      <c r="C420" s="1" t="s">
        <v>1328</v>
      </c>
      <c r="D420" s="1" t="s">
        <v>1316</v>
      </c>
      <c r="E420" s="2">
        <v>510</v>
      </c>
      <c r="F420" s="1" t="s">
        <v>1329</v>
      </c>
      <c r="G420" s="2" t="s">
        <v>18</v>
      </c>
      <c r="H420" s="1" t="s">
        <v>8168</v>
      </c>
      <c r="I420" s="3">
        <v>44946.396782407406</v>
      </c>
      <c r="J420" s="4">
        <v>220000</v>
      </c>
      <c r="K420" s="5">
        <v>56700</v>
      </c>
      <c r="L420" s="5">
        <v>196200</v>
      </c>
      <c r="M420" s="5">
        <f>SUM(K420:L420)</f>
        <v>252900</v>
      </c>
      <c r="N420" s="38">
        <v>1.59</v>
      </c>
      <c r="O420" s="38">
        <v>1.3813373349204288</v>
      </c>
    </row>
    <row r="421" spans="1:15">
      <c r="A421" s="1" t="s">
        <v>663</v>
      </c>
      <c r="B421" s="1" t="s">
        <v>1330</v>
      </c>
      <c r="C421" s="1" t="s">
        <v>1331</v>
      </c>
      <c r="D421" s="1" t="s">
        <v>1316</v>
      </c>
      <c r="E421" s="2">
        <v>510</v>
      </c>
      <c r="F421" s="1" t="s">
        <v>1332</v>
      </c>
      <c r="G421" s="2" t="s">
        <v>18</v>
      </c>
      <c r="H421" s="1" t="s">
        <v>8169</v>
      </c>
      <c r="I421" s="3">
        <v>45096.557627314818</v>
      </c>
      <c r="J421" s="4">
        <v>175000</v>
      </c>
      <c r="K421" s="5">
        <v>57000</v>
      </c>
      <c r="L421" s="5">
        <v>144700</v>
      </c>
      <c r="M421" s="5">
        <f>SUM(K421:L421)</f>
        <v>201700</v>
      </c>
      <c r="N421" s="38">
        <v>1.59</v>
      </c>
      <c r="O421" s="38">
        <v>1.3813373349204288</v>
      </c>
    </row>
    <row r="422" spans="1:15">
      <c r="A422" s="1" t="s">
        <v>663</v>
      </c>
      <c r="B422" s="1" t="s">
        <v>1333</v>
      </c>
      <c r="C422" s="1" t="s">
        <v>1334</v>
      </c>
      <c r="D422" s="1" t="s">
        <v>1316</v>
      </c>
      <c r="E422" s="2">
        <v>510</v>
      </c>
      <c r="F422" s="1" t="s">
        <v>1335</v>
      </c>
      <c r="G422" s="2" t="s">
        <v>18</v>
      </c>
      <c r="H422" s="1" t="s">
        <v>8170</v>
      </c>
      <c r="I422" s="3">
        <v>45160.348877314813</v>
      </c>
      <c r="J422" s="4">
        <v>210000</v>
      </c>
      <c r="K422" s="5">
        <v>130700</v>
      </c>
      <c r="L422" s="5">
        <v>137500</v>
      </c>
      <c r="M422" s="5">
        <f>SUM(K422:L422)</f>
        <v>268200</v>
      </c>
      <c r="N422" s="38">
        <v>1.59</v>
      </c>
      <c r="O422" s="38">
        <v>1.3813373349204288</v>
      </c>
    </row>
    <row r="423" spans="1:15">
      <c r="A423" s="1" t="s">
        <v>663</v>
      </c>
      <c r="B423" s="1" t="s">
        <v>1336</v>
      </c>
      <c r="C423" s="1" t="s">
        <v>1337</v>
      </c>
      <c r="D423" s="1" t="s">
        <v>1316</v>
      </c>
      <c r="E423" s="2">
        <v>510</v>
      </c>
      <c r="F423" s="1" t="s">
        <v>1338</v>
      </c>
      <c r="G423" s="2" t="s">
        <v>18</v>
      </c>
      <c r="H423" s="1" t="s">
        <v>8171</v>
      </c>
      <c r="I423" s="3">
        <v>45077.593182870369</v>
      </c>
      <c r="J423" s="4">
        <v>156000</v>
      </c>
      <c r="K423" s="5">
        <v>50200</v>
      </c>
      <c r="L423" s="5">
        <v>137800</v>
      </c>
      <c r="M423" s="5">
        <f>SUM(K423:L423)+28600</f>
        <v>216600</v>
      </c>
      <c r="N423" s="38">
        <v>1.59</v>
      </c>
      <c r="O423" s="38">
        <v>1.3813373349204288</v>
      </c>
    </row>
    <row r="424" spans="1:15">
      <c r="A424" s="1" t="s">
        <v>663</v>
      </c>
      <c r="B424" s="1" t="s">
        <v>1339</v>
      </c>
      <c r="C424" s="1" t="s">
        <v>1340</v>
      </c>
      <c r="D424" s="1" t="s">
        <v>1320</v>
      </c>
      <c r="E424" s="2">
        <v>500</v>
      </c>
      <c r="F424" s="1" t="s">
        <v>1341</v>
      </c>
      <c r="G424" s="2" t="s">
        <v>18</v>
      </c>
      <c r="H424" s="1" t="s">
        <v>8171</v>
      </c>
      <c r="I424" s="3">
        <v>45077.593182870369</v>
      </c>
      <c r="K424" s="5">
        <v>28600</v>
      </c>
      <c r="L424" s="5">
        <v>0</v>
      </c>
      <c r="N424" s="38">
        <v>1</v>
      </c>
      <c r="O424" s="38">
        <v>1</v>
      </c>
    </row>
    <row r="425" spans="1:15">
      <c r="A425" s="1" t="s">
        <v>663</v>
      </c>
      <c r="B425" s="1" t="s">
        <v>1342</v>
      </c>
      <c r="C425" s="1" t="s">
        <v>1343</v>
      </c>
      <c r="D425" s="1" t="s">
        <v>1344</v>
      </c>
      <c r="E425" s="2">
        <v>510</v>
      </c>
      <c r="F425" s="1" t="s">
        <v>1345</v>
      </c>
      <c r="G425" s="2" t="s">
        <v>18</v>
      </c>
      <c r="H425" s="1" t="s">
        <v>8172</v>
      </c>
      <c r="I425" s="3">
        <v>45135.656817129631</v>
      </c>
      <c r="J425" s="4">
        <v>189900</v>
      </c>
      <c r="K425" s="5">
        <v>26800</v>
      </c>
      <c r="L425" s="5">
        <v>77600</v>
      </c>
      <c r="M425" s="5">
        <f t="shared" ref="M425:M434" si="14">SUM(K425:L425)</f>
        <v>104400</v>
      </c>
      <c r="N425" s="38">
        <v>1.63</v>
      </c>
      <c r="O425" s="38">
        <v>1.89</v>
      </c>
    </row>
    <row r="426" spans="1:15">
      <c r="A426" s="1" t="s">
        <v>663</v>
      </c>
      <c r="B426" s="1" t="s">
        <v>1346</v>
      </c>
      <c r="C426" s="1" t="s">
        <v>1347</v>
      </c>
      <c r="D426" s="1" t="s">
        <v>1344</v>
      </c>
      <c r="E426" s="2">
        <v>510</v>
      </c>
      <c r="F426" s="1" t="s">
        <v>1348</v>
      </c>
      <c r="G426" s="2" t="s">
        <v>18</v>
      </c>
      <c r="H426" s="1" t="s">
        <v>8173</v>
      </c>
      <c r="I426" s="3">
        <v>45279.426064814812</v>
      </c>
      <c r="J426" s="4">
        <v>230000</v>
      </c>
      <c r="K426" s="5">
        <v>28000</v>
      </c>
      <c r="L426" s="5">
        <v>148500</v>
      </c>
      <c r="M426" s="5">
        <f t="shared" si="14"/>
        <v>176500</v>
      </c>
      <c r="N426" s="38">
        <v>1.63</v>
      </c>
      <c r="O426" s="38">
        <v>1.89</v>
      </c>
    </row>
    <row r="427" spans="1:15">
      <c r="A427" s="1" t="s">
        <v>663</v>
      </c>
      <c r="B427" s="1" t="s">
        <v>1349</v>
      </c>
      <c r="C427" s="1" t="s">
        <v>1350</v>
      </c>
      <c r="D427" s="1" t="s">
        <v>1344</v>
      </c>
      <c r="E427" s="2">
        <v>510</v>
      </c>
      <c r="F427" s="1" t="s">
        <v>1351</v>
      </c>
      <c r="G427" s="2" t="s">
        <v>18</v>
      </c>
      <c r="H427" s="1" t="s">
        <v>8174</v>
      </c>
      <c r="I427" s="3">
        <v>45230.611712962964</v>
      </c>
      <c r="J427" s="4">
        <v>132000</v>
      </c>
      <c r="K427" s="5">
        <v>29800</v>
      </c>
      <c r="L427" s="5">
        <v>74800</v>
      </c>
      <c r="M427" s="5">
        <f t="shared" si="14"/>
        <v>104600</v>
      </c>
      <c r="N427" s="38">
        <v>1.63</v>
      </c>
      <c r="O427" s="38">
        <v>1.89</v>
      </c>
    </row>
    <row r="428" spans="1:15">
      <c r="A428" s="1" t="s">
        <v>663</v>
      </c>
      <c r="B428" s="1" t="s">
        <v>1352</v>
      </c>
      <c r="C428" s="1" t="s">
        <v>1353</v>
      </c>
      <c r="D428" s="1" t="s">
        <v>1344</v>
      </c>
      <c r="E428" s="2">
        <v>510</v>
      </c>
      <c r="F428" s="1" t="s">
        <v>1354</v>
      </c>
      <c r="G428" s="2" t="s">
        <v>18</v>
      </c>
      <c r="H428" s="1" t="s">
        <v>8175</v>
      </c>
      <c r="I428" s="3">
        <v>44957.440497685187</v>
      </c>
      <c r="J428" s="4">
        <v>120500</v>
      </c>
      <c r="K428" s="5">
        <v>32200</v>
      </c>
      <c r="L428" s="5">
        <v>75300</v>
      </c>
      <c r="M428" s="5">
        <f t="shared" si="14"/>
        <v>107500</v>
      </c>
      <c r="N428" s="38">
        <v>1.63</v>
      </c>
      <c r="O428" s="38">
        <v>1.89</v>
      </c>
    </row>
    <row r="429" spans="1:15">
      <c r="A429" s="1" t="s">
        <v>663</v>
      </c>
      <c r="B429" s="1" t="s">
        <v>1355</v>
      </c>
      <c r="C429" s="1" t="s">
        <v>1356</v>
      </c>
      <c r="D429" s="1" t="s">
        <v>1344</v>
      </c>
      <c r="E429" s="2">
        <v>510</v>
      </c>
      <c r="F429" s="1" t="s">
        <v>1357</v>
      </c>
      <c r="G429" s="2" t="s">
        <v>18</v>
      </c>
      <c r="H429" s="1" t="s">
        <v>8176</v>
      </c>
      <c r="I429" s="3">
        <v>45097.500914351855</v>
      </c>
      <c r="J429" s="4">
        <v>228000</v>
      </c>
      <c r="K429" s="5">
        <v>40700</v>
      </c>
      <c r="L429" s="5">
        <v>164200</v>
      </c>
      <c r="M429" s="5">
        <f t="shared" si="14"/>
        <v>204900</v>
      </c>
      <c r="N429" s="38">
        <v>1.63</v>
      </c>
      <c r="O429" s="38">
        <v>1.89</v>
      </c>
    </row>
    <row r="430" spans="1:15">
      <c r="A430" s="1" t="s">
        <v>663</v>
      </c>
      <c r="B430" s="1" t="s">
        <v>1358</v>
      </c>
      <c r="C430" s="1" t="s">
        <v>1359</v>
      </c>
      <c r="D430" s="1" t="s">
        <v>1344</v>
      </c>
      <c r="E430" s="2">
        <v>510</v>
      </c>
      <c r="F430" s="1" t="s">
        <v>1360</v>
      </c>
      <c r="G430" s="2" t="s">
        <v>18</v>
      </c>
      <c r="H430" s="1" t="s">
        <v>8177</v>
      </c>
      <c r="I430" s="3">
        <v>45170.680266203701</v>
      </c>
      <c r="J430" s="4">
        <v>87500</v>
      </c>
      <c r="K430" s="5">
        <v>15400</v>
      </c>
      <c r="L430" s="5">
        <v>66800</v>
      </c>
      <c r="M430" s="5">
        <f t="shared" si="14"/>
        <v>82200</v>
      </c>
      <c r="N430" s="38">
        <v>1.63</v>
      </c>
      <c r="O430" s="38">
        <v>1.89</v>
      </c>
    </row>
    <row r="431" spans="1:15">
      <c r="A431" s="1" t="s">
        <v>663</v>
      </c>
      <c r="B431" s="1" t="s">
        <v>1361</v>
      </c>
      <c r="C431" s="1" t="s">
        <v>1362</v>
      </c>
      <c r="D431" s="1" t="s">
        <v>1344</v>
      </c>
      <c r="E431" s="2">
        <v>510</v>
      </c>
      <c r="F431" s="1" t="s">
        <v>1363</v>
      </c>
      <c r="G431" s="2" t="s">
        <v>18</v>
      </c>
      <c r="H431" s="1" t="s">
        <v>8178</v>
      </c>
      <c r="I431" s="3">
        <v>45155.354467592595</v>
      </c>
      <c r="J431" s="4">
        <v>90500</v>
      </c>
      <c r="K431" s="5">
        <v>26800</v>
      </c>
      <c r="L431" s="5">
        <v>66400</v>
      </c>
      <c r="M431" s="5">
        <f t="shared" si="14"/>
        <v>93200</v>
      </c>
      <c r="N431" s="38">
        <v>1.63</v>
      </c>
      <c r="O431" s="38">
        <v>1.89</v>
      </c>
    </row>
    <row r="432" spans="1:15">
      <c r="A432" s="1" t="s">
        <v>663</v>
      </c>
      <c r="B432" s="1" t="s">
        <v>1364</v>
      </c>
      <c r="C432" s="1" t="s">
        <v>1365</v>
      </c>
      <c r="D432" s="1" t="s">
        <v>1344</v>
      </c>
      <c r="E432" s="2">
        <v>510</v>
      </c>
      <c r="F432" s="1" t="s">
        <v>1366</v>
      </c>
      <c r="G432" s="2" t="s">
        <v>18</v>
      </c>
      <c r="H432" s="1" t="s">
        <v>8179</v>
      </c>
      <c r="I432" s="3">
        <v>45121.339872685188</v>
      </c>
      <c r="J432" s="4">
        <v>76000</v>
      </c>
      <c r="K432" s="5">
        <v>15100</v>
      </c>
      <c r="L432" s="5">
        <v>67900</v>
      </c>
      <c r="M432" s="5">
        <f t="shared" si="14"/>
        <v>83000</v>
      </c>
      <c r="N432" s="38">
        <v>1.63</v>
      </c>
      <c r="O432" s="38">
        <v>1.89</v>
      </c>
    </row>
    <row r="433" spans="1:15">
      <c r="A433" s="1" t="s">
        <v>663</v>
      </c>
      <c r="B433" s="1" t="s">
        <v>1367</v>
      </c>
      <c r="C433" s="1" t="s">
        <v>1368</v>
      </c>
      <c r="D433" s="1" t="s">
        <v>1369</v>
      </c>
      <c r="E433" s="2">
        <v>510</v>
      </c>
      <c r="F433" s="1" t="s">
        <v>1370</v>
      </c>
      <c r="G433" s="2" t="s">
        <v>18</v>
      </c>
      <c r="H433" s="1" t="s">
        <v>8180</v>
      </c>
      <c r="I433" s="3">
        <v>45037.451967592591</v>
      </c>
      <c r="J433" s="4">
        <v>216000</v>
      </c>
      <c r="K433" s="5">
        <v>44500</v>
      </c>
      <c r="L433" s="5">
        <v>97600</v>
      </c>
      <c r="M433" s="5">
        <f t="shared" si="14"/>
        <v>142100</v>
      </c>
      <c r="N433" s="38">
        <v>1.69</v>
      </c>
      <c r="O433" s="38">
        <v>2.0591747572815531</v>
      </c>
    </row>
    <row r="434" spans="1:15">
      <c r="A434" s="1" t="s">
        <v>663</v>
      </c>
      <c r="B434" s="1" t="s">
        <v>1371</v>
      </c>
      <c r="C434" s="1" t="s">
        <v>1372</v>
      </c>
      <c r="D434" s="1" t="s">
        <v>1369</v>
      </c>
      <c r="E434" s="2">
        <v>510</v>
      </c>
      <c r="F434" s="1" t="s">
        <v>1373</v>
      </c>
      <c r="G434" s="2" t="s">
        <v>18</v>
      </c>
      <c r="H434" s="1" t="s">
        <v>8181</v>
      </c>
      <c r="I434" s="3">
        <v>45070.558298611111</v>
      </c>
      <c r="J434" s="4">
        <v>205000</v>
      </c>
      <c r="K434" s="5">
        <v>41500</v>
      </c>
      <c r="L434" s="5">
        <v>97300</v>
      </c>
      <c r="M434" s="5">
        <f t="shared" si="14"/>
        <v>138800</v>
      </c>
      <c r="N434" s="38">
        <v>1.69</v>
      </c>
      <c r="O434" s="38">
        <v>2.0591747572815531</v>
      </c>
    </row>
    <row r="435" spans="1:15">
      <c r="A435" s="1" t="s">
        <v>663</v>
      </c>
      <c r="B435" s="1" t="s">
        <v>1374</v>
      </c>
      <c r="C435" s="1" t="s">
        <v>1375</v>
      </c>
      <c r="D435" s="1" t="s">
        <v>1369</v>
      </c>
      <c r="E435" s="2">
        <v>510</v>
      </c>
      <c r="F435" s="1" t="s">
        <v>1376</v>
      </c>
      <c r="G435" s="2" t="s">
        <v>18</v>
      </c>
      <c r="H435" s="1" t="s">
        <v>8182</v>
      </c>
      <c r="I435" s="3">
        <v>45121.346574074072</v>
      </c>
      <c r="J435" s="4">
        <v>215000</v>
      </c>
      <c r="K435" s="5">
        <v>23400</v>
      </c>
      <c r="L435" s="5">
        <v>84200</v>
      </c>
      <c r="M435" s="5">
        <f>SUM(K435:L435)+40400</f>
        <v>148000</v>
      </c>
      <c r="N435" s="38">
        <v>1.69</v>
      </c>
      <c r="O435" s="38">
        <v>2.0591747572815531</v>
      </c>
    </row>
    <row r="436" spans="1:15">
      <c r="A436" s="1" t="s">
        <v>663</v>
      </c>
      <c r="B436" s="1" t="s">
        <v>1377</v>
      </c>
      <c r="C436" s="1" t="s">
        <v>1378</v>
      </c>
      <c r="D436" s="1" t="s">
        <v>1369</v>
      </c>
      <c r="E436" s="2">
        <v>599</v>
      </c>
      <c r="F436" s="1" t="s">
        <v>1376</v>
      </c>
      <c r="G436" s="2" t="s">
        <v>18</v>
      </c>
      <c r="H436" s="1" t="s">
        <v>8182</v>
      </c>
      <c r="I436" s="3">
        <v>45121.346574074072</v>
      </c>
      <c r="K436" s="5">
        <v>23400</v>
      </c>
      <c r="L436" s="5">
        <v>17000</v>
      </c>
      <c r="N436" s="38">
        <v>1.69</v>
      </c>
      <c r="O436" s="38">
        <v>2.0591747572815531</v>
      </c>
    </row>
    <row r="437" spans="1:15">
      <c r="A437" s="1" t="s">
        <v>663</v>
      </c>
      <c r="B437" s="1" t="s">
        <v>1379</v>
      </c>
      <c r="C437" s="1" t="s">
        <v>1380</v>
      </c>
      <c r="D437" s="1" t="s">
        <v>1369</v>
      </c>
      <c r="E437" s="2">
        <v>510</v>
      </c>
      <c r="F437" s="1" t="s">
        <v>1381</v>
      </c>
      <c r="G437" s="2" t="s">
        <v>18</v>
      </c>
      <c r="H437" s="1" t="s">
        <v>8183</v>
      </c>
      <c r="I437" s="3">
        <v>45156.592939814815</v>
      </c>
      <c r="J437" s="4">
        <v>199000</v>
      </c>
      <c r="K437" s="5">
        <v>25800</v>
      </c>
      <c r="L437" s="5">
        <v>99700</v>
      </c>
      <c r="M437" s="5">
        <f>SUM(K437:L437)+18800</f>
        <v>144300</v>
      </c>
      <c r="N437" s="38">
        <v>1.69</v>
      </c>
      <c r="O437" s="38">
        <v>2.0591747572815531</v>
      </c>
    </row>
    <row r="438" spans="1:15">
      <c r="A438" s="1" t="s">
        <v>663</v>
      </c>
      <c r="B438" s="1" t="s">
        <v>1382</v>
      </c>
      <c r="C438" s="1" t="s">
        <v>1383</v>
      </c>
      <c r="D438" s="1" t="s">
        <v>1384</v>
      </c>
      <c r="E438" s="2">
        <v>500</v>
      </c>
      <c r="F438" s="1" t="s">
        <v>1385</v>
      </c>
      <c r="G438" s="2" t="s">
        <v>18</v>
      </c>
      <c r="H438" s="1" t="s">
        <v>8183</v>
      </c>
      <c r="I438" s="3">
        <v>45156.592939814815</v>
      </c>
      <c r="K438" s="5">
        <v>18800</v>
      </c>
      <c r="L438" s="5">
        <v>0</v>
      </c>
      <c r="N438" s="38">
        <v>1</v>
      </c>
      <c r="O438" s="38">
        <v>1</v>
      </c>
    </row>
    <row r="439" spans="1:15">
      <c r="A439" s="1" t="s">
        <v>663</v>
      </c>
      <c r="B439" s="1" t="s">
        <v>1386</v>
      </c>
      <c r="C439" s="1" t="s">
        <v>1387</v>
      </c>
      <c r="D439" s="1" t="s">
        <v>1369</v>
      </c>
      <c r="E439" s="2">
        <v>510</v>
      </c>
      <c r="F439" s="1" t="s">
        <v>1388</v>
      </c>
      <c r="G439" s="2" t="s">
        <v>18</v>
      </c>
      <c r="H439" s="1" t="s">
        <v>8184</v>
      </c>
      <c r="I439" s="3">
        <v>45203.36136574074</v>
      </c>
      <c r="J439" s="4">
        <v>215000</v>
      </c>
      <c r="K439" s="5">
        <v>46900</v>
      </c>
      <c r="L439" s="5">
        <v>104300</v>
      </c>
      <c r="M439" s="5">
        <f>SUM(K439:L439)+23400</f>
        <v>174600</v>
      </c>
      <c r="N439" s="38">
        <v>1.69</v>
      </c>
      <c r="O439" s="38">
        <v>2.0591747572815531</v>
      </c>
    </row>
    <row r="440" spans="1:15">
      <c r="A440" s="1" t="s">
        <v>663</v>
      </c>
      <c r="B440" s="1" t="s">
        <v>1389</v>
      </c>
      <c r="C440" s="1" t="s">
        <v>1390</v>
      </c>
      <c r="D440" s="1" t="s">
        <v>1384</v>
      </c>
      <c r="E440" s="2">
        <v>500</v>
      </c>
      <c r="F440" s="1" t="s">
        <v>1388</v>
      </c>
      <c r="G440" s="2" t="s">
        <v>18</v>
      </c>
      <c r="H440" s="1" t="s">
        <v>8184</v>
      </c>
      <c r="I440" s="3">
        <v>45203.36136574074</v>
      </c>
      <c r="K440" s="5">
        <v>23400</v>
      </c>
      <c r="L440" s="5">
        <v>0</v>
      </c>
      <c r="N440" s="38">
        <v>1</v>
      </c>
      <c r="O440" s="38">
        <v>1</v>
      </c>
    </row>
    <row r="441" spans="1:15">
      <c r="A441" s="1" t="s">
        <v>663</v>
      </c>
      <c r="B441" s="1" t="s">
        <v>1391</v>
      </c>
      <c r="C441" s="1" t="s">
        <v>1392</v>
      </c>
      <c r="D441" s="1" t="s">
        <v>1369</v>
      </c>
      <c r="E441" s="2">
        <v>510</v>
      </c>
      <c r="F441" s="1" t="s">
        <v>1393</v>
      </c>
      <c r="G441" s="2" t="s">
        <v>18</v>
      </c>
      <c r="H441" s="1" t="s">
        <v>8185</v>
      </c>
      <c r="I441" s="3">
        <v>45077.388680555552</v>
      </c>
      <c r="J441" s="4">
        <v>215000</v>
      </c>
      <c r="K441" s="5">
        <v>45400</v>
      </c>
      <c r="L441" s="5">
        <v>111100</v>
      </c>
      <c r="M441" s="5">
        <f t="shared" ref="M441:M462" si="15">SUM(K441:L441)</f>
        <v>156500</v>
      </c>
      <c r="N441" s="38">
        <v>1.69</v>
      </c>
      <c r="O441" s="38">
        <v>2.0591747572815531</v>
      </c>
    </row>
    <row r="442" spans="1:15">
      <c r="A442" s="1" t="s">
        <v>663</v>
      </c>
      <c r="B442" s="1" t="s">
        <v>1394</v>
      </c>
      <c r="C442" s="1" t="s">
        <v>1395</v>
      </c>
      <c r="D442" s="1" t="s">
        <v>1369</v>
      </c>
      <c r="E442" s="2">
        <v>510</v>
      </c>
      <c r="F442" s="1" t="s">
        <v>1396</v>
      </c>
      <c r="G442" s="2" t="s">
        <v>18</v>
      </c>
      <c r="H442" s="1" t="s">
        <v>8186</v>
      </c>
      <c r="I442" s="3">
        <v>45049.601284722223</v>
      </c>
      <c r="J442" s="4">
        <v>206000</v>
      </c>
      <c r="K442" s="5">
        <v>33500</v>
      </c>
      <c r="L442" s="5">
        <v>120000</v>
      </c>
      <c r="M442" s="5">
        <f t="shared" si="15"/>
        <v>153500</v>
      </c>
      <c r="N442" s="38">
        <v>1.69</v>
      </c>
      <c r="O442" s="38">
        <v>2.0591747572815531</v>
      </c>
    </row>
    <row r="443" spans="1:15">
      <c r="A443" s="1" t="s">
        <v>663</v>
      </c>
      <c r="B443" s="1" t="s">
        <v>1397</v>
      </c>
      <c r="C443" s="1" t="s">
        <v>1398</v>
      </c>
      <c r="D443" s="1" t="s">
        <v>1369</v>
      </c>
      <c r="E443" s="2">
        <v>510</v>
      </c>
      <c r="F443" s="1" t="s">
        <v>1399</v>
      </c>
      <c r="G443" s="2" t="s">
        <v>18</v>
      </c>
      <c r="H443" s="1" t="s">
        <v>8187</v>
      </c>
      <c r="I443" s="3">
        <v>45056.631111111114</v>
      </c>
      <c r="J443" s="4">
        <v>230000</v>
      </c>
      <c r="K443" s="5">
        <v>39500</v>
      </c>
      <c r="L443" s="5">
        <v>134400</v>
      </c>
      <c r="M443" s="5">
        <f t="shared" si="15"/>
        <v>173900</v>
      </c>
      <c r="N443" s="38">
        <v>1.69</v>
      </c>
      <c r="O443" s="38">
        <v>2.0591747572815531</v>
      </c>
    </row>
    <row r="444" spans="1:15">
      <c r="A444" s="1" t="s">
        <v>663</v>
      </c>
      <c r="B444" s="1" t="s">
        <v>1400</v>
      </c>
      <c r="C444" s="1" t="s">
        <v>1401</v>
      </c>
      <c r="D444" s="1" t="s">
        <v>1369</v>
      </c>
      <c r="E444" s="2">
        <v>510</v>
      </c>
      <c r="F444" s="1" t="s">
        <v>1402</v>
      </c>
      <c r="G444" s="2" t="s">
        <v>18</v>
      </c>
      <c r="H444" s="1" t="s">
        <v>8188</v>
      </c>
      <c r="I444" s="3">
        <v>45169.45590277778</v>
      </c>
      <c r="J444" s="4">
        <v>265000</v>
      </c>
      <c r="K444" s="5">
        <v>35400</v>
      </c>
      <c r="L444" s="5">
        <v>170100</v>
      </c>
      <c r="M444" s="5">
        <f t="shared" si="15"/>
        <v>205500</v>
      </c>
      <c r="N444" s="38">
        <v>1.69</v>
      </c>
      <c r="O444" s="38">
        <v>2.0591747572815531</v>
      </c>
    </row>
    <row r="445" spans="1:15">
      <c r="A445" s="1" t="s">
        <v>663</v>
      </c>
      <c r="B445" s="1" t="s">
        <v>1403</v>
      </c>
      <c r="C445" s="1" t="s">
        <v>1404</v>
      </c>
      <c r="D445" s="1" t="s">
        <v>1369</v>
      </c>
      <c r="E445" s="2">
        <v>510</v>
      </c>
      <c r="F445" s="1" t="s">
        <v>1405</v>
      </c>
      <c r="G445" s="2" t="s">
        <v>18</v>
      </c>
      <c r="H445" s="1" t="s">
        <v>8189</v>
      </c>
      <c r="I445" s="3">
        <v>45083.476076388892</v>
      </c>
      <c r="J445" s="4">
        <v>155000</v>
      </c>
      <c r="K445" s="5">
        <v>29400</v>
      </c>
      <c r="L445" s="5">
        <v>100500</v>
      </c>
      <c r="M445" s="5">
        <f t="shared" si="15"/>
        <v>129900</v>
      </c>
      <c r="N445" s="38">
        <v>1.69</v>
      </c>
      <c r="O445" s="38">
        <v>2.0591747572815531</v>
      </c>
    </row>
    <row r="446" spans="1:15">
      <c r="A446" s="1" t="s">
        <v>663</v>
      </c>
      <c r="B446" s="1" t="s">
        <v>1406</v>
      </c>
      <c r="C446" s="1" t="s">
        <v>1407</v>
      </c>
      <c r="D446" s="1" t="s">
        <v>1369</v>
      </c>
      <c r="E446" s="2">
        <v>510</v>
      </c>
      <c r="F446" s="1" t="s">
        <v>1408</v>
      </c>
      <c r="G446" s="2" t="s">
        <v>18</v>
      </c>
      <c r="H446" s="1" t="s">
        <v>8190</v>
      </c>
      <c r="I446" s="3">
        <v>45023.47252314815</v>
      </c>
      <c r="J446" s="4">
        <v>125500</v>
      </c>
      <c r="K446" s="5">
        <v>32600</v>
      </c>
      <c r="L446" s="5">
        <v>74100</v>
      </c>
      <c r="M446" s="5">
        <f t="shared" si="15"/>
        <v>106700</v>
      </c>
      <c r="N446" s="38">
        <v>1.69</v>
      </c>
      <c r="O446" s="38">
        <v>2.0591747572815531</v>
      </c>
    </row>
    <row r="447" spans="1:15">
      <c r="A447" s="1" t="s">
        <v>663</v>
      </c>
      <c r="B447" s="1" t="s">
        <v>1409</v>
      </c>
      <c r="C447" s="1" t="s">
        <v>1410</v>
      </c>
      <c r="D447" s="1" t="s">
        <v>1369</v>
      </c>
      <c r="E447" s="2">
        <v>510</v>
      </c>
      <c r="F447" s="1" t="s">
        <v>1411</v>
      </c>
      <c r="G447" s="2" t="s">
        <v>18</v>
      </c>
      <c r="H447" s="1" t="s">
        <v>8191</v>
      </c>
      <c r="I447" s="3">
        <v>44995.377800925926</v>
      </c>
      <c r="J447" s="4">
        <v>290000</v>
      </c>
      <c r="K447" s="5">
        <v>84700</v>
      </c>
      <c r="L447" s="5">
        <v>181100</v>
      </c>
      <c r="M447" s="5">
        <f t="shared" si="15"/>
        <v>265800</v>
      </c>
      <c r="N447" s="38">
        <v>1.69</v>
      </c>
      <c r="O447" s="38">
        <v>2.0591747572815531</v>
      </c>
    </row>
    <row r="448" spans="1:15">
      <c r="A448" s="1" t="s">
        <v>663</v>
      </c>
      <c r="B448" s="1" t="s">
        <v>1412</v>
      </c>
      <c r="C448" s="1" t="s">
        <v>1413</v>
      </c>
      <c r="D448" s="1" t="s">
        <v>1369</v>
      </c>
      <c r="E448" s="2">
        <v>510</v>
      </c>
      <c r="F448" s="1" t="s">
        <v>1414</v>
      </c>
      <c r="G448" s="2" t="s">
        <v>18</v>
      </c>
      <c r="H448" s="1" t="s">
        <v>8192</v>
      </c>
      <c r="I448" s="3">
        <v>45247.595127314817</v>
      </c>
      <c r="J448" s="4">
        <v>173000</v>
      </c>
      <c r="K448" s="5">
        <v>53700</v>
      </c>
      <c r="L448" s="5">
        <v>108200</v>
      </c>
      <c r="M448" s="5">
        <f t="shared" si="15"/>
        <v>161900</v>
      </c>
      <c r="N448" s="38">
        <v>1.69</v>
      </c>
      <c r="O448" s="38">
        <v>2.0591747572815531</v>
      </c>
    </row>
    <row r="449" spans="1:15">
      <c r="A449" s="1" t="s">
        <v>663</v>
      </c>
      <c r="B449" s="1" t="s">
        <v>1415</v>
      </c>
      <c r="C449" s="1" t="s">
        <v>1416</v>
      </c>
      <c r="D449" s="1" t="s">
        <v>1369</v>
      </c>
      <c r="E449" s="2">
        <v>510</v>
      </c>
      <c r="F449" s="1" t="s">
        <v>1417</v>
      </c>
      <c r="G449" s="2" t="s">
        <v>18</v>
      </c>
      <c r="H449" s="1" t="s">
        <v>8193</v>
      </c>
      <c r="I449" s="3">
        <v>45264.587511574071</v>
      </c>
      <c r="J449" s="4">
        <v>165000</v>
      </c>
      <c r="K449" s="5">
        <v>35200</v>
      </c>
      <c r="L449" s="5">
        <v>120700</v>
      </c>
      <c r="M449" s="5">
        <f t="shared" si="15"/>
        <v>155900</v>
      </c>
      <c r="N449" s="38">
        <v>1.69</v>
      </c>
      <c r="O449" s="38">
        <v>2.0591747572815531</v>
      </c>
    </row>
    <row r="450" spans="1:15">
      <c r="A450" s="1" t="s">
        <v>663</v>
      </c>
      <c r="B450" s="1" t="s">
        <v>1418</v>
      </c>
      <c r="C450" s="1" t="s">
        <v>1419</v>
      </c>
      <c r="D450" s="1" t="s">
        <v>1369</v>
      </c>
      <c r="E450" s="2">
        <v>510</v>
      </c>
      <c r="F450" s="1" t="s">
        <v>1420</v>
      </c>
      <c r="G450" s="2" t="s">
        <v>18</v>
      </c>
      <c r="H450" s="1" t="s">
        <v>8194</v>
      </c>
      <c r="I450" s="3">
        <v>44988.492650462962</v>
      </c>
      <c r="J450" s="4">
        <v>108000</v>
      </c>
      <c r="K450" s="5">
        <v>34200</v>
      </c>
      <c r="L450" s="5">
        <v>70300</v>
      </c>
      <c r="M450" s="5">
        <f t="shared" si="15"/>
        <v>104500</v>
      </c>
      <c r="N450" s="38">
        <v>1.69</v>
      </c>
      <c r="O450" s="38">
        <v>2.0591747572815531</v>
      </c>
    </row>
    <row r="451" spans="1:15">
      <c r="A451" s="1" t="s">
        <v>663</v>
      </c>
      <c r="B451" s="1" t="s">
        <v>1421</v>
      </c>
      <c r="C451" s="1" t="s">
        <v>1422</v>
      </c>
      <c r="D451" s="1" t="s">
        <v>1369</v>
      </c>
      <c r="E451" s="2">
        <v>510</v>
      </c>
      <c r="F451" s="1" t="s">
        <v>1423</v>
      </c>
      <c r="G451" s="2" t="s">
        <v>18</v>
      </c>
      <c r="H451" s="1" t="s">
        <v>8195</v>
      </c>
      <c r="I451" s="3">
        <v>45226.35664351852</v>
      </c>
      <c r="J451" s="4">
        <v>129000</v>
      </c>
      <c r="K451" s="5">
        <v>32500</v>
      </c>
      <c r="L451" s="5">
        <v>92500</v>
      </c>
      <c r="M451" s="5">
        <f t="shared" si="15"/>
        <v>125000</v>
      </c>
      <c r="N451" s="38">
        <v>1.69</v>
      </c>
      <c r="O451" s="38">
        <v>2.0591747572815531</v>
      </c>
    </row>
    <row r="452" spans="1:15">
      <c r="A452" s="1" t="s">
        <v>663</v>
      </c>
      <c r="B452" s="1" t="s">
        <v>1424</v>
      </c>
      <c r="C452" s="1" t="s">
        <v>1425</v>
      </c>
      <c r="D452" s="1" t="s">
        <v>1369</v>
      </c>
      <c r="E452" s="2">
        <v>510</v>
      </c>
      <c r="F452" s="1" t="s">
        <v>1426</v>
      </c>
      <c r="G452" s="2" t="s">
        <v>18</v>
      </c>
      <c r="H452" s="1" t="s">
        <v>8196</v>
      </c>
      <c r="I452" s="3">
        <v>45077.58053240741</v>
      </c>
      <c r="J452" s="4">
        <v>123600</v>
      </c>
      <c r="K452" s="5">
        <v>25500</v>
      </c>
      <c r="L452" s="5">
        <v>101300</v>
      </c>
      <c r="M452" s="5">
        <f t="shared" si="15"/>
        <v>126800</v>
      </c>
      <c r="N452" s="38">
        <v>1.69</v>
      </c>
      <c r="O452" s="38">
        <v>2.0591747572815531</v>
      </c>
    </row>
    <row r="453" spans="1:15">
      <c r="A453" s="1" t="s">
        <v>663</v>
      </c>
      <c r="B453" s="1" t="s">
        <v>1427</v>
      </c>
      <c r="C453" s="1" t="s">
        <v>1428</v>
      </c>
      <c r="D453" s="1" t="s">
        <v>1369</v>
      </c>
      <c r="E453" s="2">
        <v>510</v>
      </c>
      <c r="F453" s="1" t="s">
        <v>1429</v>
      </c>
      <c r="G453" s="2" t="s">
        <v>18</v>
      </c>
      <c r="H453" s="1" t="s">
        <v>8197</v>
      </c>
      <c r="I453" s="3">
        <v>44981.390543981484</v>
      </c>
      <c r="J453" s="4">
        <v>162500</v>
      </c>
      <c r="K453" s="5">
        <v>43000</v>
      </c>
      <c r="L453" s="5">
        <v>125700</v>
      </c>
      <c r="M453" s="5">
        <f t="shared" si="15"/>
        <v>168700</v>
      </c>
      <c r="N453" s="38">
        <v>1.69</v>
      </c>
      <c r="O453" s="38">
        <v>2.0591747572815531</v>
      </c>
    </row>
    <row r="454" spans="1:15">
      <c r="A454" s="1" t="s">
        <v>663</v>
      </c>
      <c r="B454" s="1" t="s">
        <v>1430</v>
      </c>
      <c r="C454" s="1" t="s">
        <v>1431</v>
      </c>
      <c r="D454" s="1" t="s">
        <v>1369</v>
      </c>
      <c r="E454" s="2">
        <v>510</v>
      </c>
      <c r="F454" s="1" t="s">
        <v>1432</v>
      </c>
      <c r="G454" s="2" t="s">
        <v>18</v>
      </c>
      <c r="H454" s="1" t="s">
        <v>8198</v>
      </c>
      <c r="I454" s="3">
        <v>45177.596145833333</v>
      </c>
      <c r="J454" s="4">
        <v>225000</v>
      </c>
      <c r="K454" s="5">
        <v>79000</v>
      </c>
      <c r="L454" s="5">
        <v>156100</v>
      </c>
      <c r="M454" s="5">
        <f t="shared" si="15"/>
        <v>235100</v>
      </c>
      <c r="N454" s="38">
        <v>1.69</v>
      </c>
      <c r="O454" s="38">
        <v>2.0591747572815531</v>
      </c>
    </row>
    <row r="455" spans="1:15">
      <c r="A455" s="1" t="s">
        <v>663</v>
      </c>
      <c r="B455" s="1" t="s">
        <v>1433</v>
      </c>
      <c r="C455" s="1" t="s">
        <v>1434</v>
      </c>
      <c r="D455" s="1" t="s">
        <v>1369</v>
      </c>
      <c r="E455" s="2">
        <v>510</v>
      </c>
      <c r="F455" s="1" t="s">
        <v>1435</v>
      </c>
      <c r="G455" s="2" t="s">
        <v>18</v>
      </c>
      <c r="H455" s="1" t="s">
        <v>8199</v>
      </c>
      <c r="I455" s="3">
        <v>45212.472928240742</v>
      </c>
      <c r="J455" s="4">
        <v>151800</v>
      </c>
      <c r="K455" s="5">
        <v>39400</v>
      </c>
      <c r="L455" s="5">
        <v>120800</v>
      </c>
      <c r="M455" s="5">
        <f t="shared" si="15"/>
        <v>160200</v>
      </c>
      <c r="N455" s="38">
        <v>1.69</v>
      </c>
      <c r="O455" s="38">
        <v>2.0591747572815531</v>
      </c>
    </row>
    <row r="456" spans="1:15">
      <c r="A456" s="1" t="s">
        <v>663</v>
      </c>
      <c r="B456" s="1" t="s">
        <v>1436</v>
      </c>
      <c r="C456" s="1" t="s">
        <v>1437</v>
      </c>
      <c r="D456" s="1" t="s">
        <v>1369</v>
      </c>
      <c r="E456" s="2">
        <v>510</v>
      </c>
      <c r="F456" s="1" t="s">
        <v>1438</v>
      </c>
      <c r="G456" s="2" t="s">
        <v>18</v>
      </c>
      <c r="H456" s="1" t="s">
        <v>8200</v>
      </c>
      <c r="I456" s="3">
        <v>45279.501909722225</v>
      </c>
      <c r="J456" s="4">
        <v>135000</v>
      </c>
      <c r="K456" s="5">
        <v>33500</v>
      </c>
      <c r="L456" s="5">
        <v>109600</v>
      </c>
      <c r="M456" s="5">
        <f t="shared" si="15"/>
        <v>143100</v>
      </c>
      <c r="N456" s="38">
        <v>1.69</v>
      </c>
      <c r="O456" s="38">
        <v>2.0591747572815531</v>
      </c>
    </row>
    <row r="457" spans="1:15">
      <c r="A457" s="1" t="s">
        <v>663</v>
      </c>
      <c r="B457" s="1" t="s">
        <v>1439</v>
      </c>
      <c r="C457" s="1" t="s">
        <v>1440</v>
      </c>
      <c r="D457" s="1" t="s">
        <v>1441</v>
      </c>
      <c r="E457" s="2">
        <v>510</v>
      </c>
      <c r="F457" s="1" t="s">
        <v>1442</v>
      </c>
      <c r="G457" s="2" t="s">
        <v>18</v>
      </c>
      <c r="H457" s="1" t="s">
        <v>8201</v>
      </c>
      <c r="I457" s="3">
        <v>45068.574918981481</v>
      </c>
      <c r="J457" s="4">
        <v>233500</v>
      </c>
      <c r="K457" s="5">
        <v>53900</v>
      </c>
      <c r="L457" s="5">
        <v>117400</v>
      </c>
      <c r="M457" s="5">
        <f t="shared" si="15"/>
        <v>171300</v>
      </c>
      <c r="N457" s="38">
        <v>1.61</v>
      </c>
      <c r="O457" s="38">
        <v>1.84</v>
      </c>
    </row>
    <row r="458" spans="1:15">
      <c r="A458" s="1" t="s">
        <v>663</v>
      </c>
      <c r="B458" s="1" t="s">
        <v>1443</v>
      </c>
      <c r="C458" s="1" t="s">
        <v>1444</v>
      </c>
      <c r="D458" s="1" t="s">
        <v>1441</v>
      </c>
      <c r="E458" s="2">
        <v>510</v>
      </c>
      <c r="F458" s="1" t="s">
        <v>1445</v>
      </c>
      <c r="G458" s="2" t="s">
        <v>18</v>
      </c>
      <c r="H458" s="1" t="s">
        <v>8202</v>
      </c>
      <c r="I458" s="3">
        <v>45114.403368055559</v>
      </c>
      <c r="J458" s="4">
        <v>200000</v>
      </c>
      <c r="K458" s="5">
        <v>51500</v>
      </c>
      <c r="L458" s="5">
        <v>97200</v>
      </c>
      <c r="M458" s="5">
        <f t="shared" si="15"/>
        <v>148700</v>
      </c>
      <c r="N458" s="38">
        <v>1.61</v>
      </c>
      <c r="O458" s="38">
        <v>1.84</v>
      </c>
    </row>
    <row r="459" spans="1:15">
      <c r="A459" s="1" t="s">
        <v>663</v>
      </c>
      <c r="B459" s="1" t="s">
        <v>1446</v>
      </c>
      <c r="C459" s="1" t="s">
        <v>1447</v>
      </c>
      <c r="D459" s="1" t="s">
        <v>1441</v>
      </c>
      <c r="E459" s="2">
        <v>510</v>
      </c>
      <c r="F459" s="1" t="s">
        <v>1448</v>
      </c>
      <c r="G459" s="2" t="s">
        <v>18</v>
      </c>
      <c r="H459" s="1" t="s">
        <v>8203</v>
      </c>
      <c r="I459" s="3">
        <v>45085.373564814814</v>
      </c>
      <c r="J459" s="4">
        <v>307000</v>
      </c>
      <c r="K459" s="5">
        <v>49600</v>
      </c>
      <c r="L459" s="5">
        <v>180700</v>
      </c>
      <c r="M459" s="5">
        <f t="shared" si="15"/>
        <v>230300</v>
      </c>
      <c r="N459" s="38">
        <v>1.61</v>
      </c>
      <c r="O459" s="38">
        <v>1.84</v>
      </c>
    </row>
    <row r="460" spans="1:15">
      <c r="A460" s="1" t="s">
        <v>663</v>
      </c>
      <c r="B460" s="1" t="s">
        <v>1449</v>
      </c>
      <c r="C460" s="1" t="s">
        <v>1450</v>
      </c>
      <c r="D460" s="1" t="s">
        <v>1441</v>
      </c>
      <c r="E460" s="2">
        <v>510</v>
      </c>
      <c r="F460" s="1" t="s">
        <v>1451</v>
      </c>
      <c r="G460" s="2" t="s">
        <v>18</v>
      </c>
      <c r="H460" s="1" t="s">
        <v>8204</v>
      </c>
      <c r="I460" s="3">
        <v>45071.366157407407</v>
      </c>
      <c r="J460" s="4">
        <v>275000</v>
      </c>
      <c r="K460" s="5">
        <v>53600</v>
      </c>
      <c r="L460" s="5">
        <v>164600</v>
      </c>
      <c r="M460" s="5">
        <f t="shared" si="15"/>
        <v>218200</v>
      </c>
      <c r="N460" s="38">
        <v>1.61</v>
      </c>
      <c r="O460" s="38">
        <v>1.84</v>
      </c>
    </row>
    <row r="461" spans="1:15">
      <c r="A461" s="1" t="s">
        <v>663</v>
      </c>
      <c r="B461" s="1" t="s">
        <v>1452</v>
      </c>
      <c r="C461" s="1" t="s">
        <v>1453</v>
      </c>
      <c r="D461" s="1" t="s">
        <v>1441</v>
      </c>
      <c r="E461" s="2">
        <v>510</v>
      </c>
      <c r="F461" s="1" t="s">
        <v>1454</v>
      </c>
      <c r="G461" s="2" t="s">
        <v>18</v>
      </c>
      <c r="H461" s="1" t="s">
        <v>8205</v>
      </c>
      <c r="I461" s="3">
        <v>45015.623622685183</v>
      </c>
      <c r="J461" s="4">
        <v>125000</v>
      </c>
      <c r="K461" s="5">
        <v>36100</v>
      </c>
      <c r="L461" s="5">
        <v>66300</v>
      </c>
      <c r="M461" s="5">
        <f t="shared" si="15"/>
        <v>102400</v>
      </c>
      <c r="N461" s="38">
        <v>1.61</v>
      </c>
      <c r="O461" s="38">
        <v>1.84</v>
      </c>
    </row>
    <row r="462" spans="1:15">
      <c r="A462" s="1" t="s">
        <v>663</v>
      </c>
      <c r="B462" s="1" t="s">
        <v>1455</v>
      </c>
      <c r="C462" s="1" t="s">
        <v>1456</v>
      </c>
      <c r="D462" s="1" t="s">
        <v>1441</v>
      </c>
      <c r="E462" s="2">
        <v>510</v>
      </c>
      <c r="F462" s="1" t="s">
        <v>1457</v>
      </c>
      <c r="G462" s="2" t="s">
        <v>18</v>
      </c>
      <c r="H462" s="1" t="s">
        <v>8206</v>
      </c>
      <c r="I462" s="3">
        <v>45030.362685185188</v>
      </c>
      <c r="J462" s="4">
        <v>231000</v>
      </c>
      <c r="K462" s="5">
        <v>41000</v>
      </c>
      <c r="L462" s="5">
        <v>148600</v>
      </c>
      <c r="M462" s="5">
        <f t="shared" si="15"/>
        <v>189600</v>
      </c>
      <c r="N462" s="38">
        <v>1.61</v>
      </c>
      <c r="O462" s="38">
        <v>1.84</v>
      </c>
    </row>
    <row r="463" spans="1:15">
      <c r="A463" s="1" t="s">
        <v>663</v>
      </c>
      <c r="B463" s="1" t="s">
        <v>1458</v>
      </c>
      <c r="C463" s="1" t="s">
        <v>1459</v>
      </c>
      <c r="D463" s="1" t="s">
        <v>1441</v>
      </c>
      <c r="E463" s="2">
        <v>510</v>
      </c>
      <c r="F463" s="1" t="s">
        <v>1460</v>
      </c>
      <c r="G463" s="2" t="s">
        <v>18</v>
      </c>
      <c r="H463" s="1" t="s">
        <v>8207</v>
      </c>
      <c r="I463" s="3">
        <v>45258.372766203705</v>
      </c>
      <c r="J463" s="4">
        <v>285000</v>
      </c>
      <c r="K463" s="5">
        <v>24500</v>
      </c>
      <c r="L463" s="5">
        <v>212100</v>
      </c>
      <c r="M463" s="5">
        <f>SUM(K463:L463)+16300</f>
        <v>252900</v>
      </c>
      <c r="N463" s="38">
        <v>1.61</v>
      </c>
      <c r="O463" s="38">
        <v>1.84</v>
      </c>
    </row>
    <row r="464" spans="1:15">
      <c r="A464" s="1" t="s">
        <v>663</v>
      </c>
      <c r="B464" s="1" t="s">
        <v>1461</v>
      </c>
      <c r="C464" s="1" t="s">
        <v>1462</v>
      </c>
      <c r="D464" s="1" t="s">
        <v>1463</v>
      </c>
      <c r="E464" s="2">
        <v>500</v>
      </c>
      <c r="F464" s="1" t="s">
        <v>1464</v>
      </c>
      <c r="G464" s="2" t="s">
        <v>18</v>
      </c>
      <c r="H464" s="1" t="s">
        <v>8207</v>
      </c>
      <c r="I464" s="3">
        <v>45258.372766203705</v>
      </c>
      <c r="K464" s="5">
        <v>16300</v>
      </c>
      <c r="L464" s="5">
        <v>0</v>
      </c>
      <c r="N464" s="38">
        <v>1</v>
      </c>
      <c r="O464" s="38">
        <v>1</v>
      </c>
    </row>
    <row r="465" spans="1:15">
      <c r="A465" s="1" t="s">
        <v>663</v>
      </c>
      <c r="B465" s="1" t="s">
        <v>1465</v>
      </c>
      <c r="C465" s="1" t="s">
        <v>1466</v>
      </c>
      <c r="D465" s="1" t="s">
        <v>1441</v>
      </c>
      <c r="E465" s="2">
        <v>510</v>
      </c>
      <c r="F465" s="1" t="s">
        <v>1467</v>
      </c>
      <c r="G465" s="2" t="s">
        <v>18</v>
      </c>
      <c r="H465" s="1" t="s">
        <v>8208</v>
      </c>
      <c r="I465" s="3">
        <v>45238.567557870374</v>
      </c>
      <c r="J465" s="4">
        <v>275000</v>
      </c>
      <c r="K465" s="5">
        <v>54300</v>
      </c>
      <c r="L465" s="5">
        <v>192800</v>
      </c>
      <c r="M465" s="5">
        <f t="shared" ref="M465:M496" si="16">SUM(K465:L465)</f>
        <v>247100</v>
      </c>
      <c r="N465" s="38">
        <v>1.61</v>
      </c>
      <c r="O465" s="38">
        <v>1.84</v>
      </c>
    </row>
    <row r="466" spans="1:15">
      <c r="A466" s="1" t="s">
        <v>663</v>
      </c>
      <c r="B466" s="1" t="s">
        <v>1468</v>
      </c>
      <c r="C466" s="1" t="s">
        <v>1469</v>
      </c>
      <c r="D466" s="1" t="s">
        <v>1441</v>
      </c>
      <c r="E466" s="2">
        <v>510</v>
      </c>
      <c r="F466" s="1" t="s">
        <v>1470</v>
      </c>
      <c r="G466" s="2" t="s">
        <v>18</v>
      </c>
      <c r="H466" s="1" t="s">
        <v>8209</v>
      </c>
      <c r="I466" s="3">
        <v>44995.448229166665</v>
      </c>
      <c r="J466" s="4">
        <v>205000</v>
      </c>
      <c r="K466" s="5">
        <v>96300</v>
      </c>
      <c r="L466" s="5">
        <v>90800</v>
      </c>
      <c r="M466" s="5">
        <f t="shared" si="16"/>
        <v>187100</v>
      </c>
      <c r="N466" s="38">
        <v>1.61</v>
      </c>
      <c r="O466" s="38">
        <v>1.84</v>
      </c>
    </row>
    <row r="467" spans="1:15">
      <c r="A467" s="1" t="s">
        <v>663</v>
      </c>
      <c r="B467" s="1" t="s">
        <v>1471</v>
      </c>
      <c r="C467" s="1" t="s">
        <v>1472</v>
      </c>
      <c r="D467" s="1" t="s">
        <v>1441</v>
      </c>
      <c r="E467" s="2">
        <v>510</v>
      </c>
      <c r="F467" s="1" t="s">
        <v>1473</v>
      </c>
      <c r="G467" s="2" t="s">
        <v>18</v>
      </c>
      <c r="H467" s="1" t="s">
        <v>8210</v>
      </c>
      <c r="I467" s="3">
        <v>45086.466134259259</v>
      </c>
      <c r="J467" s="4">
        <v>315000</v>
      </c>
      <c r="K467" s="5">
        <v>53900</v>
      </c>
      <c r="L467" s="5">
        <v>236700</v>
      </c>
      <c r="M467" s="5">
        <f t="shared" si="16"/>
        <v>290600</v>
      </c>
      <c r="N467" s="38">
        <v>1.61</v>
      </c>
      <c r="O467" s="38">
        <v>1.84</v>
      </c>
    </row>
    <row r="468" spans="1:15">
      <c r="A468" s="1" t="s">
        <v>663</v>
      </c>
      <c r="B468" s="1" t="s">
        <v>1474</v>
      </c>
      <c r="C468" s="1" t="s">
        <v>1475</v>
      </c>
      <c r="D468" s="1" t="s">
        <v>1441</v>
      </c>
      <c r="E468" s="2">
        <v>510</v>
      </c>
      <c r="F468" s="1" t="s">
        <v>1476</v>
      </c>
      <c r="G468" s="2" t="s">
        <v>18</v>
      </c>
      <c r="H468" s="1" t="s">
        <v>8211</v>
      </c>
      <c r="I468" s="3">
        <v>45167.659375000003</v>
      </c>
      <c r="J468" s="4">
        <v>130000</v>
      </c>
      <c r="K468" s="5">
        <v>30400</v>
      </c>
      <c r="L468" s="5">
        <v>100900</v>
      </c>
      <c r="M468" s="5">
        <f t="shared" si="16"/>
        <v>131300</v>
      </c>
      <c r="N468" s="38">
        <v>1.61</v>
      </c>
      <c r="O468" s="38">
        <v>1.84</v>
      </c>
    </row>
    <row r="469" spans="1:15">
      <c r="A469" s="1" t="s">
        <v>663</v>
      </c>
      <c r="B469" s="1" t="s">
        <v>1477</v>
      </c>
      <c r="C469" s="1" t="s">
        <v>1478</v>
      </c>
      <c r="D469" s="1" t="s">
        <v>1441</v>
      </c>
      <c r="E469" s="2">
        <v>511</v>
      </c>
      <c r="F469" s="1" t="s">
        <v>1479</v>
      </c>
      <c r="G469" s="2" t="s">
        <v>18</v>
      </c>
      <c r="H469" s="1" t="s">
        <v>8212</v>
      </c>
      <c r="I469" s="3">
        <v>44936.433206018519</v>
      </c>
      <c r="J469" s="4">
        <v>265000</v>
      </c>
      <c r="K469" s="5">
        <v>69400</v>
      </c>
      <c r="L469" s="5">
        <v>198600</v>
      </c>
      <c r="M469" s="5">
        <f t="shared" si="16"/>
        <v>268000</v>
      </c>
      <c r="N469" s="38">
        <v>1.61</v>
      </c>
      <c r="O469" s="38">
        <v>1.84</v>
      </c>
    </row>
    <row r="470" spans="1:15">
      <c r="A470" s="1" t="s">
        <v>663</v>
      </c>
      <c r="B470" s="1" t="s">
        <v>1480</v>
      </c>
      <c r="C470" s="1" t="s">
        <v>1481</v>
      </c>
      <c r="D470" s="1" t="s">
        <v>1441</v>
      </c>
      <c r="E470" s="2">
        <v>510</v>
      </c>
      <c r="F470" s="1" t="s">
        <v>1482</v>
      </c>
      <c r="G470" s="2" t="s">
        <v>18</v>
      </c>
      <c r="H470" s="1" t="s">
        <v>8213</v>
      </c>
      <c r="I470" s="3">
        <v>45138.622650462959</v>
      </c>
      <c r="J470" s="4">
        <v>198000</v>
      </c>
      <c r="K470" s="5">
        <v>96300</v>
      </c>
      <c r="L470" s="5">
        <v>128400</v>
      </c>
      <c r="M470" s="5">
        <f t="shared" si="16"/>
        <v>224700</v>
      </c>
      <c r="N470" s="38">
        <v>1.61</v>
      </c>
      <c r="O470" s="38">
        <v>1.84</v>
      </c>
    </row>
    <row r="471" spans="1:15">
      <c r="A471" s="1" t="s">
        <v>663</v>
      </c>
      <c r="B471" s="1" t="s">
        <v>1483</v>
      </c>
      <c r="C471" s="1" t="s">
        <v>1484</v>
      </c>
      <c r="D471" s="1" t="s">
        <v>1441</v>
      </c>
      <c r="E471" s="2">
        <v>510</v>
      </c>
      <c r="F471" s="1" t="s">
        <v>1485</v>
      </c>
      <c r="G471" s="2" t="s">
        <v>18</v>
      </c>
      <c r="H471" s="1" t="s">
        <v>8214</v>
      </c>
      <c r="I471" s="3">
        <v>45085.4530787037</v>
      </c>
      <c r="J471" s="4">
        <v>135000</v>
      </c>
      <c r="K471" s="5">
        <v>58800</v>
      </c>
      <c r="L471" s="5">
        <v>144100</v>
      </c>
      <c r="M471" s="5">
        <f t="shared" si="16"/>
        <v>202900</v>
      </c>
      <c r="N471" s="38">
        <v>1.61</v>
      </c>
      <c r="O471" s="38">
        <v>1.84</v>
      </c>
    </row>
    <row r="472" spans="1:15">
      <c r="A472" s="1" t="s">
        <v>663</v>
      </c>
      <c r="B472" s="1" t="s">
        <v>1486</v>
      </c>
      <c r="C472" s="1" t="s">
        <v>1487</v>
      </c>
      <c r="D472" s="1" t="s">
        <v>1488</v>
      </c>
      <c r="E472" s="2">
        <v>510</v>
      </c>
      <c r="F472" s="1" t="s">
        <v>1489</v>
      </c>
      <c r="G472" s="2" t="s">
        <v>18</v>
      </c>
      <c r="H472" s="1" t="s">
        <v>8215</v>
      </c>
      <c r="I472" s="3">
        <v>45224.480347222219</v>
      </c>
      <c r="J472" s="4">
        <v>350000</v>
      </c>
      <c r="K472" s="5">
        <v>44900</v>
      </c>
      <c r="L472" s="5">
        <v>134000</v>
      </c>
      <c r="M472" s="5">
        <f t="shared" si="16"/>
        <v>178900</v>
      </c>
      <c r="N472" s="38">
        <v>1</v>
      </c>
      <c r="O472" s="38">
        <v>1.44</v>
      </c>
    </row>
    <row r="473" spans="1:15">
      <c r="A473" s="1" t="s">
        <v>663</v>
      </c>
      <c r="B473" s="1" t="s">
        <v>1490</v>
      </c>
      <c r="C473" s="1" t="s">
        <v>1491</v>
      </c>
      <c r="D473" s="1" t="s">
        <v>1488</v>
      </c>
      <c r="E473" s="2">
        <v>510</v>
      </c>
      <c r="F473" s="1" t="s">
        <v>1492</v>
      </c>
      <c r="G473" s="2" t="s">
        <v>18</v>
      </c>
      <c r="H473" s="1" t="s">
        <v>8216</v>
      </c>
      <c r="I473" s="3">
        <v>45247.351979166669</v>
      </c>
      <c r="J473" s="4">
        <v>310000</v>
      </c>
      <c r="K473" s="5">
        <v>64700</v>
      </c>
      <c r="L473" s="5">
        <v>145500</v>
      </c>
      <c r="M473" s="5">
        <f t="shared" si="16"/>
        <v>210200</v>
      </c>
      <c r="N473" s="38">
        <v>1</v>
      </c>
      <c r="O473" s="38">
        <v>1.44</v>
      </c>
    </row>
    <row r="474" spans="1:15">
      <c r="A474" s="1" t="s">
        <v>663</v>
      </c>
      <c r="B474" s="1" t="s">
        <v>1493</v>
      </c>
      <c r="C474" s="1" t="s">
        <v>1494</v>
      </c>
      <c r="D474" s="1" t="s">
        <v>1488</v>
      </c>
      <c r="E474" s="2">
        <v>510</v>
      </c>
      <c r="F474" s="1" t="s">
        <v>1495</v>
      </c>
      <c r="G474" s="2" t="s">
        <v>18</v>
      </c>
      <c r="H474" s="1" t="s">
        <v>8217</v>
      </c>
      <c r="I474" s="3">
        <v>45016.480983796297</v>
      </c>
      <c r="J474" s="4">
        <v>295500</v>
      </c>
      <c r="K474" s="5">
        <v>59300</v>
      </c>
      <c r="L474" s="5">
        <v>142000</v>
      </c>
      <c r="M474" s="5">
        <f t="shared" si="16"/>
        <v>201300</v>
      </c>
      <c r="N474" s="38">
        <v>1</v>
      </c>
      <c r="O474" s="38">
        <v>1.44</v>
      </c>
    </row>
    <row r="475" spans="1:15">
      <c r="A475" s="1" t="s">
        <v>663</v>
      </c>
      <c r="B475" s="1" t="s">
        <v>1496</v>
      </c>
      <c r="C475" s="1" t="s">
        <v>1497</v>
      </c>
      <c r="D475" s="1" t="s">
        <v>1488</v>
      </c>
      <c r="E475" s="2">
        <v>510</v>
      </c>
      <c r="F475" s="1" t="s">
        <v>1498</v>
      </c>
      <c r="G475" s="2" t="s">
        <v>18</v>
      </c>
      <c r="H475" s="1" t="s">
        <v>8218</v>
      </c>
      <c r="I475" s="3">
        <v>45252.347233796296</v>
      </c>
      <c r="J475" s="4">
        <v>227000</v>
      </c>
      <c r="K475" s="5">
        <v>41900</v>
      </c>
      <c r="L475" s="5">
        <v>118100</v>
      </c>
      <c r="M475" s="5">
        <f t="shared" si="16"/>
        <v>160000</v>
      </c>
      <c r="N475" s="38">
        <v>1</v>
      </c>
      <c r="O475" s="38">
        <v>1.44</v>
      </c>
    </row>
    <row r="476" spans="1:15">
      <c r="A476" s="1" t="s">
        <v>663</v>
      </c>
      <c r="B476" s="1" t="s">
        <v>1499</v>
      </c>
      <c r="C476" s="1" t="s">
        <v>1500</v>
      </c>
      <c r="D476" s="1" t="s">
        <v>1488</v>
      </c>
      <c r="E476" s="2">
        <v>510</v>
      </c>
      <c r="F476" s="1" t="s">
        <v>1501</v>
      </c>
      <c r="G476" s="2" t="s">
        <v>18</v>
      </c>
      <c r="H476" s="1" t="s">
        <v>8219</v>
      </c>
      <c r="I476" s="3">
        <v>44950.392071759263</v>
      </c>
      <c r="J476" s="4">
        <v>310000</v>
      </c>
      <c r="K476" s="5">
        <v>65200</v>
      </c>
      <c r="L476" s="5">
        <v>159500</v>
      </c>
      <c r="M476" s="5">
        <f t="shared" si="16"/>
        <v>224700</v>
      </c>
      <c r="N476" s="38">
        <v>1</v>
      </c>
      <c r="O476" s="38">
        <v>1.44</v>
      </c>
    </row>
    <row r="477" spans="1:15">
      <c r="A477" s="1" t="s">
        <v>663</v>
      </c>
      <c r="B477" s="1" t="s">
        <v>1502</v>
      </c>
      <c r="C477" s="1" t="s">
        <v>1503</v>
      </c>
      <c r="D477" s="1" t="s">
        <v>1488</v>
      </c>
      <c r="E477" s="2">
        <v>510</v>
      </c>
      <c r="F477" s="1" t="s">
        <v>1504</v>
      </c>
      <c r="G477" s="2" t="s">
        <v>18</v>
      </c>
      <c r="H477" s="1" t="s">
        <v>8220</v>
      </c>
      <c r="I477" s="3">
        <v>45146.561122685183</v>
      </c>
      <c r="J477" s="4">
        <v>197000</v>
      </c>
      <c r="K477" s="5">
        <v>45000</v>
      </c>
      <c r="L477" s="5">
        <v>115800</v>
      </c>
      <c r="M477" s="5">
        <f t="shared" si="16"/>
        <v>160800</v>
      </c>
      <c r="N477" s="38">
        <v>1</v>
      </c>
      <c r="O477" s="38">
        <v>1.44</v>
      </c>
    </row>
    <row r="478" spans="1:15">
      <c r="A478" s="1" t="s">
        <v>663</v>
      </c>
      <c r="B478" s="1" t="s">
        <v>1505</v>
      </c>
      <c r="C478" s="1" t="s">
        <v>1506</v>
      </c>
      <c r="D478" s="1" t="s">
        <v>1507</v>
      </c>
      <c r="E478" s="2">
        <v>510</v>
      </c>
      <c r="F478" s="1" t="s">
        <v>1508</v>
      </c>
      <c r="G478" s="2" t="s">
        <v>18</v>
      </c>
      <c r="H478" s="1" t="s">
        <v>8221</v>
      </c>
      <c r="I478" s="3">
        <v>45128.375162037039</v>
      </c>
      <c r="J478" s="4">
        <v>285000</v>
      </c>
      <c r="K478" s="5">
        <v>47100</v>
      </c>
      <c r="L478" s="5">
        <v>161700</v>
      </c>
      <c r="M478" s="5">
        <f t="shared" si="16"/>
        <v>208800</v>
      </c>
      <c r="N478" s="38">
        <v>1.59</v>
      </c>
      <c r="O478" s="38">
        <v>1.59</v>
      </c>
    </row>
    <row r="479" spans="1:15" ht="15" customHeight="1">
      <c r="A479" s="1" t="s">
        <v>663</v>
      </c>
      <c r="B479" s="1" t="s">
        <v>1509</v>
      </c>
      <c r="C479" s="1" t="s">
        <v>1510</v>
      </c>
      <c r="D479" s="1" t="s">
        <v>1507</v>
      </c>
      <c r="E479" s="2">
        <v>510</v>
      </c>
      <c r="F479" s="1" t="s">
        <v>1511</v>
      </c>
      <c r="G479" s="2" t="s">
        <v>18</v>
      </c>
      <c r="H479" s="1" t="s">
        <v>8222</v>
      </c>
      <c r="I479" s="3">
        <v>44973.515428240738</v>
      </c>
      <c r="J479" s="4">
        <v>275000</v>
      </c>
      <c r="K479" s="5">
        <v>53500</v>
      </c>
      <c r="L479" s="5">
        <v>166700</v>
      </c>
      <c r="M479" s="5">
        <f t="shared" si="16"/>
        <v>220200</v>
      </c>
      <c r="N479" s="38">
        <v>1.59</v>
      </c>
      <c r="O479" s="38">
        <v>1.59</v>
      </c>
    </row>
    <row r="480" spans="1:15">
      <c r="A480" s="1" t="s">
        <v>663</v>
      </c>
      <c r="B480" s="1" t="s">
        <v>1512</v>
      </c>
      <c r="C480" s="1" t="s">
        <v>1513</v>
      </c>
      <c r="D480" s="1" t="s">
        <v>1507</v>
      </c>
      <c r="E480" s="2">
        <v>510</v>
      </c>
      <c r="F480" s="1" t="s">
        <v>1514</v>
      </c>
      <c r="G480" s="2" t="s">
        <v>18</v>
      </c>
      <c r="H480" s="1" t="s">
        <v>8223</v>
      </c>
      <c r="I480" s="3">
        <v>45065.567511574074</v>
      </c>
      <c r="J480" s="4">
        <v>410000</v>
      </c>
      <c r="K480" s="5">
        <v>45800</v>
      </c>
      <c r="L480" s="5">
        <v>304800</v>
      </c>
      <c r="M480" s="5">
        <f t="shared" si="16"/>
        <v>350600</v>
      </c>
      <c r="N480" s="38">
        <v>1.59</v>
      </c>
      <c r="O480" s="38">
        <v>1.59</v>
      </c>
    </row>
    <row r="481" spans="1:15">
      <c r="A481" s="1" t="s">
        <v>663</v>
      </c>
      <c r="B481" s="1" t="s">
        <v>1515</v>
      </c>
      <c r="C481" s="1" t="s">
        <v>1516</v>
      </c>
      <c r="D481" s="1" t="s">
        <v>1507</v>
      </c>
      <c r="E481" s="2">
        <v>510</v>
      </c>
      <c r="F481" s="1" t="s">
        <v>1517</v>
      </c>
      <c r="G481" s="2" t="s">
        <v>18</v>
      </c>
      <c r="H481" s="1" t="s">
        <v>8224</v>
      </c>
      <c r="I481" s="3">
        <v>45089.482094907406</v>
      </c>
      <c r="J481" s="4">
        <v>330000</v>
      </c>
      <c r="K481" s="5">
        <v>59700</v>
      </c>
      <c r="L481" s="5">
        <v>224800</v>
      </c>
      <c r="M481" s="5">
        <f t="shared" si="16"/>
        <v>284500</v>
      </c>
      <c r="N481" s="38">
        <v>1.59</v>
      </c>
      <c r="O481" s="38">
        <v>1.59</v>
      </c>
    </row>
    <row r="482" spans="1:15">
      <c r="A482" s="1" t="s">
        <v>663</v>
      </c>
      <c r="B482" s="1" t="s">
        <v>1518</v>
      </c>
      <c r="C482" s="1" t="s">
        <v>1519</v>
      </c>
      <c r="D482" s="1" t="s">
        <v>1507</v>
      </c>
      <c r="E482" s="2">
        <v>510</v>
      </c>
      <c r="F482" s="1" t="s">
        <v>1520</v>
      </c>
      <c r="G482" s="2" t="s">
        <v>18</v>
      </c>
      <c r="H482" s="1" t="s">
        <v>8225</v>
      </c>
      <c r="I482" s="3">
        <v>45219.403969907406</v>
      </c>
      <c r="J482" s="4">
        <v>300000</v>
      </c>
      <c r="K482" s="5">
        <v>53200</v>
      </c>
      <c r="L482" s="5">
        <v>205500</v>
      </c>
      <c r="M482" s="5">
        <f t="shared" si="16"/>
        <v>258700</v>
      </c>
      <c r="N482" s="38">
        <v>1.59</v>
      </c>
      <c r="O482" s="38">
        <v>1.59</v>
      </c>
    </row>
    <row r="483" spans="1:15">
      <c r="A483" s="1" t="s">
        <v>663</v>
      </c>
      <c r="B483" s="1" t="s">
        <v>1521</v>
      </c>
      <c r="C483" s="1" t="s">
        <v>1522</v>
      </c>
      <c r="D483" s="1" t="s">
        <v>1507</v>
      </c>
      <c r="E483" s="2">
        <v>510</v>
      </c>
      <c r="F483" s="1" t="s">
        <v>1523</v>
      </c>
      <c r="G483" s="2" t="s">
        <v>18</v>
      </c>
      <c r="H483" s="1" t="s">
        <v>8226</v>
      </c>
      <c r="I483" s="3">
        <v>45072.376423611109</v>
      </c>
      <c r="J483" s="4">
        <v>275000</v>
      </c>
      <c r="K483" s="5">
        <v>48000</v>
      </c>
      <c r="L483" s="5">
        <v>190000</v>
      </c>
      <c r="M483" s="5">
        <f t="shared" si="16"/>
        <v>238000</v>
      </c>
      <c r="N483" s="38">
        <v>1.59</v>
      </c>
      <c r="O483" s="38">
        <v>1.59</v>
      </c>
    </row>
    <row r="484" spans="1:15">
      <c r="A484" s="1" t="s">
        <v>663</v>
      </c>
      <c r="B484" s="1" t="s">
        <v>1524</v>
      </c>
      <c r="C484" s="1" t="s">
        <v>1525</v>
      </c>
      <c r="D484" s="1" t="s">
        <v>1507</v>
      </c>
      <c r="E484" s="2">
        <v>510</v>
      </c>
      <c r="F484" s="1" t="s">
        <v>1526</v>
      </c>
      <c r="G484" s="2" t="s">
        <v>18</v>
      </c>
      <c r="H484" s="1" t="s">
        <v>8227</v>
      </c>
      <c r="I484" s="3">
        <v>44963.474398148152</v>
      </c>
      <c r="J484" s="4">
        <v>240000</v>
      </c>
      <c r="K484" s="5">
        <v>47500</v>
      </c>
      <c r="L484" s="5">
        <v>168100</v>
      </c>
      <c r="M484" s="5">
        <f t="shared" si="16"/>
        <v>215600</v>
      </c>
      <c r="N484" s="38">
        <v>1.59</v>
      </c>
      <c r="O484" s="38">
        <v>1.59</v>
      </c>
    </row>
    <row r="485" spans="1:15">
      <c r="A485" s="1" t="s">
        <v>663</v>
      </c>
      <c r="B485" s="1" t="s">
        <v>1527</v>
      </c>
      <c r="C485" s="1" t="s">
        <v>1528</v>
      </c>
      <c r="D485" s="1" t="s">
        <v>1507</v>
      </c>
      <c r="E485" s="2">
        <v>510</v>
      </c>
      <c r="F485" s="1" t="s">
        <v>1529</v>
      </c>
      <c r="G485" s="2" t="s">
        <v>18</v>
      </c>
      <c r="H485" s="1" t="s">
        <v>8228</v>
      </c>
      <c r="I485" s="3">
        <v>45198.3512962963</v>
      </c>
      <c r="J485" s="4">
        <v>253000</v>
      </c>
      <c r="K485" s="5">
        <v>47400</v>
      </c>
      <c r="L485" s="5">
        <v>180700</v>
      </c>
      <c r="M485" s="5">
        <f t="shared" si="16"/>
        <v>228100</v>
      </c>
      <c r="N485" s="38">
        <v>1.59</v>
      </c>
      <c r="O485" s="38">
        <v>1.59</v>
      </c>
    </row>
    <row r="486" spans="1:15">
      <c r="A486" s="1" t="s">
        <v>663</v>
      </c>
      <c r="B486" s="1" t="s">
        <v>1530</v>
      </c>
      <c r="C486" s="1" t="s">
        <v>1531</v>
      </c>
      <c r="D486" s="1" t="s">
        <v>1507</v>
      </c>
      <c r="E486" s="2">
        <v>510</v>
      </c>
      <c r="F486" s="1" t="s">
        <v>1532</v>
      </c>
      <c r="G486" s="2" t="s">
        <v>18</v>
      </c>
      <c r="H486" s="1" t="s">
        <v>8229</v>
      </c>
      <c r="I486" s="3">
        <v>45218.388171296298</v>
      </c>
      <c r="J486" s="4">
        <v>280000</v>
      </c>
      <c r="K486" s="5">
        <v>35800</v>
      </c>
      <c r="L486" s="5">
        <v>228700</v>
      </c>
      <c r="M486" s="5">
        <f t="shared" si="16"/>
        <v>264500</v>
      </c>
      <c r="N486" s="38">
        <v>1.59</v>
      </c>
      <c r="O486" s="38">
        <v>1.59</v>
      </c>
    </row>
    <row r="487" spans="1:15">
      <c r="A487" s="1" t="s">
        <v>663</v>
      </c>
      <c r="B487" s="1" t="s">
        <v>1533</v>
      </c>
      <c r="C487" s="1" t="s">
        <v>1534</v>
      </c>
      <c r="D487" s="1" t="s">
        <v>1507</v>
      </c>
      <c r="E487" s="2">
        <v>510</v>
      </c>
      <c r="F487" s="1" t="s">
        <v>1535</v>
      </c>
      <c r="G487" s="2" t="s">
        <v>18</v>
      </c>
      <c r="H487" s="1" t="s">
        <v>8230</v>
      </c>
      <c r="I487" s="3">
        <v>45233.647222222222</v>
      </c>
      <c r="J487" s="4">
        <v>279900</v>
      </c>
      <c r="K487" s="5">
        <v>58700</v>
      </c>
      <c r="L487" s="5">
        <v>206800</v>
      </c>
      <c r="M487" s="5">
        <f t="shared" si="16"/>
        <v>265500</v>
      </c>
      <c r="N487" s="38">
        <v>1.59</v>
      </c>
      <c r="O487" s="38">
        <v>1.59</v>
      </c>
    </row>
    <row r="488" spans="1:15">
      <c r="A488" s="1" t="s">
        <v>663</v>
      </c>
      <c r="B488" s="1" t="s">
        <v>1536</v>
      </c>
      <c r="C488" s="1" t="s">
        <v>1537</v>
      </c>
      <c r="D488" s="1" t="s">
        <v>1507</v>
      </c>
      <c r="E488" s="2">
        <v>510</v>
      </c>
      <c r="F488" s="1" t="s">
        <v>1538</v>
      </c>
      <c r="G488" s="2" t="s">
        <v>18</v>
      </c>
      <c r="H488" s="1" t="s">
        <v>8231</v>
      </c>
      <c r="I488" s="3">
        <v>45138.472326388888</v>
      </c>
      <c r="J488" s="4">
        <v>254000</v>
      </c>
      <c r="K488" s="5">
        <v>61000</v>
      </c>
      <c r="L488" s="5">
        <v>180500</v>
      </c>
      <c r="M488" s="5">
        <f t="shared" si="16"/>
        <v>241500</v>
      </c>
      <c r="N488" s="38">
        <v>1.59</v>
      </c>
      <c r="O488" s="38">
        <v>1.59</v>
      </c>
    </row>
    <row r="489" spans="1:15">
      <c r="A489" s="1" t="s">
        <v>663</v>
      </c>
      <c r="B489" s="1" t="s">
        <v>1539</v>
      </c>
      <c r="C489" s="1" t="s">
        <v>1540</v>
      </c>
      <c r="D489" s="1" t="s">
        <v>1507</v>
      </c>
      <c r="E489" s="2">
        <v>510</v>
      </c>
      <c r="F489" s="1" t="s">
        <v>1541</v>
      </c>
      <c r="G489" s="2" t="s">
        <v>18</v>
      </c>
      <c r="H489" s="1" t="s">
        <v>8232</v>
      </c>
      <c r="I489" s="3">
        <v>45002.412430555552</v>
      </c>
      <c r="J489" s="4">
        <v>280000</v>
      </c>
      <c r="K489" s="5">
        <v>38300</v>
      </c>
      <c r="L489" s="5">
        <v>232700</v>
      </c>
      <c r="M489" s="5">
        <f t="shared" si="16"/>
        <v>271000</v>
      </c>
      <c r="N489" s="38">
        <v>1.59</v>
      </c>
      <c r="O489" s="38">
        <v>1.59</v>
      </c>
    </row>
    <row r="490" spans="1:15">
      <c r="A490" s="1" t="s">
        <v>663</v>
      </c>
      <c r="B490" s="1" t="s">
        <v>1542</v>
      </c>
      <c r="C490" s="1" t="s">
        <v>1543</v>
      </c>
      <c r="D490" s="1" t="s">
        <v>1507</v>
      </c>
      <c r="E490" s="2">
        <v>510</v>
      </c>
      <c r="F490" s="1" t="s">
        <v>1544</v>
      </c>
      <c r="G490" s="2" t="s">
        <v>18</v>
      </c>
      <c r="H490" s="1" t="s">
        <v>8233</v>
      </c>
      <c r="I490" s="3">
        <v>44967.368773148148</v>
      </c>
      <c r="J490" s="4">
        <v>316000</v>
      </c>
      <c r="K490" s="5">
        <v>56000</v>
      </c>
      <c r="L490" s="5">
        <v>252100</v>
      </c>
      <c r="M490" s="5">
        <f t="shared" si="16"/>
        <v>308100</v>
      </c>
      <c r="N490" s="38">
        <v>1.59</v>
      </c>
      <c r="O490" s="38">
        <v>1.59</v>
      </c>
    </row>
    <row r="491" spans="1:15">
      <c r="A491" s="1" t="s">
        <v>663</v>
      </c>
      <c r="B491" s="1" t="s">
        <v>1545</v>
      </c>
      <c r="C491" s="1" t="s">
        <v>1546</v>
      </c>
      <c r="D491" s="1" t="s">
        <v>1507</v>
      </c>
      <c r="E491" s="2">
        <v>510</v>
      </c>
      <c r="F491" s="1" t="s">
        <v>1547</v>
      </c>
      <c r="G491" s="2" t="s">
        <v>18</v>
      </c>
      <c r="H491" s="1" t="s">
        <v>8234</v>
      </c>
      <c r="I491" s="3">
        <v>45205.481377314813</v>
      </c>
      <c r="J491" s="4">
        <v>259000</v>
      </c>
      <c r="K491" s="5">
        <v>46000</v>
      </c>
      <c r="L491" s="5">
        <v>206700</v>
      </c>
      <c r="M491" s="5">
        <f t="shared" si="16"/>
        <v>252700</v>
      </c>
      <c r="N491" s="38">
        <v>1.59</v>
      </c>
      <c r="O491" s="38">
        <v>1.59</v>
      </c>
    </row>
    <row r="492" spans="1:15">
      <c r="A492" s="1" t="s">
        <v>663</v>
      </c>
      <c r="B492" s="1" t="s">
        <v>1548</v>
      </c>
      <c r="C492" s="1" t="s">
        <v>1549</v>
      </c>
      <c r="D492" s="1" t="s">
        <v>1507</v>
      </c>
      <c r="E492" s="2">
        <v>510</v>
      </c>
      <c r="F492" s="1" t="s">
        <v>1550</v>
      </c>
      <c r="G492" s="2" t="s">
        <v>18</v>
      </c>
      <c r="H492" s="1" t="s">
        <v>8235</v>
      </c>
      <c r="I492" s="3">
        <v>45243.59648148148</v>
      </c>
      <c r="J492" s="4">
        <v>240000</v>
      </c>
      <c r="K492" s="5">
        <v>38300</v>
      </c>
      <c r="L492" s="5">
        <v>199000</v>
      </c>
      <c r="M492" s="5">
        <f t="shared" si="16"/>
        <v>237300</v>
      </c>
      <c r="N492" s="38">
        <v>1.59</v>
      </c>
      <c r="O492" s="38">
        <v>1.59</v>
      </c>
    </row>
    <row r="493" spans="1:15">
      <c r="A493" s="1" t="s">
        <v>663</v>
      </c>
      <c r="B493" s="1" t="s">
        <v>1551</v>
      </c>
      <c r="C493" s="1" t="s">
        <v>1552</v>
      </c>
      <c r="D493" s="1" t="s">
        <v>1507</v>
      </c>
      <c r="E493" s="2">
        <v>510</v>
      </c>
      <c r="F493" s="1" t="s">
        <v>1553</v>
      </c>
      <c r="G493" s="2" t="s">
        <v>18</v>
      </c>
      <c r="H493" s="1" t="s">
        <v>8236</v>
      </c>
      <c r="I493" s="3">
        <v>45028.544918981483</v>
      </c>
      <c r="J493" s="4">
        <v>226750</v>
      </c>
      <c r="K493" s="5">
        <v>59300</v>
      </c>
      <c r="L493" s="5">
        <v>166100</v>
      </c>
      <c r="M493" s="5">
        <f t="shared" si="16"/>
        <v>225400</v>
      </c>
      <c r="N493" s="38">
        <v>1.59</v>
      </c>
      <c r="O493" s="38">
        <v>1.59</v>
      </c>
    </row>
    <row r="494" spans="1:15">
      <c r="A494" s="1" t="s">
        <v>663</v>
      </c>
      <c r="B494" s="1" t="s">
        <v>1554</v>
      </c>
      <c r="C494" s="1" t="s">
        <v>1555</v>
      </c>
      <c r="D494" s="1" t="s">
        <v>1507</v>
      </c>
      <c r="E494" s="2">
        <v>510</v>
      </c>
      <c r="F494" s="1" t="s">
        <v>1556</v>
      </c>
      <c r="G494" s="2" t="s">
        <v>18</v>
      </c>
      <c r="H494" s="1" t="s">
        <v>8237</v>
      </c>
      <c r="I494" s="3">
        <v>45131.431793981479</v>
      </c>
      <c r="J494" s="4">
        <v>205000</v>
      </c>
      <c r="K494" s="5">
        <v>53500</v>
      </c>
      <c r="L494" s="5">
        <v>158100</v>
      </c>
      <c r="M494" s="5">
        <f t="shared" si="16"/>
        <v>211600</v>
      </c>
      <c r="N494" s="38">
        <v>1.59</v>
      </c>
      <c r="O494" s="38">
        <v>1.59</v>
      </c>
    </row>
    <row r="495" spans="1:15">
      <c r="A495" s="1" t="s">
        <v>663</v>
      </c>
      <c r="B495" s="1" t="s">
        <v>1557</v>
      </c>
      <c r="C495" s="1" t="s">
        <v>1558</v>
      </c>
      <c r="D495" s="1" t="s">
        <v>1507</v>
      </c>
      <c r="E495" s="2">
        <v>510</v>
      </c>
      <c r="F495" s="1" t="s">
        <v>1559</v>
      </c>
      <c r="G495" s="2" t="s">
        <v>18</v>
      </c>
      <c r="H495" s="1" t="s">
        <v>8238</v>
      </c>
      <c r="I495" s="3">
        <v>45016.516504629632</v>
      </c>
      <c r="J495" s="4">
        <v>250000</v>
      </c>
      <c r="K495" s="5">
        <v>56700</v>
      </c>
      <c r="L495" s="5">
        <v>205100</v>
      </c>
      <c r="M495" s="5">
        <f t="shared" si="16"/>
        <v>261800</v>
      </c>
      <c r="N495" s="38">
        <v>1.59</v>
      </c>
      <c r="O495" s="38">
        <v>1.59</v>
      </c>
    </row>
    <row r="496" spans="1:15">
      <c r="A496" s="1" t="s">
        <v>663</v>
      </c>
      <c r="B496" s="1" t="s">
        <v>1560</v>
      </c>
      <c r="C496" s="1" t="s">
        <v>1561</v>
      </c>
      <c r="D496" s="1" t="s">
        <v>1507</v>
      </c>
      <c r="E496" s="2">
        <v>510</v>
      </c>
      <c r="F496" s="1" t="s">
        <v>1562</v>
      </c>
      <c r="G496" s="2" t="s">
        <v>18</v>
      </c>
      <c r="H496" s="1" t="s">
        <v>8239</v>
      </c>
      <c r="I496" s="3">
        <v>45091.62976851852</v>
      </c>
      <c r="J496" s="4">
        <v>300000</v>
      </c>
      <c r="K496" s="5">
        <v>93500</v>
      </c>
      <c r="L496" s="5">
        <v>235000</v>
      </c>
      <c r="M496" s="5">
        <f t="shared" si="16"/>
        <v>328500</v>
      </c>
      <c r="N496" s="38">
        <v>1.59</v>
      </c>
      <c r="O496" s="38">
        <v>1.59</v>
      </c>
    </row>
    <row r="497" spans="1:15">
      <c r="A497" s="1" t="s">
        <v>663</v>
      </c>
      <c r="B497" s="1" t="s">
        <v>1563</v>
      </c>
      <c r="C497" s="1" t="s">
        <v>1564</v>
      </c>
      <c r="D497" s="1" t="s">
        <v>1565</v>
      </c>
      <c r="E497" s="2">
        <v>511</v>
      </c>
      <c r="F497" s="1" t="s">
        <v>1566</v>
      </c>
      <c r="G497" s="2" t="s">
        <v>18</v>
      </c>
      <c r="H497" s="1" t="s">
        <v>8240</v>
      </c>
      <c r="I497" s="3">
        <v>45177.570104166669</v>
      </c>
      <c r="J497" s="4">
        <v>735000</v>
      </c>
      <c r="K497" s="5">
        <v>93500</v>
      </c>
      <c r="L497" s="5">
        <v>422300</v>
      </c>
      <c r="M497" s="5">
        <f t="shared" ref="M497:M525" si="17">SUM(K497:L497)</f>
        <v>515800</v>
      </c>
      <c r="N497" s="38">
        <v>1.52</v>
      </c>
      <c r="O497" s="38">
        <v>1.52</v>
      </c>
    </row>
    <row r="498" spans="1:15">
      <c r="A498" s="1" t="s">
        <v>663</v>
      </c>
      <c r="B498" s="1" t="s">
        <v>1567</v>
      </c>
      <c r="C498" s="1" t="s">
        <v>1568</v>
      </c>
      <c r="D498" s="1" t="s">
        <v>1565</v>
      </c>
      <c r="E498" s="2">
        <v>510</v>
      </c>
      <c r="F498" s="1" t="s">
        <v>1569</v>
      </c>
      <c r="G498" s="2" t="s">
        <v>18</v>
      </c>
      <c r="H498" s="1" t="s">
        <v>8241</v>
      </c>
      <c r="I498" s="3">
        <v>45027.43922453704</v>
      </c>
      <c r="J498" s="4">
        <v>530000</v>
      </c>
      <c r="K498" s="5">
        <v>60000</v>
      </c>
      <c r="L498" s="5">
        <v>318400</v>
      </c>
      <c r="M498" s="5">
        <f t="shared" si="17"/>
        <v>378400</v>
      </c>
      <c r="N498" s="38">
        <v>1.52</v>
      </c>
      <c r="O498" s="38">
        <v>1.52</v>
      </c>
    </row>
    <row r="499" spans="1:15">
      <c r="A499" s="1" t="s">
        <v>663</v>
      </c>
      <c r="B499" s="1" t="s">
        <v>1570</v>
      </c>
      <c r="C499" s="1" t="s">
        <v>1571</v>
      </c>
      <c r="D499" s="1" t="s">
        <v>1565</v>
      </c>
      <c r="E499" s="2">
        <v>510</v>
      </c>
      <c r="F499" s="1" t="s">
        <v>1572</v>
      </c>
      <c r="G499" s="2" t="s">
        <v>18</v>
      </c>
      <c r="H499" s="1" t="s">
        <v>8242</v>
      </c>
      <c r="I499" s="3">
        <v>45051.370358796295</v>
      </c>
      <c r="J499" s="4">
        <v>200000</v>
      </c>
      <c r="K499" s="5">
        <v>48200</v>
      </c>
      <c r="L499" s="5">
        <v>98100</v>
      </c>
      <c r="M499" s="5">
        <f t="shared" si="17"/>
        <v>146300</v>
      </c>
      <c r="N499" s="38">
        <v>1.52</v>
      </c>
      <c r="O499" s="38">
        <v>1.52</v>
      </c>
    </row>
    <row r="500" spans="1:15">
      <c r="A500" s="1" t="s">
        <v>663</v>
      </c>
      <c r="B500" s="1" t="s">
        <v>1573</v>
      </c>
      <c r="C500" s="1" t="s">
        <v>1574</v>
      </c>
      <c r="D500" s="1" t="s">
        <v>1565</v>
      </c>
      <c r="E500" s="2">
        <v>510</v>
      </c>
      <c r="F500" s="1" t="s">
        <v>1575</v>
      </c>
      <c r="G500" s="2" t="s">
        <v>18</v>
      </c>
      <c r="H500" s="1" t="s">
        <v>8243</v>
      </c>
      <c r="I500" s="3">
        <v>45174.40457175926</v>
      </c>
      <c r="J500" s="4">
        <v>1900000</v>
      </c>
      <c r="K500" s="5">
        <v>93000</v>
      </c>
      <c r="L500" s="5">
        <v>1348500</v>
      </c>
      <c r="M500" s="5">
        <f t="shared" si="17"/>
        <v>1441500</v>
      </c>
      <c r="N500" s="38">
        <v>1.52</v>
      </c>
      <c r="O500" s="38">
        <v>1.52</v>
      </c>
    </row>
    <row r="501" spans="1:15">
      <c r="A501" s="1" t="s">
        <v>663</v>
      </c>
      <c r="B501" s="1" t="s">
        <v>1576</v>
      </c>
      <c r="C501" s="1" t="s">
        <v>1577</v>
      </c>
      <c r="D501" s="1" t="s">
        <v>1565</v>
      </c>
      <c r="E501" s="2">
        <v>510</v>
      </c>
      <c r="F501" s="1" t="s">
        <v>1578</v>
      </c>
      <c r="G501" s="2" t="s">
        <v>18</v>
      </c>
      <c r="H501" s="1" t="s">
        <v>8244</v>
      </c>
      <c r="I501" s="3">
        <v>45275.615081018521</v>
      </c>
      <c r="J501" s="4">
        <v>513500</v>
      </c>
      <c r="K501" s="5">
        <v>45300</v>
      </c>
      <c r="L501" s="5">
        <v>353300</v>
      </c>
      <c r="M501" s="5">
        <f t="shared" si="17"/>
        <v>398600</v>
      </c>
      <c r="N501" s="38">
        <v>1.52</v>
      </c>
      <c r="O501" s="38">
        <v>1.52</v>
      </c>
    </row>
    <row r="502" spans="1:15">
      <c r="A502" s="1" t="s">
        <v>663</v>
      </c>
      <c r="B502" s="1" t="s">
        <v>1579</v>
      </c>
      <c r="C502" s="1" t="s">
        <v>1580</v>
      </c>
      <c r="D502" s="1" t="s">
        <v>1565</v>
      </c>
      <c r="E502" s="2">
        <v>510</v>
      </c>
      <c r="F502" s="1" t="s">
        <v>1581</v>
      </c>
      <c r="G502" s="2" t="s">
        <v>18</v>
      </c>
      <c r="H502" s="1" t="s">
        <v>8245</v>
      </c>
      <c r="I502" s="3">
        <v>45055.567754629628</v>
      </c>
      <c r="J502" s="4">
        <v>265000</v>
      </c>
      <c r="K502" s="5">
        <v>78700</v>
      </c>
      <c r="L502" s="5">
        <v>145500</v>
      </c>
      <c r="M502" s="5">
        <f t="shared" si="17"/>
        <v>224200</v>
      </c>
      <c r="N502" s="38">
        <v>1.52</v>
      </c>
      <c r="O502" s="38">
        <v>1.52</v>
      </c>
    </row>
    <row r="503" spans="1:15">
      <c r="A503" s="1" t="s">
        <v>663</v>
      </c>
      <c r="B503" s="1" t="s">
        <v>1582</v>
      </c>
      <c r="C503" s="1" t="s">
        <v>1583</v>
      </c>
      <c r="D503" s="1" t="s">
        <v>1565</v>
      </c>
      <c r="E503" s="2">
        <v>510</v>
      </c>
      <c r="F503" s="1" t="s">
        <v>1584</v>
      </c>
      <c r="G503" s="2" t="s">
        <v>18</v>
      </c>
      <c r="H503" s="1" t="s">
        <v>8246</v>
      </c>
      <c r="I503" s="3">
        <v>45009.367766203701</v>
      </c>
      <c r="J503" s="4">
        <v>230000</v>
      </c>
      <c r="K503" s="5">
        <v>70200</v>
      </c>
      <c r="L503" s="5">
        <v>126700</v>
      </c>
      <c r="M503" s="5">
        <f t="shared" si="17"/>
        <v>196900</v>
      </c>
      <c r="N503" s="38">
        <v>1.52</v>
      </c>
      <c r="O503" s="38">
        <v>1.52</v>
      </c>
    </row>
    <row r="504" spans="1:15">
      <c r="A504" s="1" t="s">
        <v>663</v>
      </c>
      <c r="B504" s="1" t="s">
        <v>1585</v>
      </c>
      <c r="C504" s="1" t="s">
        <v>1586</v>
      </c>
      <c r="D504" s="1" t="s">
        <v>1565</v>
      </c>
      <c r="E504" s="2">
        <v>510</v>
      </c>
      <c r="F504" s="1" t="s">
        <v>1587</v>
      </c>
      <c r="G504" s="2" t="s">
        <v>18</v>
      </c>
      <c r="H504" s="1" t="s">
        <v>8247</v>
      </c>
      <c r="I504" s="3">
        <v>44999.431643518517</v>
      </c>
      <c r="J504" s="4">
        <v>270000</v>
      </c>
      <c r="K504" s="5">
        <v>66200</v>
      </c>
      <c r="L504" s="5">
        <v>169700</v>
      </c>
      <c r="M504" s="5">
        <f t="shared" si="17"/>
        <v>235900</v>
      </c>
      <c r="N504" s="38">
        <v>1.52</v>
      </c>
      <c r="O504" s="38">
        <v>1.52</v>
      </c>
    </row>
    <row r="505" spans="1:15">
      <c r="A505" s="1" t="s">
        <v>663</v>
      </c>
      <c r="B505" s="1" t="s">
        <v>1588</v>
      </c>
      <c r="C505" s="1" t="s">
        <v>1589</v>
      </c>
      <c r="D505" s="1" t="s">
        <v>1565</v>
      </c>
      <c r="E505" s="2">
        <v>510</v>
      </c>
      <c r="F505" s="1" t="s">
        <v>1590</v>
      </c>
      <c r="G505" s="2" t="s">
        <v>18</v>
      </c>
      <c r="H505" s="1" t="s">
        <v>8248</v>
      </c>
      <c r="I505" s="3">
        <v>45029.617997685185</v>
      </c>
      <c r="J505" s="4">
        <v>265000</v>
      </c>
      <c r="K505" s="5">
        <v>66900</v>
      </c>
      <c r="L505" s="5">
        <v>175700</v>
      </c>
      <c r="M505" s="5">
        <f t="shared" si="17"/>
        <v>242600</v>
      </c>
      <c r="N505" s="38">
        <v>1.52</v>
      </c>
      <c r="O505" s="38">
        <v>1.52</v>
      </c>
    </row>
    <row r="506" spans="1:15">
      <c r="A506" s="1" t="s">
        <v>663</v>
      </c>
      <c r="B506" s="1" t="s">
        <v>1591</v>
      </c>
      <c r="C506" s="1" t="s">
        <v>1592</v>
      </c>
      <c r="D506" s="1" t="s">
        <v>1565</v>
      </c>
      <c r="E506" s="2">
        <v>510</v>
      </c>
      <c r="F506" s="1" t="s">
        <v>1593</v>
      </c>
      <c r="G506" s="2" t="s">
        <v>18</v>
      </c>
      <c r="H506" s="1" t="s">
        <v>8249</v>
      </c>
      <c r="I506" s="3">
        <v>44973.442824074074</v>
      </c>
      <c r="J506" s="4">
        <v>457000</v>
      </c>
      <c r="K506" s="5">
        <v>78700</v>
      </c>
      <c r="L506" s="5">
        <v>347000</v>
      </c>
      <c r="M506" s="5">
        <f t="shared" si="17"/>
        <v>425700</v>
      </c>
      <c r="N506" s="38">
        <v>1.52</v>
      </c>
      <c r="O506" s="38">
        <v>1.52</v>
      </c>
    </row>
    <row r="507" spans="1:15">
      <c r="A507" s="1" t="s">
        <v>663</v>
      </c>
      <c r="B507" s="1" t="s">
        <v>1594</v>
      </c>
      <c r="C507" s="1" t="s">
        <v>1595</v>
      </c>
      <c r="D507" s="1" t="s">
        <v>1565</v>
      </c>
      <c r="E507" s="2">
        <v>510</v>
      </c>
      <c r="F507" s="1" t="s">
        <v>1596</v>
      </c>
      <c r="G507" s="2" t="s">
        <v>18</v>
      </c>
      <c r="H507" s="1" t="s">
        <v>8250</v>
      </c>
      <c r="I507" s="3">
        <v>45135.429826388892</v>
      </c>
      <c r="J507" s="4">
        <v>639900</v>
      </c>
      <c r="K507" s="5">
        <v>53200</v>
      </c>
      <c r="L507" s="5">
        <v>548000</v>
      </c>
      <c r="M507" s="5">
        <f t="shared" si="17"/>
        <v>601200</v>
      </c>
      <c r="N507" s="38">
        <v>1.52</v>
      </c>
      <c r="O507" s="38">
        <v>1.52</v>
      </c>
    </row>
    <row r="508" spans="1:15">
      <c r="A508" s="1" t="s">
        <v>663</v>
      </c>
      <c r="B508" s="1" t="s">
        <v>1597</v>
      </c>
      <c r="C508" s="1" t="s">
        <v>1598</v>
      </c>
      <c r="D508" s="1" t="s">
        <v>1565</v>
      </c>
      <c r="E508" s="2">
        <v>510</v>
      </c>
      <c r="F508" s="1" t="s">
        <v>1599</v>
      </c>
      <c r="G508" s="2" t="s">
        <v>18</v>
      </c>
      <c r="H508" s="1" t="s">
        <v>8251</v>
      </c>
      <c r="I508" s="3">
        <v>44953.39775462963</v>
      </c>
      <c r="J508" s="4">
        <v>525000</v>
      </c>
      <c r="K508" s="5">
        <v>52100</v>
      </c>
      <c r="L508" s="5">
        <v>462000</v>
      </c>
      <c r="M508" s="5">
        <f t="shared" si="17"/>
        <v>514100</v>
      </c>
      <c r="N508" s="38">
        <v>1.52</v>
      </c>
      <c r="O508" s="38">
        <v>1.52</v>
      </c>
    </row>
    <row r="509" spans="1:15">
      <c r="A509" s="1" t="s">
        <v>663</v>
      </c>
      <c r="B509" s="1" t="s">
        <v>1600</v>
      </c>
      <c r="C509" s="1" t="s">
        <v>1601</v>
      </c>
      <c r="D509" s="1" t="s">
        <v>1565</v>
      </c>
      <c r="E509" s="2">
        <v>510</v>
      </c>
      <c r="F509" s="1" t="s">
        <v>1602</v>
      </c>
      <c r="G509" s="2" t="s">
        <v>18</v>
      </c>
      <c r="H509" s="1" t="s">
        <v>8252</v>
      </c>
      <c r="I509" s="3">
        <v>45275.424120370371</v>
      </c>
      <c r="J509" s="4">
        <v>415000</v>
      </c>
      <c r="K509" s="5">
        <v>68100</v>
      </c>
      <c r="L509" s="5">
        <v>349400</v>
      </c>
      <c r="M509" s="5">
        <f t="shared" si="17"/>
        <v>417500</v>
      </c>
      <c r="N509" s="38">
        <v>1.52</v>
      </c>
      <c r="O509" s="38">
        <v>1.52</v>
      </c>
    </row>
    <row r="510" spans="1:15">
      <c r="A510" s="1" t="s">
        <v>663</v>
      </c>
      <c r="B510" s="1" t="s">
        <v>1603</v>
      </c>
      <c r="C510" s="1" t="s">
        <v>1604</v>
      </c>
      <c r="D510" s="1" t="s">
        <v>1565</v>
      </c>
      <c r="E510" s="2">
        <v>510</v>
      </c>
      <c r="F510" s="1" t="s">
        <v>1605</v>
      </c>
      <c r="G510" s="2" t="s">
        <v>18</v>
      </c>
      <c r="H510" s="1" t="s">
        <v>8253</v>
      </c>
      <c r="I510" s="3">
        <v>44991.438252314816</v>
      </c>
      <c r="J510" s="4">
        <v>165000</v>
      </c>
      <c r="K510" s="5">
        <v>66900</v>
      </c>
      <c r="L510" s="5">
        <v>107000</v>
      </c>
      <c r="M510" s="5">
        <f t="shared" si="17"/>
        <v>173900</v>
      </c>
      <c r="N510" s="38">
        <v>1.52</v>
      </c>
      <c r="O510" s="38">
        <v>1.52</v>
      </c>
    </row>
    <row r="511" spans="1:15">
      <c r="A511" s="1" t="s">
        <v>663</v>
      </c>
      <c r="B511" s="1" t="s">
        <v>1606</v>
      </c>
      <c r="C511" s="1" t="s">
        <v>1607</v>
      </c>
      <c r="D511" s="1" t="s">
        <v>1565</v>
      </c>
      <c r="E511" s="2">
        <v>510</v>
      </c>
      <c r="F511" s="1" t="s">
        <v>1608</v>
      </c>
      <c r="G511" s="2" t="s">
        <v>18</v>
      </c>
      <c r="H511" s="1" t="s">
        <v>8254</v>
      </c>
      <c r="I511" s="3">
        <v>45069.584409722222</v>
      </c>
      <c r="J511" s="4">
        <v>342000</v>
      </c>
      <c r="K511" s="5">
        <v>66900</v>
      </c>
      <c r="L511" s="5">
        <v>295300</v>
      </c>
      <c r="M511" s="5">
        <f t="shared" si="17"/>
        <v>362200</v>
      </c>
      <c r="N511" s="38">
        <v>1.52</v>
      </c>
      <c r="O511" s="38">
        <v>1.52</v>
      </c>
    </row>
    <row r="512" spans="1:15">
      <c r="A512" s="1" t="s">
        <v>663</v>
      </c>
      <c r="B512" s="1" t="s">
        <v>1609</v>
      </c>
      <c r="C512" s="1" t="s">
        <v>1610</v>
      </c>
      <c r="D512" s="1" t="s">
        <v>1565</v>
      </c>
      <c r="E512" s="2">
        <v>510</v>
      </c>
      <c r="F512" s="1" t="s">
        <v>1611</v>
      </c>
      <c r="G512" s="2" t="s">
        <v>18</v>
      </c>
      <c r="H512" s="1" t="s">
        <v>8255</v>
      </c>
      <c r="I512" s="3">
        <v>45051.382199074076</v>
      </c>
      <c r="J512" s="4">
        <v>165000</v>
      </c>
      <c r="K512" s="5">
        <v>61800</v>
      </c>
      <c r="L512" s="5">
        <v>119600</v>
      </c>
      <c r="M512" s="5">
        <f t="shared" si="17"/>
        <v>181400</v>
      </c>
      <c r="N512" s="38">
        <v>1.52</v>
      </c>
      <c r="O512" s="38">
        <v>1.52</v>
      </c>
    </row>
    <row r="513" spans="1:15">
      <c r="A513" s="1" t="s">
        <v>663</v>
      </c>
      <c r="B513" s="1" t="s">
        <v>1612</v>
      </c>
      <c r="C513" s="1" t="s">
        <v>1613</v>
      </c>
      <c r="D513" s="1" t="s">
        <v>1565</v>
      </c>
      <c r="E513" s="2">
        <v>510</v>
      </c>
      <c r="F513" s="1" t="s">
        <v>1614</v>
      </c>
      <c r="G513" s="2" t="s">
        <v>18</v>
      </c>
      <c r="H513" s="1" t="s">
        <v>8256</v>
      </c>
      <c r="I513" s="3">
        <v>45093.579456018517</v>
      </c>
      <c r="J513" s="4">
        <v>130000</v>
      </c>
      <c r="K513" s="5">
        <v>68500</v>
      </c>
      <c r="L513" s="5">
        <v>75700</v>
      </c>
      <c r="M513" s="5">
        <f t="shared" si="17"/>
        <v>144200</v>
      </c>
      <c r="N513" s="38">
        <v>1.52</v>
      </c>
      <c r="O513" s="38">
        <v>1.52</v>
      </c>
    </row>
    <row r="514" spans="1:15">
      <c r="A514" s="1" t="s">
        <v>663</v>
      </c>
      <c r="B514" s="1" t="s">
        <v>1615</v>
      </c>
      <c r="C514" s="1" t="s">
        <v>1616</v>
      </c>
      <c r="D514" s="1" t="s">
        <v>1565</v>
      </c>
      <c r="E514" s="2">
        <v>510</v>
      </c>
      <c r="F514" s="1" t="s">
        <v>1617</v>
      </c>
      <c r="G514" s="2" t="s">
        <v>18</v>
      </c>
      <c r="H514" s="1" t="s">
        <v>8257</v>
      </c>
      <c r="I514" s="3">
        <v>44963.358206018522</v>
      </c>
      <c r="J514" s="4">
        <v>200000</v>
      </c>
      <c r="K514" s="5">
        <v>76000</v>
      </c>
      <c r="L514" s="5">
        <v>165200</v>
      </c>
      <c r="M514" s="5">
        <f t="shared" si="17"/>
        <v>241200</v>
      </c>
      <c r="N514" s="38">
        <v>1.52</v>
      </c>
      <c r="O514" s="38">
        <v>1.52</v>
      </c>
    </row>
    <row r="515" spans="1:15">
      <c r="A515" s="1" t="s">
        <v>663</v>
      </c>
      <c r="B515" s="1" t="s">
        <v>1618</v>
      </c>
      <c r="C515" s="1" t="s">
        <v>1619</v>
      </c>
      <c r="D515" s="1" t="s">
        <v>1620</v>
      </c>
      <c r="E515" s="2">
        <v>510</v>
      </c>
      <c r="F515" s="1" t="s">
        <v>1621</v>
      </c>
      <c r="G515" s="2" t="s">
        <v>18</v>
      </c>
      <c r="H515" s="1" t="s">
        <v>8258</v>
      </c>
      <c r="I515" s="3">
        <v>45015.663946759261</v>
      </c>
      <c r="J515" s="4">
        <v>660000</v>
      </c>
      <c r="K515" s="5">
        <v>83900</v>
      </c>
      <c r="L515" s="5">
        <v>350800</v>
      </c>
      <c r="M515" s="5">
        <f t="shared" si="17"/>
        <v>434700</v>
      </c>
      <c r="N515" s="38">
        <v>1.64</v>
      </c>
      <c r="O515" s="38">
        <v>1.64</v>
      </c>
    </row>
    <row r="516" spans="1:15">
      <c r="A516" s="1" t="s">
        <v>663</v>
      </c>
      <c r="B516" s="1" t="s">
        <v>1622</v>
      </c>
      <c r="C516" s="1" t="s">
        <v>1623</v>
      </c>
      <c r="D516" s="1" t="s">
        <v>1620</v>
      </c>
      <c r="E516" s="2">
        <v>510</v>
      </c>
      <c r="F516" s="1" t="s">
        <v>1624</v>
      </c>
      <c r="G516" s="2" t="s">
        <v>18</v>
      </c>
      <c r="H516" s="1" t="s">
        <v>8259</v>
      </c>
      <c r="I516" s="3">
        <v>45156.430520833332</v>
      </c>
      <c r="J516" s="4">
        <v>207000</v>
      </c>
      <c r="K516" s="5">
        <v>55500</v>
      </c>
      <c r="L516" s="5">
        <v>87700</v>
      </c>
      <c r="M516" s="5">
        <f t="shared" si="17"/>
        <v>143200</v>
      </c>
      <c r="N516" s="38">
        <v>1.64</v>
      </c>
      <c r="O516" s="38">
        <v>1.64</v>
      </c>
    </row>
    <row r="517" spans="1:15">
      <c r="A517" s="1" t="s">
        <v>663</v>
      </c>
      <c r="B517" s="1" t="s">
        <v>1625</v>
      </c>
      <c r="C517" s="1" t="s">
        <v>1626</v>
      </c>
      <c r="D517" s="1" t="s">
        <v>1620</v>
      </c>
      <c r="E517" s="2">
        <v>510</v>
      </c>
      <c r="F517" s="1" t="s">
        <v>1627</v>
      </c>
      <c r="G517" s="2" t="s">
        <v>18</v>
      </c>
      <c r="H517" s="1" t="s">
        <v>8260</v>
      </c>
      <c r="I517" s="3">
        <v>45097.571458333332</v>
      </c>
      <c r="J517" s="4">
        <v>315025</v>
      </c>
      <c r="K517" s="5">
        <v>79500</v>
      </c>
      <c r="L517" s="5">
        <v>162100</v>
      </c>
      <c r="M517" s="5">
        <f t="shared" si="17"/>
        <v>241600</v>
      </c>
      <c r="N517" s="38">
        <v>1.64</v>
      </c>
      <c r="O517" s="38">
        <v>1.64</v>
      </c>
    </row>
    <row r="518" spans="1:15">
      <c r="A518" s="1" t="s">
        <v>663</v>
      </c>
      <c r="B518" s="1" t="s">
        <v>1628</v>
      </c>
      <c r="C518" s="1" t="s">
        <v>1629</v>
      </c>
      <c r="D518" s="1" t="s">
        <v>1620</v>
      </c>
      <c r="E518" s="2">
        <v>510</v>
      </c>
      <c r="F518" s="1" t="s">
        <v>1630</v>
      </c>
      <c r="G518" s="2" t="s">
        <v>18</v>
      </c>
      <c r="H518" s="1" t="s">
        <v>8261</v>
      </c>
      <c r="I518" s="3">
        <v>45057.643055555556</v>
      </c>
      <c r="J518" s="4">
        <v>313000</v>
      </c>
      <c r="K518" s="5">
        <v>50300</v>
      </c>
      <c r="L518" s="5">
        <v>197900</v>
      </c>
      <c r="M518" s="5">
        <f t="shared" si="17"/>
        <v>248200</v>
      </c>
      <c r="N518" s="38">
        <v>1.64</v>
      </c>
      <c r="O518" s="38">
        <v>1.64</v>
      </c>
    </row>
    <row r="519" spans="1:15">
      <c r="A519" s="1" t="s">
        <v>663</v>
      </c>
      <c r="B519" s="1" t="s">
        <v>1631</v>
      </c>
      <c r="C519" s="1" t="s">
        <v>1632</v>
      </c>
      <c r="D519" s="1" t="s">
        <v>1620</v>
      </c>
      <c r="E519" s="2">
        <v>510</v>
      </c>
      <c r="F519" s="1" t="s">
        <v>1633</v>
      </c>
      <c r="G519" s="2" t="s">
        <v>18</v>
      </c>
      <c r="H519" s="1" t="s">
        <v>8262</v>
      </c>
      <c r="I519" s="3">
        <v>45244.636574074073</v>
      </c>
      <c r="J519" s="4">
        <v>503475</v>
      </c>
      <c r="K519" s="5">
        <v>34400</v>
      </c>
      <c r="L519" s="5">
        <v>378500</v>
      </c>
      <c r="M519" s="5">
        <f t="shared" si="17"/>
        <v>412900</v>
      </c>
      <c r="N519" s="38">
        <v>1.64</v>
      </c>
      <c r="O519" s="38">
        <v>1.64</v>
      </c>
    </row>
    <row r="520" spans="1:15">
      <c r="A520" s="1" t="s">
        <v>663</v>
      </c>
      <c r="B520" s="1" t="s">
        <v>1634</v>
      </c>
      <c r="C520" s="1" t="s">
        <v>1635</v>
      </c>
      <c r="D520" s="1" t="s">
        <v>1620</v>
      </c>
      <c r="E520" s="2">
        <v>510</v>
      </c>
      <c r="F520" s="1" t="s">
        <v>1636</v>
      </c>
      <c r="G520" s="2" t="s">
        <v>18</v>
      </c>
      <c r="H520" s="1" t="s">
        <v>8263</v>
      </c>
      <c r="I520" s="3">
        <v>45093.560208333336</v>
      </c>
      <c r="J520" s="4">
        <v>369000</v>
      </c>
      <c r="K520" s="5">
        <v>68000</v>
      </c>
      <c r="L520" s="5">
        <v>240600</v>
      </c>
      <c r="M520" s="5">
        <f t="shared" si="17"/>
        <v>308600</v>
      </c>
      <c r="N520" s="38">
        <v>1.64</v>
      </c>
      <c r="O520" s="38">
        <v>1.64</v>
      </c>
    </row>
    <row r="521" spans="1:15">
      <c r="A521" s="1" t="s">
        <v>663</v>
      </c>
      <c r="B521" s="1" t="s">
        <v>1637</v>
      </c>
      <c r="C521" s="1" t="s">
        <v>1638</v>
      </c>
      <c r="D521" s="1" t="s">
        <v>1620</v>
      </c>
      <c r="E521" s="2">
        <v>510</v>
      </c>
      <c r="F521" s="1" t="s">
        <v>1639</v>
      </c>
      <c r="G521" s="2" t="s">
        <v>18</v>
      </c>
      <c r="H521" s="1" t="s">
        <v>8264</v>
      </c>
      <c r="I521" s="3">
        <v>45107.413206018522</v>
      </c>
      <c r="J521" s="4">
        <v>257000</v>
      </c>
      <c r="K521" s="5">
        <v>50300</v>
      </c>
      <c r="L521" s="5">
        <v>173300</v>
      </c>
      <c r="M521" s="5">
        <f t="shared" si="17"/>
        <v>223600</v>
      </c>
      <c r="N521" s="38">
        <v>1.64</v>
      </c>
      <c r="O521" s="38">
        <v>1.64</v>
      </c>
    </row>
    <row r="522" spans="1:15">
      <c r="A522" s="1" t="s">
        <v>663</v>
      </c>
      <c r="B522" s="1" t="s">
        <v>1640</v>
      </c>
      <c r="C522" s="1" t="s">
        <v>1641</v>
      </c>
      <c r="D522" s="1" t="s">
        <v>1620</v>
      </c>
      <c r="E522" s="2">
        <v>510</v>
      </c>
      <c r="F522" s="1" t="s">
        <v>1642</v>
      </c>
      <c r="G522" s="2" t="s">
        <v>18</v>
      </c>
      <c r="H522" s="1" t="s">
        <v>8265</v>
      </c>
      <c r="I522" s="3">
        <v>45155.470023148147</v>
      </c>
      <c r="J522" s="4">
        <v>250000</v>
      </c>
      <c r="K522" s="5">
        <v>55400</v>
      </c>
      <c r="L522" s="5">
        <v>163600</v>
      </c>
      <c r="M522" s="5">
        <f t="shared" si="17"/>
        <v>219000</v>
      </c>
      <c r="N522" s="38">
        <v>1.64</v>
      </c>
      <c r="O522" s="38">
        <v>1.64</v>
      </c>
    </row>
    <row r="523" spans="1:15">
      <c r="A523" s="1" t="s">
        <v>663</v>
      </c>
      <c r="B523" s="1" t="s">
        <v>1643</v>
      </c>
      <c r="C523" s="1" t="s">
        <v>1644</v>
      </c>
      <c r="D523" s="1" t="s">
        <v>1620</v>
      </c>
      <c r="E523" s="2">
        <v>510</v>
      </c>
      <c r="F523" s="1" t="s">
        <v>1645</v>
      </c>
      <c r="G523" s="2" t="s">
        <v>18</v>
      </c>
      <c r="H523" s="1" t="s">
        <v>8266</v>
      </c>
      <c r="I523" s="3">
        <v>45240.505995370368</v>
      </c>
      <c r="J523" s="4">
        <v>410000</v>
      </c>
      <c r="K523" s="5">
        <v>39000</v>
      </c>
      <c r="L523" s="5">
        <v>333200</v>
      </c>
      <c r="M523" s="5">
        <f t="shared" si="17"/>
        <v>372200</v>
      </c>
      <c r="N523" s="38">
        <v>1.64</v>
      </c>
      <c r="O523" s="38">
        <v>1.64</v>
      </c>
    </row>
    <row r="524" spans="1:15">
      <c r="A524" s="1" t="s">
        <v>663</v>
      </c>
      <c r="B524" s="1" t="s">
        <v>1646</v>
      </c>
      <c r="C524" s="1" t="s">
        <v>1647</v>
      </c>
      <c r="D524" s="1" t="s">
        <v>1620</v>
      </c>
      <c r="E524" s="2">
        <v>510</v>
      </c>
      <c r="F524" s="1" t="s">
        <v>1648</v>
      </c>
      <c r="G524" s="2" t="s">
        <v>18</v>
      </c>
      <c r="H524" s="1" t="s">
        <v>8267</v>
      </c>
      <c r="I524" s="3">
        <v>45247.336608796293</v>
      </c>
      <c r="J524" s="4">
        <v>242000</v>
      </c>
      <c r="K524" s="5">
        <v>53100</v>
      </c>
      <c r="L524" s="5">
        <v>119200</v>
      </c>
      <c r="M524" s="5">
        <f t="shared" si="17"/>
        <v>172300</v>
      </c>
      <c r="N524" s="38">
        <v>1.64</v>
      </c>
      <c r="O524" s="38">
        <v>1.64</v>
      </c>
    </row>
    <row r="525" spans="1:15">
      <c r="A525" s="1" t="s">
        <v>663</v>
      </c>
      <c r="B525" s="1" t="s">
        <v>1649</v>
      </c>
      <c r="C525" s="1" t="s">
        <v>1650</v>
      </c>
      <c r="D525" s="1" t="s">
        <v>1620</v>
      </c>
      <c r="E525" s="2">
        <v>510</v>
      </c>
      <c r="F525" s="1" t="s">
        <v>1651</v>
      </c>
      <c r="G525" s="2" t="s">
        <v>18</v>
      </c>
      <c r="H525" s="1" t="s">
        <v>8268</v>
      </c>
      <c r="I525" s="3">
        <v>45261.619791666664</v>
      </c>
      <c r="J525" s="4">
        <v>255000</v>
      </c>
      <c r="K525" s="5">
        <v>60300</v>
      </c>
      <c r="L525" s="5">
        <v>163600</v>
      </c>
      <c r="M525" s="5">
        <f t="shared" si="17"/>
        <v>223900</v>
      </c>
      <c r="N525" s="38">
        <v>1.64</v>
      </c>
      <c r="O525" s="38">
        <v>1.64</v>
      </c>
    </row>
    <row r="526" spans="1:15">
      <c r="A526" s="1" t="s">
        <v>663</v>
      </c>
      <c r="B526" s="1" t="s">
        <v>1652</v>
      </c>
      <c r="C526" s="1" t="s">
        <v>1653</v>
      </c>
      <c r="D526" s="1" t="s">
        <v>1620</v>
      </c>
      <c r="E526" s="2">
        <v>510</v>
      </c>
      <c r="F526" s="1" t="s">
        <v>1654</v>
      </c>
      <c r="G526" s="2" t="s">
        <v>18</v>
      </c>
      <c r="H526" s="1" t="s">
        <v>8269</v>
      </c>
      <c r="I526" s="3">
        <v>45289.527789351851</v>
      </c>
      <c r="J526" s="4">
        <v>195000</v>
      </c>
      <c r="K526" s="5">
        <v>65800</v>
      </c>
      <c r="L526" s="5">
        <v>121500</v>
      </c>
      <c r="M526" s="5">
        <f>SUM(K526:L526)+8800+1900</f>
        <v>198000</v>
      </c>
      <c r="N526" s="38">
        <v>1.64</v>
      </c>
      <c r="O526" s="38">
        <v>1.64</v>
      </c>
    </row>
    <row r="527" spans="1:15">
      <c r="A527" s="1" t="s">
        <v>663</v>
      </c>
      <c r="B527" s="1" t="s">
        <v>1655</v>
      </c>
      <c r="C527" s="1" t="s">
        <v>1656</v>
      </c>
      <c r="D527" s="1" t="s">
        <v>1620</v>
      </c>
      <c r="E527" s="2">
        <v>500</v>
      </c>
      <c r="F527" s="1" t="s">
        <v>1657</v>
      </c>
      <c r="G527" s="2" t="s">
        <v>18</v>
      </c>
      <c r="H527" s="1" t="s">
        <v>8269</v>
      </c>
      <c r="I527" s="3">
        <v>45289.527789351851</v>
      </c>
      <c r="K527" s="5">
        <v>8800</v>
      </c>
      <c r="L527" s="5">
        <v>0</v>
      </c>
      <c r="N527" s="38">
        <v>1.64</v>
      </c>
      <c r="O527" s="38">
        <v>1.64</v>
      </c>
    </row>
    <row r="528" spans="1:15">
      <c r="A528" s="1" t="s">
        <v>663</v>
      </c>
      <c r="B528" s="1" t="s">
        <v>1658</v>
      </c>
      <c r="C528" s="1" t="s">
        <v>1659</v>
      </c>
      <c r="D528" s="1" t="s">
        <v>1620</v>
      </c>
      <c r="E528" s="2">
        <v>500</v>
      </c>
      <c r="F528" s="1" t="s">
        <v>1660</v>
      </c>
      <c r="G528" s="2" t="s">
        <v>18</v>
      </c>
      <c r="H528" s="1" t="s">
        <v>8269</v>
      </c>
      <c r="I528" s="3">
        <v>45289.527789351851</v>
      </c>
      <c r="K528" s="5">
        <v>1900</v>
      </c>
      <c r="L528" s="5">
        <v>0</v>
      </c>
      <c r="N528" s="38">
        <v>1.64</v>
      </c>
      <c r="O528" s="38">
        <v>1.64</v>
      </c>
    </row>
    <row r="529" spans="1:15">
      <c r="A529" s="1" t="s">
        <v>663</v>
      </c>
      <c r="B529" s="1" t="s">
        <v>1661</v>
      </c>
      <c r="C529" s="1" t="s">
        <v>1662</v>
      </c>
      <c r="D529" s="1" t="s">
        <v>1620</v>
      </c>
      <c r="E529" s="2">
        <v>510</v>
      </c>
      <c r="F529" s="1" t="s">
        <v>1663</v>
      </c>
      <c r="G529" s="2" t="s">
        <v>18</v>
      </c>
      <c r="H529" s="1" t="s">
        <v>8270</v>
      </c>
      <c r="I529" s="3">
        <v>45096.372002314813</v>
      </c>
      <c r="J529" s="4">
        <v>299900</v>
      </c>
      <c r="K529" s="5">
        <v>34600</v>
      </c>
      <c r="L529" s="5">
        <v>248700</v>
      </c>
      <c r="M529" s="5">
        <f t="shared" ref="M529:M573" si="18">SUM(K529:L529)</f>
        <v>283300</v>
      </c>
      <c r="N529" s="38">
        <v>1.64</v>
      </c>
      <c r="O529" s="38">
        <v>1.64</v>
      </c>
    </row>
    <row r="530" spans="1:15">
      <c r="A530" s="1" t="s">
        <v>663</v>
      </c>
      <c r="B530" s="1" t="s">
        <v>1664</v>
      </c>
      <c r="C530" s="1" t="s">
        <v>1665</v>
      </c>
      <c r="D530" s="1" t="s">
        <v>1620</v>
      </c>
      <c r="E530" s="2">
        <v>510</v>
      </c>
      <c r="F530" s="1" t="s">
        <v>1666</v>
      </c>
      <c r="G530" s="2" t="s">
        <v>18</v>
      </c>
      <c r="H530" s="1" t="s">
        <v>8271</v>
      </c>
      <c r="I530" s="3">
        <v>45043.418761574074</v>
      </c>
      <c r="J530" s="4">
        <v>259000</v>
      </c>
      <c r="K530" s="5">
        <v>53700</v>
      </c>
      <c r="L530" s="5">
        <v>197100</v>
      </c>
      <c r="M530" s="5">
        <f t="shared" si="18"/>
        <v>250800</v>
      </c>
      <c r="N530" s="38">
        <v>1.64</v>
      </c>
      <c r="O530" s="38">
        <v>1.64</v>
      </c>
    </row>
    <row r="531" spans="1:15">
      <c r="A531" s="1" t="s">
        <v>663</v>
      </c>
      <c r="B531" s="1" t="s">
        <v>1667</v>
      </c>
      <c r="C531" s="1" t="s">
        <v>1668</v>
      </c>
      <c r="D531" s="1" t="s">
        <v>1620</v>
      </c>
      <c r="E531" s="2">
        <v>510</v>
      </c>
      <c r="F531" s="1" t="s">
        <v>1669</v>
      </c>
      <c r="G531" s="2" t="s">
        <v>18</v>
      </c>
      <c r="H531" s="1" t="s">
        <v>8272</v>
      </c>
      <c r="I531" s="3">
        <v>45091.351354166669</v>
      </c>
      <c r="J531" s="4">
        <v>265000</v>
      </c>
      <c r="K531" s="5">
        <v>51600</v>
      </c>
      <c r="L531" s="5">
        <v>205300</v>
      </c>
      <c r="M531" s="5">
        <f t="shared" si="18"/>
        <v>256900</v>
      </c>
      <c r="N531" s="38">
        <v>1.64</v>
      </c>
      <c r="O531" s="38">
        <v>1.64</v>
      </c>
    </row>
    <row r="532" spans="1:15">
      <c r="A532" s="1" t="s">
        <v>663</v>
      </c>
      <c r="B532" s="1" t="s">
        <v>1670</v>
      </c>
      <c r="C532" s="1" t="s">
        <v>1671</v>
      </c>
      <c r="D532" s="1" t="s">
        <v>1620</v>
      </c>
      <c r="E532" s="2">
        <v>510</v>
      </c>
      <c r="F532" s="1" t="s">
        <v>1672</v>
      </c>
      <c r="G532" s="2" t="s">
        <v>18</v>
      </c>
      <c r="H532" s="1" t="s">
        <v>8273</v>
      </c>
      <c r="I532" s="3">
        <v>44971.357870370368</v>
      </c>
      <c r="J532" s="4">
        <v>188500</v>
      </c>
      <c r="K532" s="5">
        <v>50900</v>
      </c>
      <c r="L532" s="5">
        <v>136600</v>
      </c>
      <c r="M532" s="5">
        <f t="shared" si="18"/>
        <v>187500</v>
      </c>
      <c r="N532" s="38">
        <v>1.64</v>
      </c>
      <c r="O532" s="38">
        <v>1.64</v>
      </c>
    </row>
    <row r="533" spans="1:15">
      <c r="A533" s="1" t="s">
        <v>663</v>
      </c>
      <c r="B533" s="1" t="s">
        <v>1673</v>
      </c>
      <c r="C533" s="1" t="s">
        <v>1674</v>
      </c>
      <c r="D533" s="1" t="s">
        <v>1620</v>
      </c>
      <c r="E533" s="2">
        <v>510</v>
      </c>
      <c r="F533" s="1" t="s">
        <v>1675</v>
      </c>
      <c r="G533" s="2" t="s">
        <v>18</v>
      </c>
      <c r="H533" s="1" t="s">
        <v>8274</v>
      </c>
      <c r="I533" s="3">
        <v>45212.366550925923</v>
      </c>
      <c r="J533" s="4">
        <v>241750</v>
      </c>
      <c r="K533" s="5">
        <v>55400</v>
      </c>
      <c r="L533" s="5">
        <v>188200</v>
      </c>
      <c r="M533" s="5">
        <f t="shared" si="18"/>
        <v>243600</v>
      </c>
      <c r="N533" s="38">
        <v>1.64</v>
      </c>
      <c r="O533" s="38">
        <v>1.64</v>
      </c>
    </row>
    <row r="534" spans="1:15">
      <c r="A534" s="1" t="s">
        <v>663</v>
      </c>
      <c r="B534" s="1" t="s">
        <v>1676</v>
      </c>
      <c r="C534" s="1" t="s">
        <v>1677</v>
      </c>
      <c r="D534" s="1" t="s">
        <v>1620</v>
      </c>
      <c r="E534" s="2">
        <v>510</v>
      </c>
      <c r="F534" s="1" t="s">
        <v>1678</v>
      </c>
      <c r="G534" s="2" t="s">
        <v>18</v>
      </c>
      <c r="H534" s="1" t="s">
        <v>8275</v>
      </c>
      <c r="I534" s="3">
        <v>45120.391458333332</v>
      </c>
      <c r="J534" s="4">
        <v>330000</v>
      </c>
      <c r="K534" s="5">
        <v>57600</v>
      </c>
      <c r="L534" s="5">
        <v>286200</v>
      </c>
      <c r="M534" s="5">
        <f t="shared" si="18"/>
        <v>343800</v>
      </c>
      <c r="N534" s="38">
        <v>1.64</v>
      </c>
      <c r="O534" s="38">
        <v>1.64</v>
      </c>
    </row>
    <row r="535" spans="1:15">
      <c r="A535" s="1" t="s">
        <v>663</v>
      </c>
      <c r="B535" s="1" t="s">
        <v>1679</v>
      </c>
      <c r="C535" s="1" t="s">
        <v>1680</v>
      </c>
      <c r="D535" s="1" t="s">
        <v>1620</v>
      </c>
      <c r="E535" s="2">
        <v>510</v>
      </c>
      <c r="F535" s="1" t="s">
        <v>1681</v>
      </c>
      <c r="G535" s="2" t="s">
        <v>18</v>
      </c>
      <c r="H535" s="1" t="s">
        <v>8276</v>
      </c>
      <c r="I535" s="3">
        <v>45189.508252314816</v>
      </c>
      <c r="J535" s="4">
        <v>211000</v>
      </c>
      <c r="K535" s="5">
        <v>87200</v>
      </c>
      <c r="L535" s="5">
        <v>137800</v>
      </c>
      <c r="M535" s="5">
        <f t="shared" si="18"/>
        <v>225000</v>
      </c>
      <c r="N535" s="38">
        <v>1.64</v>
      </c>
      <c r="O535" s="38">
        <v>1.64</v>
      </c>
    </row>
    <row r="536" spans="1:15">
      <c r="A536" s="1" t="s">
        <v>663</v>
      </c>
      <c r="B536" s="1" t="s">
        <v>1682</v>
      </c>
      <c r="C536" s="1" t="s">
        <v>1683</v>
      </c>
      <c r="D536" s="1" t="s">
        <v>1620</v>
      </c>
      <c r="E536" s="2">
        <v>510</v>
      </c>
      <c r="F536" s="1" t="s">
        <v>1684</v>
      </c>
      <c r="G536" s="2" t="s">
        <v>18</v>
      </c>
      <c r="H536" s="1" t="s">
        <v>8277</v>
      </c>
      <c r="I536" s="3">
        <v>45034.625740740739</v>
      </c>
      <c r="J536" s="4">
        <v>200000</v>
      </c>
      <c r="K536" s="5">
        <v>86300</v>
      </c>
      <c r="L536" s="5">
        <v>129500</v>
      </c>
      <c r="M536" s="5">
        <f t="shared" si="18"/>
        <v>215800</v>
      </c>
      <c r="N536" s="38">
        <v>1.64</v>
      </c>
      <c r="O536" s="38">
        <v>1.64</v>
      </c>
    </row>
    <row r="537" spans="1:15">
      <c r="A537" s="1" t="s">
        <v>663</v>
      </c>
      <c r="B537" s="1" t="s">
        <v>1685</v>
      </c>
      <c r="C537" s="1" t="s">
        <v>1686</v>
      </c>
      <c r="D537" s="1" t="s">
        <v>1620</v>
      </c>
      <c r="E537" s="2">
        <v>510</v>
      </c>
      <c r="F537" s="1" t="s">
        <v>1687</v>
      </c>
      <c r="G537" s="2" t="s">
        <v>18</v>
      </c>
      <c r="H537" s="1" t="s">
        <v>8278</v>
      </c>
      <c r="I537" s="3">
        <v>45289.445983796293</v>
      </c>
      <c r="J537" s="4">
        <v>140000</v>
      </c>
      <c r="K537" s="5">
        <v>47100</v>
      </c>
      <c r="L537" s="5">
        <v>115800</v>
      </c>
      <c r="M537" s="5">
        <f t="shared" si="18"/>
        <v>162900</v>
      </c>
      <c r="N537" s="38">
        <v>1.64</v>
      </c>
      <c r="O537" s="38">
        <v>1.64</v>
      </c>
    </row>
    <row r="538" spans="1:15">
      <c r="A538" s="1" t="s">
        <v>663</v>
      </c>
      <c r="B538" s="1" t="s">
        <v>1688</v>
      </c>
      <c r="C538" s="1" t="s">
        <v>1689</v>
      </c>
      <c r="D538" s="1" t="s">
        <v>1690</v>
      </c>
      <c r="E538" s="2">
        <v>510</v>
      </c>
      <c r="F538" s="1" t="s">
        <v>1691</v>
      </c>
      <c r="G538" s="2" t="s">
        <v>18</v>
      </c>
      <c r="H538" s="1" t="s">
        <v>8279</v>
      </c>
      <c r="I538" s="3">
        <v>45114.398402777777</v>
      </c>
      <c r="J538" s="4">
        <v>175000</v>
      </c>
      <c r="K538" s="5">
        <v>31500</v>
      </c>
      <c r="L538" s="5">
        <v>78600</v>
      </c>
      <c r="M538" s="5">
        <f t="shared" si="18"/>
        <v>110100</v>
      </c>
      <c r="N538" s="38">
        <v>1.35</v>
      </c>
      <c r="O538" s="38">
        <v>1.35</v>
      </c>
    </row>
    <row r="539" spans="1:15">
      <c r="A539" s="1" t="s">
        <v>663</v>
      </c>
      <c r="B539" s="1" t="s">
        <v>1692</v>
      </c>
      <c r="C539" s="1" t="s">
        <v>1693</v>
      </c>
      <c r="D539" s="1" t="s">
        <v>1690</v>
      </c>
      <c r="E539" s="2">
        <v>510</v>
      </c>
      <c r="F539" s="1" t="s">
        <v>1694</v>
      </c>
      <c r="G539" s="2" t="s">
        <v>18</v>
      </c>
      <c r="H539" s="1" t="s">
        <v>8280</v>
      </c>
      <c r="I539" s="3">
        <v>45054.660590277781</v>
      </c>
      <c r="J539" s="4">
        <v>177000</v>
      </c>
      <c r="K539" s="5">
        <v>35600</v>
      </c>
      <c r="L539" s="5">
        <v>75800</v>
      </c>
      <c r="M539" s="5">
        <f t="shared" si="18"/>
        <v>111400</v>
      </c>
      <c r="N539" s="38">
        <v>1.35</v>
      </c>
      <c r="O539" s="38">
        <v>1.35</v>
      </c>
    </row>
    <row r="540" spans="1:15">
      <c r="A540" s="1" t="s">
        <v>663</v>
      </c>
      <c r="B540" s="1" t="s">
        <v>1695</v>
      </c>
      <c r="C540" s="1" t="s">
        <v>1696</v>
      </c>
      <c r="D540" s="1" t="s">
        <v>1690</v>
      </c>
      <c r="E540" s="2">
        <v>510</v>
      </c>
      <c r="F540" s="1" t="s">
        <v>1697</v>
      </c>
      <c r="G540" s="2" t="s">
        <v>18</v>
      </c>
      <c r="H540" s="1" t="s">
        <v>8281</v>
      </c>
      <c r="I540" s="3">
        <v>45163.450543981482</v>
      </c>
      <c r="J540" s="4">
        <v>144000</v>
      </c>
      <c r="K540" s="5">
        <v>35600</v>
      </c>
      <c r="L540" s="5">
        <v>70000</v>
      </c>
      <c r="M540" s="5">
        <f t="shared" si="18"/>
        <v>105600</v>
      </c>
      <c r="N540" s="38">
        <v>1.35</v>
      </c>
      <c r="O540" s="38">
        <v>1.35</v>
      </c>
    </row>
    <row r="541" spans="1:15">
      <c r="A541" s="1" t="s">
        <v>663</v>
      </c>
      <c r="B541" s="1" t="s">
        <v>1698</v>
      </c>
      <c r="C541" s="1" t="s">
        <v>1699</v>
      </c>
      <c r="D541" s="1" t="s">
        <v>1690</v>
      </c>
      <c r="E541" s="2">
        <v>510</v>
      </c>
      <c r="F541" s="1" t="s">
        <v>1700</v>
      </c>
      <c r="G541" s="2" t="s">
        <v>18</v>
      </c>
      <c r="H541" s="1" t="s">
        <v>8282</v>
      </c>
      <c r="I541" s="3">
        <v>44951.61204861111</v>
      </c>
      <c r="J541" s="4">
        <v>130000</v>
      </c>
      <c r="K541" s="5">
        <v>39800</v>
      </c>
      <c r="L541" s="5">
        <v>70300</v>
      </c>
      <c r="M541" s="5">
        <f t="shared" si="18"/>
        <v>110100</v>
      </c>
      <c r="N541" s="38">
        <v>1.35</v>
      </c>
      <c r="O541" s="38">
        <v>1.35</v>
      </c>
    </row>
    <row r="542" spans="1:15">
      <c r="A542" s="1" t="s">
        <v>663</v>
      </c>
      <c r="B542" s="1" t="s">
        <v>1701</v>
      </c>
      <c r="C542" s="1" t="s">
        <v>1702</v>
      </c>
      <c r="D542" s="1" t="s">
        <v>1703</v>
      </c>
      <c r="E542" s="2">
        <v>510</v>
      </c>
      <c r="F542" s="1" t="s">
        <v>1704</v>
      </c>
      <c r="G542" s="2" t="s">
        <v>18</v>
      </c>
      <c r="H542" s="1" t="s">
        <v>8283</v>
      </c>
      <c r="I542" s="3">
        <v>44987.626805555556</v>
      </c>
      <c r="J542" s="4">
        <v>154900</v>
      </c>
      <c r="K542" s="5">
        <v>32200</v>
      </c>
      <c r="L542" s="5">
        <v>51700</v>
      </c>
      <c r="M542" s="5">
        <f t="shared" si="18"/>
        <v>83900</v>
      </c>
      <c r="N542" s="38">
        <v>1.79</v>
      </c>
      <c r="O542" s="38">
        <v>2.401815161940918</v>
      </c>
    </row>
    <row r="543" spans="1:15">
      <c r="A543" s="1" t="s">
        <v>663</v>
      </c>
      <c r="B543" s="1" t="s">
        <v>1705</v>
      </c>
      <c r="C543" s="1" t="s">
        <v>1706</v>
      </c>
      <c r="D543" s="1" t="s">
        <v>1703</v>
      </c>
      <c r="E543" s="2">
        <v>510</v>
      </c>
      <c r="F543" s="1" t="s">
        <v>1707</v>
      </c>
      <c r="G543" s="2" t="s">
        <v>18</v>
      </c>
      <c r="H543" s="1" t="s">
        <v>8284</v>
      </c>
      <c r="I543" s="3">
        <v>45100.435810185183</v>
      </c>
      <c r="J543" s="4">
        <v>188300</v>
      </c>
      <c r="K543" s="5">
        <v>39300</v>
      </c>
      <c r="L543" s="5">
        <v>81900</v>
      </c>
      <c r="M543" s="5">
        <f t="shared" si="18"/>
        <v>121200</v>
      </c>
      <c r="N543" s="38">
        <v>1.79</v>
      </c>
      <c r="O543" s="38">
        <v>2.401815161940918</v>
      </c>
    </row>
    <row r="544" spans="1:15">
      <c r="A544" s="1" t="s">
        <v>663</v>
      </c>
      <c r="B544" s="1" t="s">
        <v>1708</v>
      </c>
      <c r="C544" s="1" t="s">
        <v>1709</v>
      </c>
      <c r="D544" s="1" t="s">
        <v>1703</v>
      </c>
      <c r="E544" s="2">
        <v>510</v>
      </c>
      <c r="F544" s="1" t="s">
        <v>1710</v>
      </c>
      <c r="G544" s="2" t="s">
        <v>18</v>
      </c>
      <c r="H544" s="1" t="s">
        <v>8285</v>
      </c>
      <c r="I544" s="3">
        <v>45077.628668981481</v>
      </c>
      <c r="J544" s="4">
        <v>176500</v>
      </c>
      <c r="K544" s="5">
        <v>34100</v>
      </c>
      <c r="L544" s="5">
        <v>86000</v>
      </c>
      <c r="M544" s="5">
        <f t="shared" si="18"/>
        <v>120100</v>
      </c>
      <c r="N544" s="38">
        <v>1.79</v>
      </c>
      <c r="O544" s="38">
        <v>2.401815161940918</v>
      </c>
    </row>
    <row r="545" spans="1:15">
      <c r="A545" s="1" t="s">
        <v>663</v>
      </c>
      <c r="B545" s="1" t="s">
        <v>1711</v>
      </c>
      <c r="C545" s="1" t="s">
        <v>1712</v>
      </c>
      <c r="D545" s="1" t="s">
        <v>1703</v>
      </c>
      <c r="E545" s="2">
        <v>510</v>
      </c>
      <c r="F545" s="1" t="s">
        <v>1713</v>
      </c>
      <c r="G545" s="2" t="s">
        <v>18</v>
      </c>
      <c r="H545" s="1" t="s">
        <v>8286</v>
      </c>
      <c r="I545" s="3">
        <v>45142.357939814814</v>
      </c>
      <c r="J545" s="4">
        <v>200500</v>
      </c>
      <c r="K545" s="5">
        <v>41200</v>
      </c>
      <c r="L545" s="5">
        <v>105300</v>
      </c>
      <c r="M545" s="5">
        <f t="shared" si="18"/>
        <v>146500</v>
      </c>
      <c r="N545" s="38">
        <v>1.79</v>
      </c>
      <c r="O545" s="38">
        <v>2.401815161940918</v>
      </c>
    </row>
    <row r="546" spans="1:15">
      <c r="A546" s="1" t="s">
        <v>663</v>
      </c>
      <c r="B546" s="1" t="s">
        <v>1714</v>
      </c>
      <c r="C546" s="1" t="s">
        <v>1715</v>
      </c>
      <c r="D546" s="1" t="s">
        <v>1703</v>
      </c>
      <c r="E546" s="2">
        <v>510</v>
      </c>
      <c r="F546" s="1" t="s">
        <v>1716</v>
      </c>
      <c r="G546" s="2" t="s">
        <v>18</v>
      </c>
      <c r="H546" s="1" t="s">
        <v>8287</v>
      </c>
      <c r="I546" s="3">
        <v>45098.599965277775</v>
      </c>
      <c r="J546" s="4">
        <v>187000</v>
      </c>
      <c r="K546" s="5">
        <v>50900</v>
      </c>
      <c r="L546" s="5">
        <v>139200</v>
      </c>
      <c r="M546" s="5">
        <f t="shared" si="18"/>
        <v>190100</v>
      </c>
      <c r="N546" s="38">
        <v>1.79</v>
      </c>
      <c r="O546" s="38">
        <v>2.401815161940918</v>
      </c>
    </row>
    <row r="547" spans="1:15">
      <c r="A547" s="1" t="s">
        <v>663</v>
      </c>
      <c r="B547" s="1" t="s">
        <v>1717</v>
      </c>
      <c r="C547" s="1" t="s">
        <v>1718</v>
      </c>
      <c r="D547" s="1" t="s">
        <v>1703</v>
      </c>
      <c r="E547" s="2">
        <v>510</v>
      </c>
      <c r="F547" s="1" t="s">
        <v>1719</v>
      </c>
      <c r="G547" s="2" t="s">
        <v>18</v>
      </c>
      <c r="H547" s="1" t="s">
        <v>8288</v>
      </c>
      <c r="I547" s="3">
        <v>45007.490289351852</v>
      </c>
      <c r="J547" s="4">
        <v>200000</v>
      </c>
      <c r="K547" s="5">
        <v>41200</v>
      </c>
      <c r="L547" s="5">
        <v>107600</v>
      </c>
      <c r="M547" s="5">
        <f t="shared" si="18"/>
        <v>148800</v>
      </c>
      <c r="N547" s="38">
        <v>1.79</v>
      </c>
      <c r="O547" s="38">
        <v>2.401815161940918</v>
      </c>
    </row>
    <row r="548" spans="1:15">
      <c r="A548" s="1" t="s">
        <v>663</v>
      </c>
      <c r="B548" s="1" t="s">
        <v>1720</v>
      </c>
      <c r="C548" s="1" t="s">
        <v>1721</v>
      </c>
      <c r="D548" s="1" t="s">
        <v>1703</v>
      </c>
      <c r="E548" s="2">
        <v>510</v>
      </c>
      <c r="F548" s="1" t="s">
        <v>1722</v>
      </c>
      <c r="G548" s="2" t="s">
        <v>18</v>
      </c>
      <c r="H548" s="1" t="s">
        <v>8289</v>
      </c>
      <c r="I548" s="3">
        <v>45205.413668981484</v>
      </c>
      <c r="J548" s="4">
        <v>174000</v>
      </c>
      <c r="K548" s="5">
        <v>50900</v>
      </c>
      <c r="L548" s="5">
        <v>82600</v>
      </c>
      <c r="M548" s="5">
        <f t="shared" si="18"/>
        <v>133500</v>
      </c>
      <c r="N548" s="38">
        <v>1.79</v>
      </c>
      <c r="O548" s="38">
        <v>2.401815161940918</v>
      </c>
    </row>
    <row r="549" spans="1:15">
      <c r="A549" s="1" t="s">
        <v>663</v>
      </c>
      <c r="B549" s="1" t="s">
        <v>1723</v>
      </c>
      <c r="C549" s="1" t="s">
        <v>1724</v>
      </c>
      <c r="D549" s="1" t="s">
        <v>1703</v>
      </c>
      <c r="E549" s="2">
        <v>510</v>
      </c>
      <c r="F549" s="1" t="s">
        <v>1725</v>
      </c>
      <c r="G549" s="2" t="s">
        <v>18</v>
      </c>
      <c r="H549" s="1" t="s">
        <v>8290</v>
      </c>
      <c r="I549" s="3">
        <v>45013.337094907409</v>
      </c>
      <c r="J549" s="4">
        <v>156000</v>
      </c>
      <c r="K549" s="5">
        <v>34100</v>
      </c>
      <c r="L549" s="5">
        <v>87400</v>
      </c>
      <c r="M549" s="5">
        <f t="shared" si="18"/>
        <v>121500</v>
      </c>
      <c r="N549" s="38">
        <v>1.79</v>
      </c>
      <c r="O549" s="38">
        <v>2.401815161940918</v>
      </c>
    </row>
    <row r="550" spans="1:15">
      <c r="A550" s="1" t="s">
        <v>663</v>
      </c>
      <c r="B550" s="1" t="s">
        <v>1726</v>
      </c>
      <c r="C550" s="1" t="s">
        <v>1727</v>
      </c>
      <c r="D550" s="1" t="s">
        <v>1703</v>
      </c>
      <c r="E550" s="2">
        <v>510</v>
      </c>
      <c r="F550" s="1" t="s">
        <v>1728</v>
      </c>
      <c r="G550" s="2" t="s">
        <v>18</v>
      </c>
      <c r="H550" s="1" t="s">
        <v>8291</v>
      </c>
      <c r="I550" s="3">
        <v>44965.380381944444</v>
      </c>
      <c r="J550" s="4">
        <v>182500</v>
      </c>
      <c r="K550" s="5">
        <v>40700</v>
      </c>
      <c r="L550" s="5">
        <v>104000</v>
      </c>
      <c r="M550" s="5">
        <f t="shared" si="18"/>
        <v>144700</v>
      </c>
      <c r="N550" s="38">
        <v>1.79</v>
      </c>
      <c r="O550" s="38">
        <v>2.401815161940918</v>
      </c>
    </row>
    <row r="551" spans="1:15">
      <c r="A551" s="1" t="s">
        <v>663</v>
      </c>
      <c r="B551" s="1" t="s">
        <v>1729</v>
      </c>
      <c r="C551" s="1" t="s">
        <v>1730</v>
      </c>
      <c r="D551" s="1" t="s">
        <v>1703</v>
      </c>
      <c r="E551" s="2">
        <v>510</v>
      </c>
      <c r="F551" s="1" t="s">
        <v>1731</v>
      </c>
      <c r="G551" s="2" t="s">
        <v>18</v>
      </c>
      <c r="H551" s="1" t="s">
        <v>8292</v>
      </c>
      <c r="I551" s="3">
        <v>45287.585729166669</v>
      </c>
      <c r="J551" s="4">
        <v>135000</v>
      </c>
      <c r="K551" s="5">
        <v>47000</v>
      </c>
      <c r="L551" s="5">
        <v>70300</v>
      </c>
      <c r="M551" s="5">
        <f t="shared" si="18"/>
        <v>117300</v>
      </c>
      <c r="N551" s="38">
        <v>1.79</v>
      </c>
      <c r="O551" s="38">
        <v>2.401815161940918</v>
      </c>
    </row>
    <row r="552" spans="1:15">
      <c r="A552" s="1" t="s">
        <v>663</v>
      </c>
      <c r="B552" s="1" t="s">
        <v>1732</v>
      </c>
      <c r="C552" s="1" t="s">
        <v>1733</v>
      </c>
      <c r="D552" s="1" t="s">
        <v>1703</v>
      </c>
      <c r="E552" s="2">
        <v>510</v>
      </c>
      <c r="F552" s="1" t="s">
        <v>1734</v>
      </c>
      <c r="G552" s="2" t="s">
        <v>18</v>
      </c>
      <c r="H552" s="1" t="s">
        <v>8293</v>
      </c>
      <c r="I552" s="3">
        <v>44995.564710648148</v>
      </c>
      <c r="J552" s="4">
        <v>149350</v>
      </c>
      <c r="K552" s="5">
        <v>46100</v>
      </c>
      <c r="L552" s="5">
        <v>90200</v>
      </c>
      <c r="M552" s="5">
        <f t="shared" si="18"/>
        <v>136300</v>
      </c>
      <c r="N552" s="38">
        <v>1.79</v>
      </c>
      <c r="O552" s="38">
        <v>2.401815161940918</v>
      </c>
    </row>
    <row r="553" spans="1:15">
      <c r="A553" s="1" t="s">
        <v>663</v>
      </c>
      <c r="B553" s="1" t="s">
        <v>1735</v>
      </c>
      <c r="C553" s="1" t="s">
        <v>1736</v>
      </c>
      <c r="D553" s="1" t="s">
        <v>1703</v>
      </c>
      <c r="E553" s="2">
        <v>510</v>
      </c>
      <c r="F553" s="1" t="s">
        <v>1737</v>
      </c>
      <c r="G553" s="2" t="s">
        <v>18</v>
      </c>
      <c r="H553" s="1" t="s">
        <v>8294</v>
      </c>
      <c r="I553" s="3">
        <v>45105.357673611114</v>
      </c>
      <c r="J553" s="4">
        <v>130500</v>
      </c>
      <c r="K553" s="5">
        <v>44600</v>
      </c>
      <c r="L553" s="5">
        <v>100400</v>
      </c>
      <c r="M553" s="5">
        <f t="shared" si="18"/>
        <v>145000</v>
      </c>
      <c r="N553" s="38">
        <v>1.79</v>
      </c>
      <c r="O553" s="38">
        <v>2.401815161940918</v>
      </c>
    </row>
    <row r="554" spans="1:15">
      <c r="A554" s="1" t="s">
        <v>663</v>
      </c>
      <c r="B554" s="1" t="s">
        <v>1738</v>
      </c>
      <c r="C554" s="1" t="s">
        <v>1739</v>
      </c>
      <c r="D554" s="1" t="s">
        <v>1740</v>
      </c>
      <c r="E554" s="2">
        <v>510</v>
      </c>
      <c r="F554" s="1" t="s">
        <v>1741</v>
      </c>
      <c r="G554" s="2" t="s">
        <v>18</v>
      </c>
      <c r="H554" s="1" t="s">
        <v>8295</v>
      </c>
      <c r="I554" s="3">
        <v>45061.374675925923</v>
      </c>
      <c r="J554" s="4">
        <v>296500</v>
      </c>
      <c r="K554" s="5">
        <v>88900</v>
      </c>
      <c r="L554" s="5">
        <v>163200</v>
      </c>
      <c r="M554" s="5">
        <f t="shared" si="18"/>
        <v>252100</v>
      </c>
      <c r="N554" s="38">
        <v>1.35</v>
      </c>
      <c r="O554" s="38">
        <v>1.35</v>
      </c>
    </row>
    <row r="555" spans="1:15">
      <c r="A555" s="1" t="s">
        <v>663</v>
      </c>
      <c r="B555" s="1" t="s">
        <v>1742</v>
      </c>
      <c r="C555" s="1" t="s">
        <v>1743</v>
      </c>
      <c r="D555" s="1" t="s">
        <v>1740</v>
      </c>
      <c r="E555" s="2">
        <v>510</v>
      </c>
      <c r="F555" s="1" t="s">
        <v>1744</v>
      </c>
      <c r="G555" s="2" t="s">
        <v>18</v>
      </c>
      <c r="H555" s="1" t="s">
        <v>8296</v>
      </c>
      <c r="I555" s="3">
        <v>45170.453611111108</v>
      </c>
      <c r="J555" s="4">
        <v>423000</v>
      </c>
      <c r="K555" s="5">
        <v>67400</v>
      </c>
      <c r="L555" s="5">
        <v>292700</v>
      </c>
      <c r="M555" s="5">
        <f t="shared" si="18"/>
        <v>360100</v>
      </c>
      <c r="N555" s="38">
        <v>1.35</v>
      </c>
      <c r="O555" s="38">
        <v>1.35</v>
      </c>
    </row>
    <row r="556" spans="1:15">
      <c r="A556" s="1" t="s">
        <v>663</v>
      </c>
      <c r="B556" s="1" t="s">
        <v>1745</v>
      </c>
      <c r="C556" s="1" t="s">
        <v>1746</v>
      </c>
      <c r="D556" s="1" t="s">
        <v>1740</v>
      </c>
      <c r="E556" s="2">
        <v>510</v>
      </c>
      <c r="F556" s="1" t="s">
        <v>1747</v>
      </c>
      <c r="G556" s="2" t="s">
        <v>18</v>
      </c>
      <c r="H556" s="1" t="s">
        <v>8297</v>
      </c>
      <c r="I556" s="3">
        <v>45163.588182870371</v>
      </c>
      <c r="J556" s="4">
        <v>318025</v>
      </c>
      <c r="K556" s="5">
        <v>75700</v>
      </c>
      <c r="L556" s="5">
        <v>211200</v>
      </c>
      <c r="M556" s="5">
        <f t="shared" si="18"/>
        <v>286900</v>
      </c>
      <c r="N556" s="38">
        <v>1.35</v>
      </c>
      <c r="O556" s="38">
        <v>1.35</v>
      </c>
    </row>
    <row r="557" spans="1:15">
      <c r="A557" s="1" t="s">
        <v>663</v>
      </c>
      <c r="B557" s="1" t="s">
        <v>1748</v>
      </c>
      <c r="C557" s="1" t="s">
        <v>1749</v>
      </c>
      <c r="D557" s="1" t="s">
        <v>1750</v>
      </c>
      <c r="E557" s="2">
        <v>510</v>
      </c>
      <c r="F557" s="1" t="s">
        <v>1751</v>
      </c>
      <c r="G557" s="2" t="s">
        <v>18</v>
      </c>
      <c r="H557" s="1" t="s">
        <v>8298</v>
      </c>
      <c r="I557" s="3">
        <v>45233.502233796295</v>
      </c>
      <c r="J557" s="4">
        <v>160000</v>
      </c>
      <c r="K557" s="5">
        <v>60200</v>
      </c>
      <c r="L557" s="5">
        <v>60800</v>
      </c>
      <c r="M557" s="5">
        <f t="shared" si="18"/>
        <v>121000</v>
      </c>
      <c r="N557" s="38">
        <v>1.6</v>
      </c>
      <c r="O557" s="38">
        <v>1.82</v>
      </c>
    </row>
    <row r="558" spans="1:15">
      <c r="A558" s="1" t="s">
        <v>663</v>
      </c>
      <c r="B558" s="1" t="s">
        <v>1752</v>
      </c>
      <c r="C558" s="1" t="s">
        <v>1753</v>
      </c>
      <c r="D558" s="1" t="s">
        <v>1750</v>
      </c>
      <c r="E558" s="2">
        <v>510</v>
      </c>
      <c r="F558" s="1" t="s">
        <v>1754</v>
      </c>
      <c r="G558" s="2" t="s">
        <v>18</v>
      </c>
      <c r="H558" s="1" t="s">
        <v>8299</v>
      </c>
      <c r="I558" s="3">
        <v>45266.612708333334</v>
      </c>
      <c r="J558" s="4">
        <v>65000</v>
      </c>
      <c r="K558" s="5">
        <v>20100</v>
      </c>
      <c r="L558" s="5">
        <v>32000</v>
      </c>
      <c r="M558" s="5">
        <f t="shared" si="18"/>
        <v>52100</v>
      </c>
      <c r="N558" s="38">
        <v>1.6</v>
      </c>
      <c r="O558" s="38">
        <v>1.82</v>
      </c>
    </row>
    <row r="559" spans="1:15">
      <c r="A559" s="1" t="s">
        <v>663</v>
      </c>
      <c r="B559" s="1" t="s">
        <v>1755</v>
      </c>
      <c r="C559" s="1" t="s">
        <v>1756</v>
      </c>
      <c r="D559" s="1" t="s">
        <v>1750</v>
      </c>
      <c r="E559" s="2">
        <v>510</v>
      </c>
      <c r="F559" s="1" t="s">
        <v>1757</v>
      </c>
      <c r="G559" s="2" t="s">
        <v>18</v>
      </c>
      <c r="H559" s="1" t="s">
        <v>8300</v>
      </c>
      <c r="I559" s="3">
        <v>45174.416608796295</v>
      </c>
      <c r="J559" s="4">
        <v>193000</v>
      </c>
      <c r="K559" s="5">
        <v>39400</v>
      </c>
      <c r="L559" s="5">
        <v>129200</v>
      </c>
      <c r="M559" s="5">
        <f t="shared" si="18"/>
        <v>168600</v>
      </c>
      <c r="N559" s="38">
        <v>1.6</v>
      </c>
      <c r="O559" s="38">
        <v>1.82</v>
      </c>
    </row>
    <row r="560" spans="1:15">
      <c r="A560" s="1" t="s">
        <v>663</v>
      </c>
      <c r="B560" s="1" t="s">
        <v>1758</v>
      </c>
      <c r="C560" s="1" t="s">
        <v>1759</v>
      </c>
      <c r="D560" s="1" t="s">
        <v>1750</v>
      </c>
      <c r="E560" s="2">
        <v>510</v>
      </c>
      <c r="F560" s="1" t="s">
        <v>1760</v>
      </c>
      <c r="G560" s="2" t="s">
        <v>18</v>
      </c>
      <c r="H560" s="1" t="s">
        <v>8301</v>
      </c>
      <c r="I560" s="3">
        <v>44993.580995370372</v>
      </c>
      <c r="J560" s="4">
        <v>250000</v>
      </c>
      <c r="K560" s="5">
        <v>36600</v>
      </c>
      <c r="L560" s="5">
        <v>183500</v>
      </c>
      <c r="M560" s="5">
        <f t="shared" si="18"/>
        <v>220100</v>
      </c>
      <c r="N560" s="38">
        <v>1.6</v>
      </c>
      <c r="O560" s="38">
        <v>1.82</v>
      </c>
    </row>
    <row r="561" spans="1:15">
      <c r="A561" s="1" t="s">
        <v>663</v>
      </c>
      <c r="B561" s="1" t="s">
        <v>1761</v>
      </c>
      <c r="C561" s="1" t="s">
        <v>1762</v>
      </c>
      <c r="D561" s="1" t="s">
        <v>1750</v>
      </c>
      <c r="E561" s="2">
        <v>510</v>
      </c>
      <c r="F561" s="1" t="s">
        <v>1763</v>
      </c>
      <c r="G561" s="2" t="s">
        <v>18</v>
      </c>
      <c r="H561" s="1" t="s">
        <v>8302</v>
      </c>
      <c r="I561" s="3">
        <v>44986.381354166668</v>
      </c>
      <c r="J561" s="4">
        <v>306000</v>
      </c>
      <c r="K561" s="5">
        <v>53500</v>
      </c>
      <c r="L561" s="5">
        <v>238500</v>
      </c>
      <c r="M561" s="5">
        <f t="shared" si="18"/>
        <v>292000</v>
      </c>
      <c r="N561" s="38">
        <v>1.6</v>
      </c>
      <c r="O561" s="38">
        <v>1.82</v>
      </c>
    </row>
    <row r="562" spans="1:15">
      <c r="A562" s="1" t="s">
        <v>663</v>
      </c>
      <c r="B562" s="1" t="s">
        <v>1764</v>
      </c>
      <c r="C562" s="1" t="s">
        <v>1765</v>
      </c>
      <c r="D562" s="1" t="s">
        <v>1750</v>
      </c>
      <c r="E562" s="2">
        <v>510</v>
      </c>
      <c r="F562" s="1" t="s">
        <v>1766</v>
      </c>
      <c r="G562" s="2" t="s">
        <v>18</v>
      </c>
      <c r="H562" s="1" t="s">
        <v>8303</v>
      </c>
      <c r="I562" s="3">
        <v>45250.587997685187</v>
      </c>
      <c r="J562" s="4">
        <v>105000</v>
      </c>
      <c r="K562" s="5">
        <v>28800</v>
      </c>
      <c r="L562" s="5">
        <v>89700</v>
      </c>
      <c r="M562" s="5">
        <f t="shared" si="18"/>
        <v>118500</v>
      </c>
      <c r="N562" s="38">
        <v>1.6</v>
      </c>
      <c r="O562" s="38">
        <v>1.82</v>
      </c>
    </row>
    <row r="563" spans="1:15">
      <c r="A563" s="1" t="s">
        <v>663</v>
      </c>
      <c r="B563" s="1" t="s">
        <v>1767</v>
      </c>
      <c r="C563" s="1" t="s">
        <v>1768</v>
      </c>
      <c r="D563" s="1" t="s">
        <v>1750</v>
      </c>
      <c r="E563" s="2">
        <v>510</v>
      </c>
      <c r="F563" s="1" t="s">
        <v>1769</v>
      </c>
      <c r="G563" s="2" t="s">
        <v>18</v>
      </c>
      <c r="H563" s="1" t="s">
        <v>8304</v>
      </c>
      <c r="I563" s="3">
        <v>45047.380312499998</v>
      </c>
      <c r="J563" s="4">
        <v>115500</v>
      </c>
      <c r="K563" s="5">
        <v>80300</v>
      </c>
      <c r="L563" s="5">
        <v>53900</v>
      </c>
      <c r="M563" s="5">
        <f t="shared" si="18"/>
        <v>134200</v>
      </c>
      <c r="N563" s="38">
        <v>1.6</v>
      </c>
      <c r="O563" s="38">
        <v>1.82</v>
      </c>
    </row>
    <row r="564" spans="1:15">
      <c r="A564" s="1" t="s">
        <v>663</v>
      </c>
      <c r="B564" s="1" t="s">
        <v>1770</v>
      </c>
      <c r="C564" s="1" t="s">
        <v>1771</v>
      </c>
      <c r="D564" s="1" t="s">
        <v>1772</v>
      </c>
      <c r="E564" s="2">
        <v>510</v>
      </c>
      <c r="F564" s="1" t="s">
        <v>1773</v>
      </c>
      <c r="G564" s="2" t="s">
        <v>18</v>
      </c>
      <c r="H564" s="1" t="s">
        <v>8305</v>
      </c>
      <c r="I564" s="3">
        <v>45261.624293981484</v>
      </c>
      <c r="J564" s="4">
        <v>735000</v>
      </c>
      <c r="K564" s="5">
        <v>201800</v>
      </c>
      <c r="L564" s="5">
        <v>427500</v>
      </c>
      <c r="M564" s="5">
        <f t="shared" si="18"/>
        <v>629300</v>
      </c>
      <c r="N564" s="38">
        <v>1.79</v>
      </c>
      <c r="O564" s="38">
        <v>1.79</v>
      </c>
    </row>
    <row r="565" spans="1:15">
      <c r="A565" s="1" t="s">
        <v>663</v>
      </c>
      <c r="B565" s="1" t="s">
        <v>1774</v>
      </c>
      <c r="C565" s="1" t="s">
        <v>1775</v>
      </c>
      <c r="D565" s="1" t="s">
        <v>1776</v>
      </c>
      <c r="E565" s="2">
        <v>550</v>
      </c>
      <c r="F565" s="1" t="s">
        <v>1777</v>
      </c>
      <c r="G565" s="2" t="s">
        <v>18</v>
      </c>
      <c r="H565" s="1" t="s">
        <v>8306</v>
      </c>
      <c r="I565" s="3">
        <v>45142.364212962966</v>
      </c>
      <c r="J565" s="4">
        <v>125500</v>
      </c>
      <c r="K565" s="5">
        <v>2300</v>
      </c>
      <c r="L565" s="5">
        <v>101100</v>
      </c>
      <c r="M565" s="5">
        <f t="shared" si="18"/>
        <v>103400</v>
      </c>
      <c r="N565" s="38">
        <v>2.68</v>
      </c>
      <c r="O565" s="38">
        <v>2.68</v>
      </c>
    </row>
    <row r="566" spans="1:15">
      <c r="A566" s="1" t="s">
        <v>663</v>
      </c>
      <c r="B566" s="1" t="s">
        <v>1778</v>
      </c>
      <c r="C566" s="1" t="s">
        <v>1779</v>
      </c>
      <c r="D566" s="1" t="s">
        <v>1776</v>
      </c>
      <c r="E566" s="2">
        <v>550</v>
      </c>
      <c r="F566" s="1" t="s">
        <v>1780</v>
      </c>
      <c r="G566" s="2" t="s">
        <v>18</v>
      </c>
      <c r="H566" s="1" t="s">
        <v>8307</v>
      </c>
      <c r="I566" s="3">
        <v>44993.607511574075</v>
      </c>
      <c r="J566" s="4">
        <v>121000</v>
      </c>
      <c r="K566" s="5">
        <v>2300</v>
      </c>
      <c r="L566" s="5">
        <v>103200</v>
      </c>
      <c r="M566" s="5">
        <f t="shared" si="18"/>
        <v>105500</v>
      </c>
      <c r="N566" s="38">
        <v>2.68</v>
      </c>
      <c r="O566" s="38">
        <v>2.68</v>
      </c>
    </row>
    <row r="567" spans="1:15">
      <c r="A567" s="1" t="s">
        <v>663</v>
      </c>
      <c r="B567" s="1" t="s">
        <v>1781</v>
      </c>
      <c r="C567" s="1" t="s">
        <v>1782</v>
      </c>
      <c r="D567" s="1" t="s">
        <v>1776</v>
      </c>
      <c r="E567" s="2">
        <v>550</v>
      </c>
      <c r="F567" s="1" t="s">
        <v>1783</v>
      </c>
      <c r="G567" s="2" t="s">
        <v>18</v>
      </c>
      <c r="H567" s="1" t="s">
        <v>8308</v>
      </c>
      <c r="I567" s="3">
        <v>45261.60050925926</v>
      </c>
      <c r="J567" s="4">
        <v>126000</v>
      </c>
      <c r="K567" s="5">
        <v>2700</v>
      </c>
      <c r="L567" s="5">
        <v>116200</v>
      </c>
      <c r="M567" s="5">
        <f t="shared" si="18"/>
        <v>118900</v>
      </c>
      <c r="N567" s="38">
        <v>2.68</v>
      </c>
      <c r="O567" s="38">
        <v>2.68</v>
      </c>
    </row>
    <row r="568" spans="1:15">
      <c r="A568" s="1" t="s">
        <v>663</v>
      </c>
      <c r="B568" s="1" t="s">
        <v>1784</v>
      </c>
      <c r="C568" s="1" t="s">
        <v>1785</v>
      </c>
      <c r="D568" s="1" t="s">
        <v>1776</v>
      </c>
      <c r="E568" s="2">
        <v>550</v>
      </c>
      <c r="F568" s="1" t="s">
        <v>1786</v>
      </c>
      <c r="G568" s="2" t="s">
        <v>18</v>
      </c>
      <c r="H568" s="1" t="s">
        <v>8309</v>
      </c>
      <c r="I568" s="3">
        <v>45107.446481481478</v>
      </c>
      <c r="J568" s="4">
        <v>120500</v>
      </c>
      <c r="K568" s="5">
        <v>2700</v>
      </c>
      <c r="L568" s="5">
        <v>114500</v>
      </c>
      <c r="M568" s="5">
        <f t="shared" si="18"/>
        <v>117200</v>
      </c>
      <c r="N568" s="38">
        <v>2.68</v>
      </c>
      <c r="O568" s="38">
        <v>2.68</v>
      </c>
    </row>
    <row r="569" spans="1:15">
      <c r="A569" s="1" t="s">
        <v>663</v>
      </c>
      <c r="B569" s="1" t="s">
        <v>1787</v>
      </c>
      <c r="C569" s="1" t="s">
        <v>1788</v>
      </c>
      <c r="D569" s="1" t="s">
        <v>1776</v>
      </c>
      <c r="E569" s="2">
        <v>550</v>
      </c>
      <c r="F569" s="1" t="s">
        <v>1789</v>
      </c>
      <c r="G569" s="2" t="s">
        <v>18</v>
      </c>
      <c r="H569" s="1" t="s">
        <v>8310</v>
      </c>
      <c r="I569" s="3">
        <v>45134.369409722225</v>
      </c>
      <c r="J569" s="4">
        <v>167000</v>
      </c>
      <c r="K569" s="5">
        <v>5000</v>
      </c>
      <c r="L569" s="5">
        <v>178200</v>
      </c>
      <c r="M569" s="5">
        <f t="shared" si="18"/>
        <v>183200</v>
      </c>
      <c r="N569" s="38">
        <v>2.68</v>
      </c>
      <c r="O569" s="38">
        <v>2.68</v>
      </c>
    </row>
    <row r="570" spans="1:15">
      <c r="A570" s="1" t="s">
        <v>663</v>
      </c>
      <c r="B570" s="1" t="s">
        <v>1790</v>
      </c>
      <c r="C570" s="1" t="s">
        <v>1791</v>
      </c>
      <c r="D570" s="1" t="s">
        <v>1792</v>
      </c>
      <c r="E570" s="2">
        <v>550</v>
      </c>
      <c r="F570" s="1" t="s">
        <v>1793</v>
      </c>
      <c r="G570" s="2" t="s">
        <v>18</v>
      </c>
      <c r="H570" s="1" t="s">
        <v>8311</v>
      </c>
      <c r="I570" s="3">
        <v>45264.589259259257</v>
      </c>
      <c r="J570" s="4">
        <v>315000</v>
      </c>
      <c r="K570" s="5">
        <v>7900</v>
      </c>
      <c r="L570" s="5">
        <v>201400</v>
      </c>
      <c r="M570" s="5">
        <f t="shared" si="18"/>
        <v>209300</v>
      </c>
      <c r="N570" s="38">
        <v>2.4300000000000002</v>
      </c>
      <c r="O570" s="38">
        <v>2.7417794970986464</v>
      </c>
    </row>
    <row r="571" spans="1:15">
      <c r="A571" s="1" t="s">
        <v>663</v>
      </c>
      <c r="B571" s="1" t="s">
        <v>1794</v>
      </c>
      <c r="C571" s="1" t="s">
        <v>1795</v>
      </c>
      <c r="D571" s="1" t="s">
        <v>1792</v>
      </c>
      <c r="E571" s="2">
        <v>550</v>
      </c>
      <c r="F571" s="1" t="s">
        <v>1796</v>
      </c>
      <c r="G571" s="2" t="s">
        <v>18</v>
      </c>
      <c r="H571" s="1" t="s">
        <v>8312</v>
      </c>
      <c r="I571" s="3">
        <v>45212.456817129627</v>
      </c>
      <c r="J571" s="4">
        <v>300000</v>
      </c>
      <c r="K571" s="5">
        <v>7900</v>
      </c>
      <c r="L571" s="5">
        <v>201400</v>
      </c>
      <c r="M571" s="5">
        <f t="shared" si="18"/>
        <v>209300</v>
      </c>
      <c r="N571" s="38">
        <v>2.4300000000000002</v>
      </c>
      <c r="O571" s="38">
        <v>2.7417794970986464</v>
      </c>
    </row>
    <row r="572" spans="1:15">
      <c r="A572" s="1" t="s">
        <v>663</v>
      </c>
      <c r="B572" s="1" t="s">
        <v>1797</v>
      </c>
      <c r="C572" s="1" t="s">
        <v>1798</v>
      </c>
      <c r="D572" s="1" t="s">
        <v>1792</v>
      </c>
      <c r="E572" s="2">
        <v>550</v>
      </c>
      <c r="F572" s="1" t="s">
        <v>1799</v>
      </c>
      <c r="G572" s="2" t="s">
        <v>18</v>
      </c>
      <c r="H572" s="1" t="s">
        <v>8313</v>
      </c>
      <c r="I572" s="3">
        <v>45047.485613425924</v>
      </c>
      <c r="J572" s="4">
        <v>200000</v>
      </c>
      <c r="K572" s="5">
        <v>5800</v>
      </c>
      <c r="L572" s="5">
        <v>160600</v>
      </c>
      <c r="M572" s="5">
        <f t="shared" si="18"/>
        <v>166400</v>
      </c>
      <c r="N572" s="38">
        <v>2.4300000000000002</v>
      </c>
      <c r="O572" s="38">
        <v>2.7417794970986464</v>
      </c>
    </row>
    <row r="573" spans="1:15">
      <c r="A573" s="1" t="s">
        <v>663</v>
      </c>
      <c r="B573" s="1" t="s">
        <v>1800</v>
      </c>
      <c r="C573" s="1" t="s">
        <v>1801</v>
      </c>
      <c r="D573" s="1" t="s">
        <v>1792</v>
      </c>
      <c r="E573" s="2">
        <v>550</v>
      </c>
      <c r="F573" s="1" t="s">
        <v>1802</v>
      </c>
      <c r="G573" s="2" t="s">
        <v>18</v>
      </c>
      <c r="H573" s="1" t="s">
        <v>8314</v>
      </c>
      <c r="I573" s="3">
        <v>45152.554837962962</v>
      </c>
      <c r="J573" s="4">
        <v>182000</v>
      </c>
      <c r="K573" s="5">
        <v>6200</v>
      </c>
      <c r="L573" s="5">
        <v>176000</v>
      </c>
      <c r="M573" s="5">
        <f t="shared" si="18"/>
        <v>182200</v>
      </c>
      <c r="N573" s="38">
        <v>2.4300000000000002</v>
      </c>
      <c r="O573" s="38">
        <v>2.7417794970986464</v>
      </c>
    </row>
    <row r="574" spans="1:15">
      <c r="A574" s="1" t="s">
        <v>663</v>
      </c>
      <c r="B574" s="1" t="s">
        <v>1803</v>
      </c>
      <c r="C574" s="1" t="s">
        <v>1804</v>
      </c>
      <c r="D574" s="1" t="s">
        <v>1792</v>
      </c>
      <c r="E574" s="2">
        <v>550</v>
      </c>
      <c r="F574" s="1" t="s">
        <v>1805</v>
      </c>
      <c r="G574" s="2" t="s">
        <v>18</v>
      </c>
      <c r="H574" s="1" t="s">
        <v>8315</v>
      </c>
      <c r="I574" s="3">
        <v>45068.375324074077</v>
      </c>
      <c r="J574" s="4">
        <v>297500</v>
      </c>
      <c r="K574" s="5">
        <v>4500</v>
      </c>
      <c r="L574" s="5">
        <v>159400</v>
      </c>
      <c r="M574" s="5">
        <f>SUM(K574:L574)+163900</f>
        <v>327800</v>
      </c>
      <c r="N574" s="38">
        <v>2.4300000000000002</v>
      </c>
      <c r="O574" s="38">
        <v>2.7417794970986464</v>
      </c>
    </row>
    <row r="575" spans="1:15">
      <c r="A575" s="1" t="s">
        <v>663</v>
      </c>
      <c r="B575" s="1" t="s">
        <v>1806</v>
      </c>
      <c r="C575" s="1" t="s">
        <v>1807</v>
      </c>
      <c r="D575" s="1" t="s">
        <v>1792</v>
      </c>
      <c r="E575" s="2">
        <v>550</v>
      </c>
      <c r="F575" s="1" t="s">
        <v>1808</v>
      </c>
      <c r="G575" s="2" t="s">
        <v>18</v>
      </c>
      <c r="H575" s="1" t="s">
        <v>8315</v>
      </c>
      <c r="I575" s="3">
        <v>45068.375324074077</v>
      </c>
      <c r="K575" s="5">
        <v>4500</v>
      </c>
      <c r="L575" s="5">
        <v>159400</v>
      </c>
      <c r="N575" s="38">
        <v>2.4300000000000002</v>
      </c>
      <c r="O575" s="38">
        <v>2.7417794970986464</v>
      </c>
    </row>
    <row r="576" spans="1:15">
      <c r="A576" s="1" t="s">
        <v>663</v>
      </c>
      <c r="B576" s="1" t="s">
        <v>1809</v>
      </c>
      <c r="C576" s="1" t="s">
        <v>1810</v>
      </c>
      <c r="D576" s="1" t="s">
        <v>1792</v>
      </c>
      <c r="E576" s="2">
        <v>550</v>
      </c>
      <c r="F576" s="1" t="s">
        <v>1811</v>
      </c>
      <c r="G576" s="2" t="s">
        <v>18</v>
      </c>
      <c r="H576" s="1" t="s">
        <v>8316</v>
      </c>
      <c r="I576" s="3">
        <v>45180.66914351852</v>
      </c>
      <c r="J576" s="4">
        <v>175000</v>
      </c>
      <c r="K576" s="5">
        <v>6200</v>
      </c>
      <c r="L576" s="5">
        <v>197300</v>
      </c>
      <c r="M576" s="5">
        <f t="shared" ref="M576:M584" si="19">SUM(K576:L576)</f>
        <v>203500</v>
      </c>
      <c r="N576" s="38">
        <v>2.4300000000000002</v>
      </c>
      <c r="O576" s="38">
        <v>2.7417794970986464</v>
      </c>
    </row>
    <row r="577" spans="1:15">
      <c r="A577" s="1" t="s">
        <v>663</v>
      </c>
      <c r="B577" s="1" t="s">
        <v>1812</v>
      </c>
      <c r="C577" s="1" t="s">
        <v>1813</v>
      </c>
      <c r="D577" s="1" t="s">
        <v>1814</v>
      </c>
      <c r="E577" s="2">
        <v>510</v>
      </c>
      <c r="F577" s="1" t="s">
        <v>1815</v>
      </c>
      <c r="G577" s="2" t="s">
        <v>18</v>
      </c>
      <c r="H577" s="1" t="s">
        <v>8317</v>
      </c>
      <c r="I577" s="3">
        <v>45259.661527777775</v>
      </c>
      <c r="J577" s="4">
        <v>388500</v>
      </c>
      <c r="K577" s="5">
        <v>86900</v>
      </c>
      <c r="L577" s="5">
        <v>191300</v>
      </c>
      <c r="M577" s="5">
        <f t="shared" si="19"/>
        <v>278200</v>
      </c>
      <c r="N577" s="38">
        <v>1.56</v>
      </c>
      <c r="O577" s="38">
        <v>1.88</v>
      </c>
    </row>
    <row r="578" spans="1:15">
      <c r="A578" s="1" t="s">
        <v>663</v>
      </c>
      <c r="B578" s="1" t="s">
        <v>1816</v>
      </c>
      <c r="C578" s="1" t="s">
        <v>1817</v>
      </c>
      <c r="D578" s="1" t="s">
        <v>1814</v>
      </c>
      <c r="E578" s="2">
        <v>510</v>
      </c>
      <c r="F578" s="1" t="s">
        <v>1818</v>
      </c>
      <c r="G578" s="2" t="s">
        <v>18</v>
      </c>
      <c r="H578" s="1" t="s">
        <v>8318</v>
      </c>
      <c r="I578" s="3">
        <v>45082.711597222224</v>
      </c>
      <c r="J578" s="4">
        <v>374900</v>
      </c>
      <c r="K578" s="5">
        <v>74600</v>
      </c>
      <c r="L578" s="5">
        <v>208800</v>
      </c>
      <c r="M578" s="5">
        <f t="shared" si="19"/>
        <v>283400</v>
      </c>
      <c r="N578" s="38">
        <v>1.56</v>
      </c>
      <c r="O578" s="38">
        <v>1.88</v>
      </c>
    </row>
    <row r="579" spans="1:15">
      <c r="A579" s="1" t="s">
        <v>663</v>
      </c>
      <c r="B579" s="1" t="s">
        <v>1819</v>
      </c>
      <c r="C579" s="1" t="s">
        <v>1820</v>
      </c>
      <c r="D579" s="1" t="s">
        <v>1814</v>
      </c>
      <c r="E579" s="2">
        <v>510</v>
      </c>
      <c r="F579" s="1" t="s">
        <v>1821</v>
      </c>
      <c r="G579" s="2" t="s">
        <v>18</v>
      </c>
      <c r="H579" s="1" t="s">
        <v>8319</v>
      </c>
      <c r="I579" s="3">
        <v>45156.675428240742</v>
      </c>
      <c r="J579" s="4">
        <v>282500</v>
      </c>
      <c r="K579" s="5">
        <v>72500</v>
      </c>
      <c r="L579" s="5">
        <v>160200</v>
      </c>
      <c r="M579" s="5">
        <f t="shared" si="19"/>
        <v>232700</v>
      </c>
      <c r="N579" s="38">
        <v>1.56</v>
      </c>
      <c r="O579" s="38">
        <v>1.88</v>
      </c>
    </row>
    <row r="580" spans="1:15">
      <c r="A580" s="1" t="s">
        <v>663</v>
      </c>
      <c r="B580" s="1" t="s">
        <v>1822</v>
      </c>
      <c r="C580" s="1" t="s">
        <v>1823</v>
      </c>
      <c r="D580" s="1" t="s">
        <v>1814</v>
      </c>
      <c r="E580" s="2">
        <v>510</v>
      </c>
      <c r="F580" s="1" t="s">
        <v>1824</v>
      </c>
      <c r="G580" s="2" t="s">
        <v>18</v>
      </c>
      <c r="H580" s="1" t="s">
        <v>8320</v>
      </c>
      <c r="I580" s="3">
        <v>45147.553888888891</v>
      </c>
      <c r="J580" s="4">
        <v>292000</v>
      </c>
      <c r="K580" s="5">
        <v>69000</v>
      </c>
      <c r="L580" s="5">
        <v>175400</v>
      </c>
      <c r="M580" s="5">
        <f t="shared" si="19"/>
        <v>244400</v>
      </c>
      <c r="N580" s="38">
        <v>1.56</v>
      </c>
      <c r="O580" s="38">
        <v>1.88</v>
      </c>
    </row>
    <row r="581" spans="1:15">
      <c r="A581" s="1" t="s">
        <v>663</v>
      </c>
      <c r="B581" s="1" t="s">
        <v>1825</v>
      </c>
      <c r="C581" s="1" t="s">
        <v>1826</v>
      </c>
      <c r="D581" s="1" t="s">
        <v>1814</v>
      </c>
      <c r="E581" s="2">
        <v>510</v>
      </c>
      <c r="F581" s="1" t="s">
        <v>1827</v>
      </c>
      <c r="G581" s="2" t="s">
        <v>18</v>
      </c>
      <c r="H581" s="1" t="s">
        <v>8321</v>
      </c>
      <c r="I581" s="3">
        <v>45140.495254629626</v>
      </c>
      <c r="J581" s="4">
        <v>262000</v>
      </c>
      <c r="K581" s="5">
        <v>69600</v>
      </c>
      <c r="L581" s="5">
        <v>155800</v>
      </c>
      <c r="M581" s="5">
        <f t="shared" si="19"/>
        <v>225400</v>
      </c>
      <c r="N581" s="38">
        <v>1.56</v>
      </c>
      <c r="O581" s="38">
        <v>1.88</v>
      </c>
    </row>
    <row r="582" spans="1:15">
      <c r="A582" s="1" t="s">
        <v>663</v>
      </c>
      <c r="B582" s="1" t="s">
        <v>1828</v>
      </c>
      <c r="C582" s="1" t="s">
        <v>1829</v>
      </c>
      <c r="D582" s="1" t="s">
        <v>1814</v>
      </c>
      <c r="E582" s="2">
        <v>510</v>
      </c>
      <c r="F582" s="1" t="s">
        <v>1830</v>
      </c>
      <c r="G582" s="2" t="s">
        <v>18</v>
      </c>
      <c r="H582" s="1" t="s">
        <v>8322</v>
      </c>
      <c r="I582" s="3">
        <v>45008.453043981484</v>
      </c>
      <c r="J582" s="4">
        <v>275000</v>
      </c>
      <c r="K582" s="5">
        <v>78600</v>
      </c>
      <c r="L582" s="5">
        <v>160700</v>
      </c>
      <c r="M582" s="5">
        <f t="shared" si="19"/>
        <v>239300</v>
      </c>
      <c r="N582" s="38">
        <v>1.56</v>
      </c>
      <c r="O582" s="38">
        <v>1.88</v>
      </c>
    </row>
    <row r="583" spans="1:15">
      <c r="A583" s="1" t="s">
        <v>663</v>
      </c>
      <c r="B583" s="1" t="s">
        <v>1831</v>
      </c>
      <c r="C583" s="1" t="s">
        <v>1832</v>
      </c>
      <c r="D583" s="1" t="s">
        <v>1833</v>
      </c>
      <c r="E583" s="2">
        <v>510</v>
      </c>
      <c r="F583" s="1" t="s">
        <v>1834</v>
      </c>
      <c r="G583" s="2" t="s">
        <v>18</v>
      </c>
      <c r="H583" s="1" t="s">
        <v>8323</v>
      </c>
      <c r="I583" s="3">
        <v>45079.631331018521</v>
      </c>
      <c r="J583" s="4">
        <v>238350</v>
      </c>
      <c r="K583" s="5">
        <v>33600</v>
      </c>
      <c r="L583" s="5">
        <v>122300</v>
      </c>
      <c r="M583" s="5">
        <f t="shared" si="19"/>
        <v>155900</v>
      </c>
      <c r="N583" s="38">
        <v>1.91</v>
      </c>
      <c r="O583" s="38">
        <v>2.3594117647058823</v>
      </c>
    </row>
    <row r="584" spans="1:15">
      <c r="A584" s="1" t="s">
        <v>663</v>
      </c>
      <c r="B584" s="1" t="s">
        <v>1835</v>
      </c>
      <c r="C584" s="1" t="s">
        <v>1836</v>
      </c>
      <c r="D584" s="1" t="s">
        <v>1833</v>
      </c>
      <c r="E584" s="2">
        <v>510</v>
      </c>
      <c r="F584" s="1" t="s">
        <v>1837</v>
      </c>
      <c r="G584" s="2" t="s">
        <v>18</v>
      </c>
      <c r="H584" s="1" t="s">
        <v>8324</v>
      </c>
      <c r="I584" s="3">
        <v>45156.661435185182</v>
      </c>
      <c r="J584" s="4">
        <v>321500</v>
      </c>
      <c r="K584" s="5">
        <v>72100</v>
      </c>
      <c r="L584" s="5">
        <v>144700</v>
      </c>
      <c r="M584" s="5">
        <f t="shared" si="19"/>
        <v>216800</v>
      </c>
      <c r="N584" s="38">
        <v>1.91</v>
      </c>
      <c r="O584" s="38">
        <v>2.3594117647058823</v>
      </c>
    </row>
    <row r="585" spans="1:15">
      <c r="A585" s="1" t="s">
        <v>663</v>
      </c>
      <c r="B585" s="1" t="s">
        <v>1838</v>
      </c>
      <c r="C585" s="1" t="s">
        <v>1839</v>
      </c>
      <c r="D585" s="1" t="s">
        <v>1833</v>
      </c>
      <c r="E585" s="2">
        <v>510</v>
      </c>
      <c r="F585" s="1" t="s">
        <v>1840</v>
      </c>
      <c r="G585" s="2" t="s">
        <v>18</v>
      </c>
      <c r="H585" s="1" t="s">
        <v>8325</v>
      </c>
      <c r="I585" s="3">
        <v>45135.455810185187</v>
      </c>
      <c r="J585" s="4">
        <v>165000</v>
      </c>
      <c r="K585" s="5">
        <v>49200</v>
      </c>
      <c r="L585" s="5">
        <v>62100</v>
      </c>
      <c r="M585" s="5">
        <f>SUM(K585:L585)+2300</f>
        <v>113600</v>
      </c>
      <c r="N585" s="38">
        <v>1.91</v>
      </c>
      <c r="O585" s="38">
        <v>2.3594117647058823</v>
      </c>
    </row>
    <row r="586" spans="1:15">
      <c r="A586" s="1" t="s">
        <v>663</v>
      </c>
      <c r="B586" s="1" t="s">
        <v>1841</v>
      </c>
      <c r="C586" s="1" t="s">
        <v>1842</v>
      </c>
      <c r="D586" s="1" t="s">
        <v>1843</v>
      </c>
      <c r="E586" s="2">
        <v>500</v>
      </c>
      <c r="F586" s="1" t="s">
        <v>1840</v>
      </c>
      <c r="G586" s="2" t="s">
        <v>18</v>
      </c>
      <c r="H586" s="1" t="s">
        <v>8325</v>
      </c>
      <c r="I586" s="3">
        <v>45135.455810185187</v>
      </c>
      <c r="K586" s="5">
        <v>2300</v>
      </c>
      <c r="L586" s="5">
        <v>0</v>
      </c>
      <c r="N586" s="38">
        <v>2.23</v>
      </c>
      <c r="O586" s="38">
        <v>2.23</v>
      </c>
    </row>
    <row r="587" spans="1:15">
      <c r="A587" s="1" t="s">
        <v>663</v>
      </c>
      <c r="B587" s="1" t="s">
        <v>1844</v>
      </c>
      <c r="C587" s="1" t="s">
        <v>1845</v>
      </c>
      <c r="D587" s="1" t="s">
        <v>1833</v>
      </c>
      <c r="E587" s="2">
        <v>510</v>
      </c>
      <c r="F587" s="1" t="s">
        <v>1846</v>
      </c>
      <c r="G587" s="2" t="s">
        <v>18</v>
      </c>
      <c r="H587" s="1" t="s">
        <v>8326</v>
      </c>
      <c r="I587" s="3">
        <v>44950.536458333336</v>
      </c>
      <c r="J587" s="4">
        <v>230000</v>
      </c>
      <c r="K587" s="5">
        <v>43400</v>
      </c>
      <c r="L587" s="5">
        <v>116500</v>
      </c>
      <c r="M587" s="5">
        <f t="shared" ref="M587:M618" si="20">SUM(K587:L587)</f>
        <v>159900</v>
      </c>
      <c r="N587" s="38">
        <v>1.91</v>
      </c>
      <c r="O587" s="38">
        <v>2.3594117647058823</v>
      </c>
    </row>
    <row r="588" spans="1:15">
      <c r="A588" s="1" t="s">
        <v>663</v>
      </c>
      <c r="B588" s="1" t="s">
        <v>1847</v>
      </c>
      <c r="C588" s="1" t="s">
        <v>1848</v>
      </c>
      <c r="D588" s="1" t="s">
        <v>1833</v>
      </c>
      <c r="E588" s="2">
        <v>510</v>
      </c>
      <c r="F588" s="1" t="s">
        <v>1849</v>
      </c>
      <c r="G588" s="2" t="s">
        <v>18</v>
      </c>
      <c r="H588" s="1" t="s">
        <v>8327</v>
      </c>
      <c r="I588" s="3">
        <v>45212.440196759257</v>
      </c>
      <c r="J588" s="4">
        <v>250000</v>
      </c>
      <c r="K588" s="5">
        <v>43900</v>
      </c>
      <c r="L588" s="5">
        <v>138200</v>
      </c>
      <c r="M588" s="5">
        <f t="shared" si="20"/>
        <v>182100</v>
      </c>
      <c r="N588" s="38">
        <v>1.91</v>
      </c>
      <c r="O588" s="38">
        <v>2.3594117647058823</v>
      </c>
    </row>
    <row r="589" spans="1:15">
      <c r="A589" s="1" t="s">
        <v>663</v>
      </c>
      <c r="B589" s="1" t="s">
        <v>1850</v>
      </c>
      <c r="C589" s="1" t="s">
        <v>1851</v>
      </c>
      <c r="D589" s="1" t="s">
        <v>1833</v>
      </c>
      <c r="E589" s="2">
        <v>510</v>
      </c>
      <c r="F589" s="1" t="s">
        <v>1852</v>
      </c>
      <c r="G589" s="2" t="s">
        <v>18</v>
      </c>
      <c r="H589" s="1" t="s">
        <v>8328</v>
      </c>
      <c r="I589" s="3">
        <v>45189.492210648146</v>
      </c>
      <c r="J589" s="4">
        <v>172000</v>
      </c>
      <c r="K589" s="5">
        <v>41200</v>
      </c>
      <c r="L589" s="5">
        <v>100700</v>
      </c>
      <c r="M589" s="5">
        <f t="shared" si="20"/>
        <v>141900</v>
      </c>
      <c r="N589" s="38">
        <v>1.91</v>
      </c>
      <c r="O589" s="38">
        <v>2.3594117647058823</v>
      </c>
    </row>
    <row r="590" spans="1:15">
      <c r="A590" s="1" t="s">
        <v>663</v>
      </c>
      <c r="B590" s="1" t="s">
        <v>1853</v>
      </c>
      <c r="C590" s="1" t="s">
        <v>1854</v>
      </c>
      <c r="D590" s="1" t="s">
        <v>1833</v>
      </c>
      <c r="E590" s="2">
        <v>510</v>
      </c>
      <c r="F590" s="1" t="s">
        <v>1855</v>
      </c>
      <c r="G590" s="2" t="s">
        <v>18</v>
      </c>
      <c r="H590" s="1" t="s">
        <v>8329</v>
      </c>
      <c r="I590" s="3">
        <v>45107.343611111108</v>
      </c>
      <c r="J590" s="4">
        <v>152500</v>
      </c>
      <c r="K590" s="5">
        <v>37700</v>
      </c>
      <c r="L590" s="5">
        <v>92000</v>
      </c>
      <c r="M590" s="5">
        <f t="shared" si="20"/>
        <v>129700</v>
      </c>
      <c r="N590" s="38">
        <v>1.91</v>
      </c>
      <c r="O590" s="38">
        <v>2.3594117647058823</v>
      </c>
    </row>
    <row r="591" spans="1:15">
      <c r="A591" s="1" t="s">
        <v>663</v>
      </c>
      <c r="B591" s="1" t="s">
        <v>1856</v>
      </c>
      <c r="C591" s="1" t="s">
        <v>1857</v>
      </c>
      <c r="D591" s="1" t="s">
        <v>1833</v>
      </c>
      <c r="E591" s="2">
        <v>510</v>
      </c>
      <c r="F591" s="1" t="s">
        <v>1858</v>
      </c>
      <c r="G591" s="2" t="s">
        <v>18</v>
      </c>
      <c r="H591" s="1" t="s">
        <v>8330</v>
      </c>
      <c r="I591" s="3">
        <v>44931.424618055556</v>
      </c>
      <c r="J591" s="4">
        <v>210000</v>
      </c>
      <c r="K591" s="5">
        <v>39800</v>
      </c>
      <c r="L591" s="5">
        <v>141500</v>
      </c>
      <c r="M591" s="5">
        <f t="shared" si="20"/>
        <v>181300</v>
      </c>
      <c r="N591" s="38">
        <v>1.91</v>
      </c>
      <c r="O591" s="38">
        <v>2.3594117647058823</v>
      </c>
    </row>
    <row r="592" spans="1:15">
      <c r="A592" s="1" t="s">
        <v>663</v>
      </c>
      <c r="B592" s="1" t="s">
        <v>1859</v>
      </c>
      <c r="C592" s="1" t="s">
        <v>1860</v>
      </c>
      <c r="D592" s="1" t="s">
        <v>1833</v>
      </c>
      <c r="E592" s="2">
        <v>510</v>
      </c>
      <c r="F592" s="1" t="s">
        <v>1861</v>
      </c>
      <c r="G592" s="2" t="s">
        <v>18</v>
      </c>
      <c r="H592" s="1" t="s">
        <v>8331</v>
      </c>
      <c r="I592" s="3">
        <v>44965.377951388888</v>
      </c>
      <c r="J592" s="4">
        <v>198000</v>
      </c>
      <c r="K592" s="5">
        <v>44300</v>
      </c>
      <c r="L592" s="5">
        <v>131500</v>
      </c>
      <c r="M592" s="5">
        <f t="shared" si="20"/>
        <v>175800</v>
      </c>
      <c r="N592" s="38">
        <v>1.91</v>
      </c>
      <c r="O592" s="38">
        <v>2.3594117647058823</v>
      </c>
    </row>
    <row r="593" spans="1:15">
      <c r="A593" s="1" t="s">
        <v>663</v>
      </c>
      <c r="B593" s="1" t="s">
        <v>1862</v>
      </c>
      <c r="C593" s="1" t="s">
        <v>1863</v>
      </c>
      <c r="D593" s="1" t="s">
        <v>1833</v>
      </c>
      <c r="E593" s="2">
        <v>510</v>
      </c>
      <c r="F593" s="1" t="s">
        <v>1864</v>
      </c>
      <c r="G593" s="2" t="s">
        <v>18</v>
      </c>
      <c r="H593" s="1" t="s">
        <v>8332</v>
      </c>
      <c r="I593" s="3">
        <v>45222.670115740744</v>
      </c>
      <c r="J593" s="4">
        <v>160000</v>
      </c>
      <c r="K593" s="5">
        <v>44300</v>
      </c>
      <c r="L593" s="5">
        <v>104800</v>
      </c>
      <c r="M593" s="5">
        <f t="shared" si="20"/>
        <v>149100</v>
      </c>
      <c r="N593" s="38">
        <v>1.91</v>
      </c>
      <c r="O593" s="38">
        <v>2.3594117647058823</v>
      </c>
    </row>
    <row r="594" spans="1:15">
      <c r="A594" s="1" t="s">
        <v>663</v>
      </c>
      <c r="B594" s="1" t="s">
        <v>1865</v>
      </c>
      <c r="C594" s="1" t="s">
        <v>1866</v>
      </c>
      <c r="D594" s="1" t="s">
        <v>1833</v>
      </c>
      <c r="E594" s="2">
        <v>510</v>
      </c>
      <c r="F594" s="1" t="s">
        <v>1867</v>
      </c>
      <c r="G594" s="2" t="s">
        <v>18</v>
      </c>
      <c r="H594" s="1" t="s">
        <v>8333</v>
      </c>
      <c r="I594" s="3">
        <v>45183.385335648149</v>
      </c>
      <c r="J594" s="4">
        <v>135000</v>
      </c>
      <c r="K594" s="5">
        <v>45800</v>
      </c>
      <c r="L594" s="5">
        <v>80700</v>
      </c>
      <c r="M594" s="5">
        <f t="shared" si="20"/>
        <v>126500</v>
      </c>
      <c r="N594" s="38">
        <v>1.91</v>
      </c>
      <c r="O594" s="38">
        <v>2.3594117647058823</v>
      </c>
    </row>
    <row r="595" spans="1:15">
      <c r="A595" s="1" t="s">
        <v>663</v>
      </c>
      <c r="B595" s="1" t="s">
        <v>1868</v>
      </c>
      <c r="C595" s="1" t="s">
        <v>1869</v>
      </c>
      <c r="D595" s="1" t="s">
        <v>1833</v>
      </c>
      <c r="E595" s="2">
        <v>510</v>
      </c>
      <c r="F595" s="1" t="s">
        <v>1870</v>
      </c>
      <c r="G595" s="2" t="s">
        <v>18</v>
      </c>
      <c r="H595" s="1" t="s">
        <v>8334</v>
      </c>
      <c r="I595" s="3">
        <v>45072.634942129633</v>
      </c>
      <c r="J595" s="4">
        <v>150000</v>
      </c>
      <c r="K595" s="5">
        <v>39800</v>
      </c>
      <c r="L595" s="5">
        <v>107700</v>
      </c>
      <c r="M595" s="5">
        <f t="shared" si="20"/>
        <v>147500</v>
      </c>
      <c r="N595" s="38">
        <v>1.91</v>
      </c>
      <c r="O595" s="38">
        <v>2.3594117647058823</v>
      </c>
    </row>
    <row r="596" spans="1:15">
      <c r="A596" s="1" t="s">
        <v>663</v>
      </c>
      <c r="B596" s="1" t="s">
        <v>1871</v>
      </c>
      <c r="C596" s="1" t="s">
        <v>1872</v>
      </c>
      <c r="D596" s="1" t="s">
        <v>1833</v>
      </c>
      <c r="E596" s="2">
        <v>510</v>
      </c>
      <c r="F596" s="1" t="s">
        <v>1873</v>
      </c>
      <c r="G596" s="2" t="s">
        <v>18</v>
      </c>
      <c r="H596" s="1" t="s">
        <v>8335</v>
      </c>
      <c r="I596" s="3">
        <v>45287.579525462963</v>
      </c>
      <c r="J596" s="4">
        <v>285900</v>
      </c>
      <c r="K596" s="5">
        <v>55400</v>
      </c>
      <c r="L596" s="5">
        <v>262000</v>
      </c>
      <c r="M596" s="5">
        <f t="shared" si="20"/>
        <v>317400</v>
      </c>
      <c r="N596" s="38">
        <v>1.91</v>
      </c>
      <c r="O596" s="38">
        <v>2.3594117647058823</v>
      </c>
    </row>
    <row r="597" spans="1:15">
      <c r="A597" s="1" t="s">
        <v>663</v>
      </c>
      <c r="B597" s="1" t="s">
        <v>1874</v>
      </c>
      <c r="C597" s="1" t="s">
        <v>1875</v>
      </c>
      <c r="D597" s="1" t="s">
        <v>1876</v>
      </c>
      <c r="E597" s="2">
        <v>510</v>
      </c>
      <c r="F597" s="1" t="s">
        <v>1877</v>
      </c>
      <c r="G597" s="2" t="s">
        <v>18</v>
      </c>
      <c r="H597" s="1" t="s">
        <v>8336</v>
      </c>
      <c r="I597" s="3">
        <v>45230.642766203702</v>
      </c>
      <c r="J597" s="4">
        <v>164000</v>
      </c>
      <c r="K597" s="5">
        <v>41100</v>
      </c>
      <c r="L597" s="5">
        <v>75500</v>
      </c>
      <c r="M597" s="5">
        <f t="shared" si="20"/>
        <v>116600</v>
      </c>
      <c r="N597" s="38">
        <v>1.45</v>
      </c>
      <c r="O597" s="38">
        <v>1.45</v>
      </c>
    </row>
    <row r="598" spans="1:15">
      <c r="A598" s="1" t="s">
        <v>663</v>
      </c>
      <c r="B598" s="1" t="s">
        <v>1878</v>
      </c>
      <c r="C598" s="1" t="s">
        <v>1879</v>
      </c>
      <c r="D598" s="1" t="s">
        <v>1876</v>
      </c>
      <c r="E598" s="2">
        <v>510</v>
      </c>
      <c r="F598" s="1" t="s">
        <v>1880</v>
      </c>
      <c r="G598" s="2" t="s">
        <v>18</v>
      </c>
      <c r="H598" s="1" t="s">
        <v>8337</v>
      </c>
      <c r="I598" s="3">
        <v>45097.347372685188</v>
      </c>
      <c r="J598" s="4">
        <v>135000</v>
      </c>
      <c r="K598" s="5">
        <v>50300</v>
      </c>
      <c r="L598" s="5">
        <v>63600</v>
      </c>
      <c r="M598" s="5">
        <f t="shared" si="20"/>
        <v>113900</v>
      </c>
      <c r="N598" s="38">
        <v>1.45</v>
      </c>
      <c r="O598" s="38">
        <v>1.45</v>
      </c>
    </row>
    <row r="599" spans="1:15">
      <c r="A599" s="1" t="s">
        <v>663</v>
      </c>
      <c r="B599" s="1" t="s">
        <v>1881</v>
      </c>
      <c r="C599" s="1" t="s">
        <v>1882</v>
      </c>
      <c r="D599" s="1" t="s">
        <v>1876</v>
      </c>
      <c r="E599" s="2">
        <v>510</v>
      </c>
      <c r="F599" s="1" t="s">
        <v>1883</v>
      </c>
      <c r="G599" s="2" t="s">
        <v>18</v>
      </c>
      <c r="H599" s="1" t="s">
        <v>8338</v>
      </c>
      <c r="I599" s="3">
        <v>45197.625567129631</v>
      </c>
      <c r="J599" s="4">
        <v>334000</v>
      </c>
      <c r="K599" s="5">
        <v>36300</v>
      </c>
      <c r="L599" s="5">
        <v>249100</v>
      </c>
      <c r="M599" s="5">
        <f t="shared" si="20"/>
        <v>285400</v>
      </c>
      <c r="N599" s="38">
        <v>1.45</v>
      </c>
      <c r="O599" s="38">
        <v>1.45</v>
      </c>
    </row>
    <row r="600" spans="1:15">
      <c r="A600" s="1" t="s">
        <v>663</v>
      </c>
      <c r="B600" s="1" t="s">
        <v>1884</v>
      </c>
      <c r="C600" s="1" t="s">
        <v>1885</v>
      </c>
      <c r="D600" s="1" t="s">
        <v>1876</v>
      </c>
      <c r="E600" s="2">
        <v>510</v>
      </c>
      <c r="F600" s="1" t="s">
        <v>1886</v>
      </c>
      <c r="G600" s="2" t="s">
        <v>18</v>
      </c>
      <c r="H600" s="1" t="s">
        <v>8339</v>
      </c>
      <c r="I600" s="3">
        <v>45267.436481481483</v>
      </c>
      <c r="J600" s="4">
        <v>745000</v>
      </c>
      <c r="K600" s="5">
        <v>44600</v>
      </c>
      <c r="L600" s="5">
        <v>622700</v>
      </c>
      <c r="M600" s="5">
        <f t="shared" si="20"/>
        <v>667300</v>
      </c>
      <c r="N600" s="38">
        <v>1.45</v>
      </c>
      <c r="O600" s="38">
        <v>1.45</v>
      </c>
    </row>
    <row r="601" spans="1:15">
      <c r="A601" s="1" t="s">
        <v>663</v>
      </c>
      <c r="B601" s="1" t="s">
        <v>1887</v>
      </c>
      <c r="C601" s="1" t="s">
        <v>1888</v>
      </c>
      <c r="D601" s="1" t="s">
        <v>1889</v>
      </c>
      <c r="E601" s="2">
        <v>510</v>
      </c>
      <c r="F601" s="1" t="s">
        <v>1890</v>
      </c>
      <c r="G601" s="2" t="s">
        <v>18</v>
      </c>
      <c r="H601" s="1" t="s">
        <v>8340</v>
      </c>
      <c r="I601" s="3">
        <v>45170.36515046296</v>
      </c>
      <c r="J601" s="4">
        <v>285000</v>
      </c>
      <c r="K601" s="5">
        <v>64700</v>
      </c>
      <c r="L601" s="5">
        <v>171800</v>
      </c>
      <c r="M601" s="5">
        <f t="shared" si="20"/>
        <v>236500</v>
      </c>
      <c r="N601" s="38">
        <v>1.74</v>
      </c>
      <c r="O601" s="38">
        <v>1.74</v>
      </c>
    </row>
    <row r="602" spans="1:15">
      <c r="A602" s="1" t="s">
        <v>663</v>
      </c>
      <c r="B602" s="1" t="s">
        <v>1891</v>
      </c>
      <c r="C602" s="1" t="s">
        <v>1892</v>
      </c>
      <c r="D602" s="1" t="s">
        <v>1889</v>
      </c>
      <c r="E602" s="2">
        <v>510</v>
      </c>
      <c r="F602" s="1" t="s">
        <v>1893</v>
      </c>
      <c r="G602" s="2" t="s">
        <v>18</v>
      </c>
      <c r="H602" s="1" t="s">
        <v>8341</v>
      </c>
      <c r="I602" s="3">
        <v>45180.439791666664</v>
      </c>
      <c r="J602" s="4">
        <v>285000</v>
      </c>
      <c r="K602" s="5">
        <v>63500</v>
      </c>
      <c r="L602" s="5">
        <v>197100</v>
      </c>
      <c r="M602" s="5">
        <f t="shared" si="20"/>
        <v>260600</v>
      </c>
      <c r="N602" s="38">
        <v>1.74</v>
      </c>
      <c r="O602" s="38">
        <v>1.74</v>
      </c>
    </row>
    <row r="603" spans="1:15">
      <c r="A603" s="1" t="s">
        <v>663</v>
      </c>
      <c r="B603" s="1" t="s">
        <v>1894</v>
      </c>
      <c r="C603" s="1" t="s">
        <v>1895</v>
      </c>
      <c r="D603" s="1" t="s">
        <v>1889</v>
      </c>
      <c r="E603" s="2">
        <v>510</v>
      </c>
      <c r="F603" s="1" t="s">
        <v>1896</v>
      </c>
      <c r="G603" s="2" t="s">
        <v>18</v>
      </c>
      <c r="H603" s="1" t="s">
        <v>8342</v>
      </c>
      <c r="I603" s="3">
        <v>45072.392245370371</v>
      </c>
      <c r="J603" s="4">
        <v>247500</v>
      </c>
      <c r="K603" s="5">
        <v>63500</v>
      </c>
      <c r="L603" s="5">
        <v>180600</v>
      </c>
      <c r="M603" s="5">
        <f t="shared" si="20"/>
        <v>244100</v>
      </c>
      <c r="N603" s="38">
        <v>1.74</v>
      </c>
      <c r="O603" s="38">
        <v>1.74</v>
      </c>
    </row>
    <row r="604" spans="1:15">
      <c r="A604" s="1" t="s">
        <v>663</v>
      </c>
      <c r="B604" s="1" t="s">
        <v>1897</v>
      </c>
      <c r="C604" s="1" t="s">
        <v>1898</v>
      </c>
      <c r="D604" s="1" t="s">
        <v>1899</v>
      </c>
      <c r="E604" s="2">
        <v>510</v>
      </c>
      <c r="F604" s="1" t="s">
        <v>1900</v>
      </c>
      <c r="G604" s="2" t="s">
        <v>18</v>
      </c>
      <c r="H604" s="1" t="s">
        <v>8343</v>
      </c>
      <c r="I604" s="3">
        <v>45226.416701388887</v>
      </c>
      <c r="J604" s="4">
        <v>260000</v>
      </c>
      <c r="K604" s="5">
        <v>44800</v>
      </c>
      <c r="L604" s="5">
        <v>120700</v>
      </c>
      <c r="M604" s="5">
        <f t="shared" si="20"/>
        <v>165500</v>
      </c>
      <c r="N604" s="38">
        <v>1.75</v>
      </c>
      <c r="O604" s="38">
        <v>2.2578272939801285</v>
      </c>
    </row>
    <row r="605" spans="1:15">
      <c r="A605" s="1" t="s">
        <v>663</v>
      </c>
      <c r="B605" s="1" t="s">
        <v>1901</v>
      </c>
      <c r="C605" s="1" t="s">
        <v>1902</v>
      </c>
      <c r="D605" s="1" t="s">
        <v>1899</v>
      </c>
      <c r="E605" s="2">
        <v>510</v>
      </c>
      <c r="F605" s="1" t="s">
        <v>1903</v>
      </c>
      <c r="G605" s="2" t="s">
        <v>18</v>
      </c>
      <c r="H605" s="1" t="s">
        <v>8344</v>
      </c>
      <c r="I605" s="3">
        <v>45155.398923611108</v>
      </c>
      <c r="J605" s="4">
        <v>237000</v>
      </c>
      <c r="K605" s="5">
        <v>45300</v>
      </c>
      <c r="L605" s="5">
        <v>112900</v>
      </c>
      <c r="M605" s="5">
        <f t="shared" si="20"/>
        <v>158200</v>
      </c>
      <c r="N605" s="38">
        <v>1.75</v>
      </c>
      <c r="O605" s="38">
        <v>2.2578272939801285</v>
      </c>
    </row>
    <row r="606" spans="1:15">
      <c r="A606" s="1" t="s">
        <v>663</v>
      </c>
      <c r="B606" s="1" t="s">
        <v>1904</v>
      </c>
      <c r="C606" s="1" t="s">
        <v>1905</v>
      </c>
      <c r="D606" s="1" t="s">
        <v>1899</v>
      </c>
      <c r="E606" s="2">
        <v>510</v>
      </c>
      <c r="F606" s="1" t="s">
        <v>1906</v>
      </c>
      <c r="G606" s="2" t="s">
        <v>18</v>
      </c>
      <c r="H606" s="1" t="s">
        <v>8345</v>
      </c>
      <c r="I606" s="3">
        <v>45252.395092592589</v>
      </c>
      <c r="J606" s="4">
        <v>232000</v>
      </c>
      <c r="K606" s="5">
        <v>49100</v>
      </c>
      <c r="L606" s="5">
        <v>124800</v>
      </c>
      <c r="M606" s="5">
        <f t="shared" si="20"/>
        <v>173900</v>
      </c>
      <c r="N606" s="38">
        <v>1.75</v>
      </c>
      <c r="O606" s="38">
        <v>2.2578272939801285</v>
      </c>
    </row>
    <row r="607" spans="1:15">
      <c r="A607" s="1" t="s">
        <v>663</v>
      </c>
      <c r="B607" s="1" t="s">
        <v>1907</v>
      </c>
      <c r="C607" s="1" t="s">
        <v>1908</v>
      </c>
      <c r="D607" s="1" t="s">
        <v>1899</v>
      </c>
      <c r="E607" s="2">
        <v>510</v>
      </c>
      <c r="F607" s="1" t="s">
        <v>1909</v>
      </c>
      <c r="G607" s="2" t="s">
        <v>18</v>
      </c>
      <c r="H607" s="1" t="s">
        <v>8346</v>
      </c>
      <c r="I607" s="3">
        <v>45187.371192129627</v>
      </c>
      <c r="J607" s="4">
        <v>236437.5</v>
      </c>
      <c r="K607" s="5">
        <v>51600</v>
      </c>
      <c r="L607" s="5">
        <v>131300</v>
      </c>
      <c r="M607" s="5">
        <f t="shared" si="20"/>
        <v>182900</v>
      </c>
      <c r="N607" s="38">
        <v>1.75</v>
      </c>
      <c r="O607" s="38">
        <v>2.2578272939801285</v>
      </c>
    </row>
    <row r="608" spans="1:15">
      <c r="A608" s="1" t="s">
        <v>663</v>
      </c>
      <c r="B608" s="1" t="s">
        <v>1910</v>
      </c>
      <c r="C608" s="1" t="s">
        <v>1911</v>
      </c>
      <c r="D608" s="1" t="s">
        <v>1899</v>
      </c>
      <c r="E608" s="2">
        <v>510</v>
      </c>
      <c r="F608" s="1" t="s">
        <v>1912</v>
      </c>
      <c r="G608" s="2" t="s">
        <v>18</v>
      </c>
      <c r="H608" s="1" t="s">
        <v>8347</v>
      </c>
      <c r="I608" s="3">
        <v>45079.418298611112</v>
      </c>
      <c r="J608" s="4">
        <v>265000</v>
      </c>
      <c r="K608" s="5">
        <v>61900</v>
      </c>
      <c r="L608" s="5">
        <v>149000</v>
      </c>
      <c r="M608" s="5">
        <f t="shared" si="20"/>
        <v>210900</v>
      </c>
      <c r="N608" s="38">
        <v>1.75</v>
      </c>
      <c r="O608" s="38">
        <v>2.2578272939801285</v>
      </c>
    </row>
    <row r="609" spans="1:15">
      <c r="A609" s="1" t="s">
        <v>663</v>
      </c>
      <c r="B609" s="1" t="s">
        <v>1913</v>
      </c>
      <c r="C609" s="1" t="s">
        <v>1914</v>
      </c>
      <c r="D609" s="1" t="s">
        <v>1899</v>
      </c>
      <c r="E609" s="2">
        <v>510</v>
      </c>
      <c r="F609" s="1" t="s">
        <v>1915</v>
      </c>
      <c r="G609" s="2" t="s">
        <v>18</v>
      </c>
      <c r="H609" s="1" t="s">
        <v>8348</v>
      </c>
      <c r="I609" s="3">
        <v>45078.377245370371</v>
      </c>
      <c r="J609" s="4">
        <v>220751</v>
      </c>
      <c r="K609" s="5">
        <v>45500</v>
      </c>
      <c r="L609" s="5">
        <v>133100</v>
      </c>
      <c r="M609" s="5">
        <f t="shared" si="20"/>
        <v>178600</v>
      </c>
      <c r="N609" s="38">
        <v>1.75</v>
      </c>
      <c r="O609" s="38">
        <v>2.2578272939801285</v>
      </c>
    </row>
    <row r="610" spans="1:15">
      <c r="A610" s="1" t="s">
        <v>663</v>
      </c>
      <c r="B610" s="1" t="s">
        <v>1916</v>
      </c>
      <c r="C610" s="1" t="s">
        <v>1917</v>
      </c>
      <c r="D610" s="1" t="s">
        <v>1899</v>
      </c>
      <c r="E610" s="2">
        <v>510</v>
      </c>
      <c r="F610" s="1" t="s">
        <v>1918</v>
      </c>
      <c r="G610" s="2" t="s">
        <v>18</v>
      </c>
      <c r="H610" s="1" t="s">
        <v>8349</v>
      </c>
      <c r="I610" s="3">
        <v>45085.47619212963</v>
      </c>
      <c r="J610" s="4">
        <v>229000</v>
      </c>
      <c r="K610" s="5">
        <v>46100</v>
      </c>
      <c r="L610" s="5">
        <v>142900</v>
      </c>
      <c r="M610" s="5">
        <f t="shared" si="20"/>
        <v>189000</v>
      </c>
      <c r="N610" s="38">
        <v>1.75</v>
      </c>
      <c r="O610" s="38">
        <v>2.2578272939801285</v>
      </c>
    </row>
    <row r="611" spans="1:15">
      <c r="A611" s="1" t="s">
        <v>663</v>
      </c>
      <c r="B611" s="1" t="s">
        <v>1919</v>
      </c>
      <c r="C611" s="1" t="s">
        <v>1920</v>
      </c>
      <c r="D611" s="1" t="s">
        <v>1899</v>
      </c>
      <c r="E611" s="2">
        <v>510</v>
      </c>
      <c r="F611" s="1" t="s">
        <v>1921</v>
      </c>
      <c r="G611" s="2" t="s">
        <v>18</v>
      </c>
      <c r="H611" s="1" t="s">
        <v>8350</v>
      </c>
      <c r="I611" s="3">
        <v>45169.594629629632</v>
      </c>
      <c r="J611" s="4">
        <v>250000</v>
      </c>
      <c r="K611" s="5">
        <v>56400</v>
      </c>
      <c r="L611" s="5">
        <v>151600</v>
      </c>
      <c r="M611" s="5">
        <f t="shared" si="20"/>
        <v>208000</v>
      </c>
      <c r="N611" s="38">
        <v>1.75</v>
      </c>
      <c r="O611" s="38">
        <v>2.2578272939801285</v>
      </c>
    </row>
    <row r="612" spans="1:15">
      <c r="A612" s="1" t="s">
        <v>663</v>
      </c>
      <c r="B612" s="1" t="s">
        <v>1922</v>
      </c>
      <c r="C612" s="1" t="s">
        <v>1923</v>
      </c>
      <c r="D612" s="1" t="s">
        <v>1899</v>
      </c>
      <c r="E612" s="2">
        <v>510</v>
      </c>
      <c r="F612" s="1" t="s">
        <v>1924</v>
      </c>
      <c r="G612" s="2" t="s">
        <v>18</v>
      </c>
      <c r="H612" s="1" t="s">
        <v>8351</v>
      </c>
      <c r="I612" s="3">
        <v>44988.413101851853</v>
      </c>
      <c r="J612" s="4">
        <v>199000</v>
      </c>
      <c r="K612" s="5">
        <v>47600</v>
      </c>
      <c r="L612" s="5">
        <v>129800</v>
      </c>
      <c r="M612" s="5">
        <f t="shared" si="20"/>
        <v>177400</v>
      </c>
      <c r="N612" s="38">
        <v>1.75</v>
      </c>
      <c r="O612" s="38">
        <v>2.2578272939801285</v>
      </c>
    </row>
    <row r="613" spans="1:15">
      <c r="A613" s="1" t="s">
        <v>663</v>
      </c>
      <c r="B613" s="1" t="s">
        <v>1925</v>
      </c>
      <c r="C613" s="1" t="s">
        <v>1926</v>
      </c>
      <c r="D613" s="1" t="s">
        <v>1899</v>
      </c>
      <c r="E613" s="2">
        <v>510</v>
      </c>
      <c r="F613" s="1" t="s">
        <v>1927</v>
      </c>
      <c r="G613" s="2" t="s">
        <v>18</v>
      </c>
      <c r="H613" s="1" t="s">
        <v>8352</v>
      </c>
      <c r="I613" s="3">
        <v>44988.392754629633</v>
      </c>
      <c r="J613" s="4">
        <v>265000</v>
      </c>
      <c r="K613" s="5">
        <v>87200</v>
      </c>
      <c r="L613" s="5">
        <v>151900</v>
      </c>
      <c r="M613" s="5">
        <f t="shared" si="20"/>
        <v>239100</v>
      </c>
      <c r="N613" s="38">
        <v>1.75</v>
      </c>
      <c r="O613" s="38">
        <v>2.2578272939801285</v>
      </c>
    </row>
    <row r="614" spans="1:15">
      <c r="A614" s="1" t="s">
        <v>663</v>
      </c>
      <c r="B614" s="1" t="s">
        <v>1928</v>
      </c>
      <c r="C614" s="1" t="s">
        <v>1929</v>
      </c>
      <c r="D614" s="1" t="s">
        <v>1899</v>
      </c>
      <c r="E614" s="2">
        <v>510</v>
      </c>
      <c r="F614" s="1" t="s">
        <v>1930</v>
      </c>
      <c r="G614" s="2" t="s">
        <v>18</v>
      </c>
      <c r="H614" s="1" t="s">
        <v>8353</v>
      </c>
      <c r="I614" s="3">
        <v>45275.378622685188</v>
      </c>
      <c r="J614" s="4">
        <v>234999</v>
      </c>
      <c r="K614" s="5">
        <v>61700</v>
      </c>
      <c r="L614" s="5">
        <v>156300</v>
      </c>
      <c r="M614" s="5">
        <f t="shared" si="20"/>
        <v>218000</v>
      </c>
      <c r="N614" s="38">
        <v>1.75</v>
      </c>
      <c r="O614" s="38">
        <v>2.2578272939801285</v>
      </c>
    </row>
    <row r="615" spans="1:15">
      <c r="A615" s="1" t="s">
        <v>663</v>
      </c>
      <c r="B615" s="1" t="s">
        <v>1931</v>
      </c>
      <c r="C615" s="1" t="s">
        <v>1932</v>
      </c>
      <c r="D615" s="1" t="s">
        <v>1933</v>
      </c>
      <c r="E615" s="2">
        <v>550</v>
      </c>
      <c r="F615" s="1" t="s">
        <v>1934</v>
      </c>
      <c r="G615" s="2" t="s">
        <v>18</v>
      </c>
      <c r="H615" s="1" t="s">
        <v>8354</v>
      </c>
      <c r="I615" s="3">
        <v>45246.635706018518</v>
      </c>
      <c r="J615" s="4">
        <v>299900</v>
      </c>
      <c r="K615" s="5">
        <v>3200</v>
      </c>
      <c r="L615" s="5">
        <v>184800</v>
      </c>
      <c r="M615" s="5">
        <f t="shared" si="20"/>
        <v>188000</v>
      </c>
      <c r="N615" s="38">
        <v>4.84</v>
      </c>
      <c r="O615" s="38">
        <v>5.64</v>
      </c>
    </row>
    <row r="616" spans="1:15">
      <c r="A616" s="1" t="s">
        <v>663</v>
      </c>
      <c r="B616" s="1" t="s">
        <v>1935</v>
      </c>
      <c r="C616" s="1" t="s">
        <v>1936</v>
      </c>
      <c r="D616" s="1" t="s">
        <v>1933</v>
      </c>
      <c r="E616" s="2">
        <v>550</v>
      </c>
      <c r="F616" s="1" t="s">
        <v>1937</v>
      </c>
      <c r="G616" s="2" t="s">
        <v>18</v>
      </c>
      <c r="H616" s="1" t="s">
        <v>8355</v>
      </c>
      <c r="I616" s="3">
        <v>45042.410624999997</v>
      </c>
      <c r="J616" s="4">
        <v>274000</v>
      </c>
      <c r="K616" s="5">
        <v>3200</v>
      </c>
      <c r="L616" s="5">
        <v>184700</v>
      </c>
      <c r="M616" s="5">
        <f t="shared" si="20"/>
        <v>187900</v>
      </c>
      <c r="N616" s="38">
        <v>4.84</v>
      </c>
      <c r="O616" s="38">
        <v>5.64</v>
      </c>
    </row>
    <row r="617" spans="1:15">
      <c r="A617" s="1" t="s">
        <v>663</v>
      </c>
      <c r="B617" s="1" t="s">
        <v>1938</v>
      </c>
      <c r="C617" s="1" t="s">
        <v>1939</v>
      </c>
      <c r="D617" s="1" t="s">
        <v>1933</v>
      </c>
      <c r="E617" s="2">
        <v>550</v>
      </c>
      <c r="F617" s="1" t="s">
        <v>1940</v>
      </c>
      <c r="G617" s="2" t="s">
        <v>18</v>
      </c>
      <c r="H617" s="1" t="s">
        <v>8356</v>
      </c>
      <c r="I617" s="3">
        <v>45070.555891203701</v>
      </c>
      <c r="J617" s="4">
        <v>270000</v>
      </c>
      <c r="K617" s="5">
        <v>3500</v>
      </c>
      <c r="L617" s="5">
        <v>228100</v>
      </c>
      <c r="M617" s="5">
        <f t="shared" si="20"/>
        <v>231600</v>
      </c>
      <c r="N617" s="38">
        <v>4.84</v>
      </c>
      <c r="O617" s="38">
        <v>5.64</v>
      </c>
    </row>
    <row r="618" spans="1:15">
      <c r="A618" s="1" t="s">
        <v>663</v>
      </c>
      <c r="B618" s="1" t="s">
        <v>1941</v>
      </c>
      <c r="C618" s="1" t="s">
        <v>1942</v>
      </c>
      <c r="D618" s="1" t="s">
        <v>1933</v>
      </c>
      <c r="E618" s="2">
        <v>550</v>
      </c>
      <c r="F618" s="1" t="s">
        <v>1943</v>
      </c>
      <c r="G618" s="2" t="s">
        <v>18</v>
      </c>
      <c r="H618" s="1" t="s">
        <v>8357</v>
      </c>
      <c r="I618" s="3">
        <v>45135.583333333336</v>
      </c>
      <c r="J618" s="4">
        <v>398900</v>
      </c>
      <c r="K618" s="5">
        <v>3500</v>
      </c>
      <c r="L618" s="5">
        <v>349700</v>
      </c>
      <c r="M618" s="5">
        <f t="shared" si="20"/>
        <v>353200</v>
      </c>
      <c r="N618" s="38">
        <v>4.84</v>
      </c>
      <c r="O618" s="38">
        <v>5.64</v>
      </c>
    </row>
    <row r="619" spans="1:15">
      <c r="A619" s="1" t="s">
        <v>663</v>
      </c>
      <c r="B619" s="1" t="s">
        <v>1944</v>
      </c>
      <c r="C619" s="1" t="s">
        <v>1945</v>
      </c>
      <c r="D619" s="1" t="s">
        <v>1933</v>
      </c>
      <c r="E619" s="2">
        <v>550</v>
      </c>
      <c r="F619" s="1" t="s">
        <v>1946</v>
      </c>
      <c r="G619" s="2" t="s">
        <v>18</v>
      </c>
      <c r="H619" s="1" t="s">
        <v>8358</v>
      </c>
      <c r="I619" s="3">
        <v>45062.456076388888</v>
      </c>
      <c r="J619" s="4">
        <v>290000</v>
      </c>
      <c r="K619" s="5">
        <v>3200</v>
      </c>
      <c r="L619" s="5">
        <v>306800</v>
      </c>
      <c r="M619" s="5">
        <f t="shared" ref="M619:M647" si="21">SUM(K619:L619)</f>
        <v>310000</v>
      </c>
      <c r="N619" s="38">
        <v>4.84</v>
      </c>
      <c r="O619" s="38">
        <v>5.64</v>
      </c>
    </row>
    <row r="620" spans="1:15">
      <c r="A620" s="1" t="s">
        <v>663</v>
      </c>
      <c r="B620" s="1" t="s">
        <v>1947</v>
      </c>
      <c r="C620" s="1" t="s">
        <v>1948</v>
      </c>
      <c r="D620" s="1" t="s">
        <v>1949</v>
      </c>
      <c r="E620" s="2">
        <v>510</v>
      </c>
      <c r="F620" s="1" t="s">
        <v>1950</v>
      </c>
      <c r="G620" s="2" t="s">
        <v>18</v>
      </c>
      <c r="H620" s="1" t="s">
        <v>8359</v>
      </c>
      <c r="I620" s="3">
        <v>44967.503009259257</v>
      </c>
      <c r="J620" s="4">
        <v>225000</v>
      </c>
      <c r="K620" s="5">
        <v>31400</v>
      </c>
      <c r="L620" s="5">
        <v>132300</v>
      </c>
      <c r="M620" s="5">
        <f t="shared" si="21"/>
        <v>163700</v>
      </c>
      <c r="N620" s="38">
        <v>1.4</v>
      </c>
      <c r="O620" s="38">
        <v>1.4</v>
      </c>
    </row>
    <row r="621" spans="1:15">
      <c r="A621" s="1" t="s">
        <v>663</v>
      </c>
      <c r="B621" s="1" t="s">
        <v>1951</v>
      </c>
      <c r="C621" s="1" t="s">
        <v>1952</v>
      </c>
      <c r="D621" s="1" t="s">
        <v>1949</v>
      </c>
      <c r="E621" s="2">
        <v>510</v>
      </c>
      <c r="F621" s="1" t="s">
        <v>1953</v>
      </c>
      <c r="G621" s="2" t="s">
        <v>18</v>
      </c>
      <c r="H621" s="1" t="s">
        <v>8360</v>
      </c>
      <c r="I621" s="3">
        <v>45104.573344907411</v>
      </c>
      <c r="J621" s="4">
        <v>183500</v>
      </c>
      <c r="K621" s="5">
        <v>46800</v>
      </c>
      <c r="L621" s="5">
        <v>114500</v>
      </c>
      <c r="M621" s="5">
        <f t="shared" si="21"/>
        <v>161300</v>
      </c>
      <c r="N621" s="38">
        <v>1.4</v>
      </c>
      <c r="O621" s="38">
        <v>1.4</v>
      </c>
    </row>
    <row r="622" spans="1:15">
      <c r="A622" s="1" t="s">
        <v>663</v>
      </c>
      <c r="B622" s="1" t="s">
        <v>1954</v>
      </c>
      <c r="C622" s="1" t="s">
        <v>1955</v>
      </c>
      <c r="D622" s="1" t="s">
        <v>1956</v>
      </c>
      <c r="E622" s="2">
        <v>510</v>
      </c>
      <c r="F622" s="1" t="s">
        <v>1957</v>
      </c>
      <c r="G622" s="2" t="s">
        <v>18</v>
      </c>
      <c r="H622" s="1" t="s">
        <v>8361</v>
      </c>
      <c r="I622" s="3">
        <v>44977.658796296295</v>
      </c>
      <c r="J622" s="4">
        <v>350000</v>
      </c>
      <c r="K622" s="5">
        <v>45800</v>
      </c>
      <c r="L622" s="5">
        <v>112700</v>
      </c>
      <c r="M622" s="5">
        <f t="shared" si="21"/>
        <v>158500</v>
      </c>
      <c r="N622" s="38">
        <v>1</v>
      </c>
      <c r="O622" s="38">
        <v>1</v>
      </c>
    </row>
    <row r="623" spans="1:15">
      <c r="A623" s="1" t="s">
        <v>663</v>
      </c>
      <c r="B623" s="1" t="s">
        <v>1958</v>
      </c>
      <c r="C623" s="1" t="s">
        <v>1959</v>
      </c>
      <c r="D623" s="1" t="s">
        <v>1956</v>
      </c>
      <c r="E623" s="2">
        <v>510</v>
      </c>
      <c r="F623" s="1" t="s">
        <v>1960</v>
      </c>
      <c r="G623" s="2" t="s">
        <v>18</v>
      </c>
      <c r="H623" s="1" t="s">
        <v>8362</v>
      </c>
      <c r="I623" s="3">
        <v>45133.615104166667</v>
      </c>
      <c r="J623" s="4">
        <v>395100</v>
      </c>
      <c r="K623" s="5">
        <v>68800</v>
      </c>
      <c r="L623" s="5">
        <v>181000</v>
      </c>
      <c r="M623" s="5">
        <f t="shared" si="21"/>
        <v>249800</v>
      </c>
      <c r="N623" s="38">
        <v>1</v>
      </c>
      <c r="O623" s="38">
        <v>1</v>
      </c>
    </row>
    <row r="624" spans="1:15">
      <c r="A624" s="1" t="s">
        <v>663</v>
      </c>
      <c r="B624" s="1" t="s">
        <v>1961</v>
      </c>
      <c r="C624" s="1" t="s">
        <v>1962</v>
      </c>
      <c r="D624" s="1" t="s">
        <v>1963</v>
      </c>
      <c r="E624" s="2">
        <v>510</v>
      </c>
      <c r="F624" s="1" t="s">
        <v>1964</v>
      </c>
      <c r="G624" s="2" t="s">
        <v>18</v>
      </c>
      <c r="H624" s="1" t="s">
        <v>8363</v>
      </c>
      <c r="I624" s="3">
        <v>45097.570127314815</v>
      </c>
      <c r="J624" s="4">
        <v>215000</v>
      </c>
      <c r="K624" s="5">
        <v>28100</v>
      </c>
      <c r="L624" s="5">
        <v>118400</v>
      </c>
      <c r="M624" s="5">
        <f t="shared" si="21"/>
        <v>146500</v>
      </c>
      <c r="N624" s="38">
        <v>1.81</v>
      </c>
      <c r="O624" s="38">
        <v>2.0299999999999998</v>
      </c>
    </row>
    <row r="625" spans="1:15">
      <c r="A625" s="1" t="s">
        <v>663</v>
      </c>
      <c r="B625" s="1" t="s">
        <v>1965</v>
      </c>
      <c r="C625" s="1" t="s">
        <v>1966</v>
      </c>
      <c r="D625" s="1" t="s">
        <v>1963</v>
      </c>
      <c r="E625" s="2">
        <v>510</v>
      </c>
      <c r="F625" s="1" t="s">
        <v>1967</v>
      </c>
      <c r="G625" s="2" t="s">
        <v>18</v>
      </c>
      <c r="H625" s="1" t="s">
        <v>8364</v>
      </c>
      <c r="I625" s="3">
        <v>45071.405185185184</v>
      </c>
      <c r="J625" s="4">
        <v>236000</v>
      </c>
      <c r="K625" s="5">
        <v>34300</v>
      </c>
      <c r="L625" s="5">
        <v>149600</v>
      </c>
      <c r="M625" s="5">
        <f t="shared" si="21"/>
        <v>183900</v>
      </c>
      <c r="N625" s="38">
        <v>1.81</v>
      </c>
      <c r="O625" s="38">
        <v>2.0299999999999998</v>
      </c>
    </row>
    <row r="626" spans="1:15">
      <c r="A626" s="1" t="s">
        <v>663</v>
      </c>
      <c r="B626" s="1" t="s">
        <v>1968</v>
      </c>
      <c r="C626" s="1" t="s">
        <v>1969</v>
      </c>
      <c r="D626" s="1" t="s">
        <v>1963</v>
      </c>
      <c r="E626" s="2">
        <v>510</v>
      </c>
      <c r="F626" s="1" t="s">
        <v>1970</v>
      </c>
      <c r="G626" s="2" t="s">
        <v>18</v>
      </c>
      <c r="H626" s="1" t="s">
        <v>8365</v>
      </c>
      <c r="I626" s="3">
        <v>45203.618344907409</v>
      </c>
      <c r="J626" s="4">
        <v>187900</v>
      </c>
      <c r="K626" s="5">
        <v>41300</v>
      </c>
      <c r="L626" s="5">
        <v>126700</v>
      </c>
      <c r="M626" s="5">
        <f t="shared" si="21"/>
        <v>168000</v>
      </c>
      <c r="N626" s="38">
        <v>1.81</v>
      </c>
      <c r="O626" s="38">
        <v>2.0299999999999998</v>
      </c>
    </row>
    <row r="627" spans="1:15">
      <c r="A627" s="1" t="s">
        <v>663</v>
      </c>
      <c r="B627" s="1" t="s">
        <v>1971</v>
      </c>
      <c r="C627" s="1" t="s">
        <v>1972</v>
      </c>
      <c r="D627" s="1" t="s">
        <v>1963</v>
      </c>
      <c r="E627" s="2">
        <v>510</v>
      </c>
      <c r="F627" s="1" t="s">
        <v>1973</v>
      </c>
      <c r="G627" s="2" t="s">
        <v>18</v>
      </c>
      <c r="H627" s="1" t="s">
        <v>8366</v>
      </c>
      <c r="I627" s="3">
        <v>45268.379004629627</v>
      </c>
      <c r="J627" s="4">
        <v>135000</v>
      </c>
      <c r="K627" s="5">
        <v>27700</v>
      </c>
      <c r="L627" s="5">
        <v>94000</v>
      </c>
      <c r="M627" s="5">
        <f t="shared" si="21"/>
        <v>121700</v>
      </c>
      <c r="N627" s="38">
        <v>1.81</v>
      </c>
      <c r="O627" s="38">
        <v>2.0299999999999998</v>
      </c>
    </row>
    <row r="628" spans="1:15">
      <c r="A628" s="1" t="s">
        <v>663</v>
      </c>
      <c r="B628" s="1" t="s">
        <v>1974</v>
      </c>
      <c r="C628" s="1" t="s">
        <v>1975</v>
      </c>
      <c r="D628" s="1" t="s">
        <v>1963</v>
      </c>
      <c r="E628" s="2">
        <v>510</v>
      </c>
      <c r="F628" s="1" t="s">
        <v>1976</v>
      </c>
      <c r="G628" s="2" t="s">
        <v>18</v>
      </c>
      <c r="H628" s="1" t="s">
        <v>8367</v>
      </c>
      <c r="I628" s="3">
        <v>45223.475416666668</v>
      </c>
      <c r="J628" s="4">
        <v>155000</v>
      </c>
      <c r="K628" s="5">
        <v>35500</v>
      </c>
      <c r="L628" s="5">
        <v>104500</v>
      </c>
      <c r="M628" s="5">
        <f t="shared" si="21"/>
        <v>140000</v>
      </c>
      <c r="N628" s="38">
        <v>1.81</v>
      </c>
      <c r="O628" s="38">
        <v>2.0299999999999998</v>
      </c>
    </row>
    <row r="629" spans="1:15">
      <c r="A629" s="1" t="s">
        <v>663</v>
      </c>
      <c r="B629" s="1" t="s">
        <v>1977</v>
      </c>
      <c r="C629" s="1" t="s">
        <v>1978</v>
      </c>
      <c r="D629" s="1" t="s">
        <v>1963</v>
      </c>
      <c r="E629" s="2">
        <v>510</v>
      </c>
      <c r="F629" s="1" t="s">
        <v>1979</v>
      </c>
      <c r="G629" s="2" t="s">
        <v>18</v>
      </c>
      <c r="H629" s="1" t="s">
        <v>8368</v>
      </c>
      <c r="I629" s="3">
        <v>45198.610937500001</v>
      </c>
      <c r="J629" s="4">
        <v>107800</v>
      </c>
      <c r="K629" s="5">
        <v>23200</v>
      </c>
      <c r="L629" s="5">
        <v>75300</v>
      </c>
      <c r="M629" s="5">
        <f t="shared" si="21"/>
        <v>98500</v>
      </c>
      <c r="N629" s="38">
        <v>1.81</v>
      </c>
      <c r="O629" s="38">
        <v>2.0299999999999998</v>
      </c>
    </row>
    <row r="630" spans="1:15">
      <c r="A630" s="1" t="s">
        <v>663</v>
      </c>
      <c r="B630" s="1" t="s">
        <v>1980</v>
      </c>
      <c r="C630" s="1" t="s">
        <v>1981</v>
      </c>
      <c r="D630" s="1" t="s">
        <v>1963</v>
      </c>
      <c r="E630" s="2">
        <v>510</v>
      </c>
      <c r="F630" s="1" t="s">
        <v>1982</v>
      </c>
      <c r="G630" s="2" t="s">
        <v>18</v>
      </c>
      <c r="H630" s="1" t="s">
        <v>8369</v>
      </c>
      <c r="I630" s="3">
        <v>44958.583969907406</v>
      </c>
      <c r="J630" s="4">
        <v>161000</v>
      </c>
      <c r="K630" s="5">
        <v>45900</v>
      </c>
      <c r="L630" s="5">
        <v>119000</v>
      </c>
      <c r="M630" s="5">
        <f t="shared" si="21"/>
        <v>164900</v>
      </c>
      <c r="N630" s="38">
        <v>1.81</v>
      </c>
      <c r="O630" s="38">
        <v>2.0299999999999998</v>
      </c>
    </row>
    <row r="631" spans="1:15">
      <c r="A631" s="1" t="s">
        <v>663</v>
      </c>
      <c r="B631" s="1" t="s">
        <v>1983</v>
      </c>
      <c r="C631" s="1" t="s">
        <v>1984</v>
      </c>
      <c r="D631" s="1" t="s">
        <v>1963</v>
      </c>
      <c r="E631" s="2">
        <v>510</v>
      </c>
      <c r="F631" s="1" t="s">
        <v>1985</v>
      </c>
      <c r="G631" s="2" t="s">
        <v>18</v>
      </c>
      <c r="H631" s="1" t="s">
        <v>8370</v>
      </c>
      <c r="I631" s="3">
        <v>45246.556076388886</v>
      </c>
      <c r="J631" s="4">
        <v>199000</v>
      </c>
      <c r="K631" s="5">
        <v>24200</v>
      </c>
      <c r="L631" s="5">
        <v>186300</v>
      </c>
      <c r="M631" s="5">
        <f t="shared" si="21"/>
        <v>210500</v>
      </c>
      <c r="N631" s="38">
        <v>1.81</v>
      </c>
      <c r="O631" s="38">
        <v>2.0299999999999998</v>
      </c>
    </row>
    <row r="632" spans="1:15">
      <c r="A632" s="1" t="s">
        <v>663</v>
      </c>
      <c r="B632" s="1" t="s">
        <v>1986</v>
      </c>
      <c r="C632" s="1" t="s">
        <v>1987</v>
      </c>
      <c r="D632" s="1" t="s">
        <v>1988</v>
      </c>
      <c r="E632" s="2">
        <v>550</v>
      </c>
      <c r="F632" s="1" t="s">
        <v>1989</v>
      </c>
      <c r="G632" s="2" t="s">
        <v>18</v>
      </c>
      <c r="H632" s="1" t="s">
        <v>8371</v>
      </c>
      <c r="I632" s="3">
        <v>45020.473553240743</v>
      </c>
      <c r="J632" s="4">
        <v>350000</v>
      </c>
      <c r="K632" s="5">
        <v>7200</v>
      </c>
      <c r="L632" s="5">
        <v>258200</v>
      </c>
      <c r="M632" s="5">
        <f t="shared" si="21"/>
        <v>265400</v>
      </c>
      <c r="N632" s="38">
        <v>2.37</v>
      </c>
      <c r="O632" s="38">
        <v>3.02</v>
      </c>
    </row>
    <row r="633" spans="1:15">
      <c r="A633" s="1" t="s">
        <v>663</v>
      </c>
      <c r="B633" s="1" t="s">
        <v>1990</v>
      </c>
      <c r="C633" s="1" t="s">
        <v>1991</v>
      </c>
      <c r="D633" s="1" t="s">
        <v>1988</v>
      </c>
      <c r="E633" s="2">
        <v>550</v>
      </c>
      <c r="F633" s="1" t="s">
        <v>1992</v>
      </c>
      <c r="G633" s="2" t="s">
        <v>18</v>
      </c>
      <c r="H633" s="1" t="s">
        <v>8372</v>
      </c>
      <c r="I633" s="3">
        <v>45258.608148148145</v>
      </c>
      <c r="J633" s="4">
        <v>347000</v>
      </c>
      <c r="K633" s="5">
        <v>6900</v>
      </c>
      <c r="L633" s="5">
        <v>258200</v>
      </c>
      <c r="M633" s="5">
        <f t="shared" si="21"/>
        <v>265100</v>
      </c>
      <c r="N633" s="38">
        <v>2.37</v>
      </c>
      <c r="O633" s="38">
        <v>3.02</v>
      </c>
    </row>
    <row r="634" spans="1:15">
      <c r="A634" s="1" t="s">
        <v>663</v>
      </c>
      <c r="B634" s="1" t="s">
        <v>1993</v>
      </c>
      <c r="C634" s="1" t="s">
        <v>1994</v>
      </c>
      <c r="D634" s="1" t="s">
        <v>1988</v>
      </c>
      <c r="E634" s="2">
        <v>550</v>
      </c>
      <c r="F634" s="1" t="s">
        <v>1995</v>
      </c>
      <c r="G634" s="2" t="s">
        <v>18</v>
      </c>
      <c r="H634" s="1" t="s">
        <v>8373</v>
      </c>
      <c r="I634" s="3">
        <v>45076.419722222221</v>
      </c>
      <c r="J634" s="4">
        <v>345000</v>
      </c>
      <c r="K634" s="5">
        <v>6900</v>
      </c>
      <c r="L634" s="5">
        <v>263500</v>
      </c>
      <c r="M634" s="5">
        <f t="shared" si="21"/>
        <v>270400</v>
      </c>
      <c r="N634" s="38">
        <v>2.37</v>
      </c>
      <c r="O634" s="38">
        <v>3.02</v>
      </c>
    </row>
    <row r="635" spans="1:15">
      <c r="A635" s="1" t="s">
        <v>663</v>
      </c>
      <c r="B635" s="1" t="s">
        <v>1996</v>
      </c>
      <c r="C635" s="1" t="s">
        <v>1997</v>
      </c>
      <c r="D635" s="1" t="s">
        <v>1988</v>
      </c>
      <c r="E635" s="2">
        <v>550</v>
      </c>
      <c r="F635" s="1" t="s">
        <v>1998</v>
      </c>
      <c r="G635" s="2" t="s">
        <v>18</v>
      </c>
      <c r="H635" s="1" t="s">
        <v>8374</v>
      </c>
      <c r="I635" s="3">
        <v>44935.452569444446</v>
      </c>
      <c r="J635" s="4">
        <v>309900</v>
      </c>
      <c r="K635" s="5">
        <v>8000</v>
      </c>
      <c r="L635" s="5">
        <v>263700</v>
      </c>
      <c r="M635" s="5">
        <f t="shared" si="21"/>
        <v>271700</v>
      </c>
      <c r="N635" s="38">
        <v>2.37</v>
      </c>
      <c r="O635" s="38">
        <v>3.02</v>
      </c>
    </row>
    <row r="636" spans="1:15">
      <c r="A636" s="1" t="s">
        <v>663</v>
      </c>
      <c r="B636" s="1" t="s">
        <v>1999</v>
      </c>
      <c r="C636" s="1" t="s">
        <v>2000</v>
      </c>
      <c r="D636" s="1" t="s">
        <v>2001</v>
      </c>
      <c r="E636" s="2">
        <v>551</v>
      </c>
      <c r="F636" s="1" t="s">
        <v>2002</v>
      </c>
      <c r="G636" s="2" t="s">
        <v>18</v>
      </c>
      <c r="H636" s="1" t="s">
        <v>8375</v>
      </c>
      <c r="I636" s="3">
        <v>44978.590011574073</v>
      </c>
      <c r="J636" s="4">
        <v>152500</v>
      </c>
      <c r="K636" s="5">
        <v>4900</v>
      </c>
      <c r="L636" s="5">
        <v>112800</v>
      </c>
      <c r="M636" s="5">
        <f t="shared" si="21"/>
        <v>117700</v>
      </c>
      <c r="N636" s="38">
        <v>1.39</v>
      </c>
      <c r="O636" s="38">
        <v>1.66</v>
      </c>
    </row>
    <row r="637" spans="1:15">
      <c r="A637" s="1" t="s">
        <v>663</v>
      </c>
      <c r="B637" s="1" t="s">
        <v>2003</v>
      </c>
      <c r="C637" s="1" t="s">
        <v>2004</v>
      </c>
      <c r="D637" s="1" t="s">
        <v>2001</v>
      </c>
      <c r="E637" s="2">
        <v>551</v>
      </c>
      <c r="F637" s="1" t="s">
        <v>2005</v>
      </c>
      <c r="G637" s="2" t="s">
        <v>18</v>
      </c>
      <c r="H637" s="1" t="s">
        <v>8376</v>
      </c>
      <c r="I637" s="3">
        <v>44973.419490740744</v>
      </c>
      <c r="J637" s="4">
        <v>160000</v>
      </c>
      <c r="K637" s="5">
        <v>5300</v>
      </c>
      <c r="L637" s="5">
        <v>126900</v>
      </c>
      <c r="M637" s="5">
        <f t="shared" si="21"/>
        <v>132200</v>
      </c>
      <c r="N637" s="38">
        <v>1.39</v>
      </c>
      <c r="O637" s="38">
        <v>1.66</v>
      </c>
    </row>
    <row r="638" spans="1:15">
      <c r="A638" s="1" t="s">
        <v>663</v>
      </c>
      <c r="B638" s="1" t="s">
        <v>2006</v>
      </c>
      <c r="C638" s="1" t="s">
        <v>2007</v>
      </c>
      <c r="D638" s="1" t="s">
        <v>2001</v>
      </c>
      <c r="E638" s="2">
        <v>551</v>
      </c>
      <c r="F638" s="1" t="s">
        <v>2008</v>
      </c>
      <c r="G638" s="2" t="s">
        <v>18</v>
      </c>
      <c r="H638" s="1" t="s">
        <v>8377</v>
      </c>
      <c r="I638" s="3">
        <v>45282.437569444446</v>
      </c>
      <c r="J638" s="4">
        <v>165500</v>
      </c>
      <c r="K638" s="5">
        <v>5400</v>
      </c>
      <c r="L638" s="5">
        <v>135500</v>
      </c>
      <c r="M638" s="5">
        <f t="shared" si="21"/>
        <v>140900</v>
      </c>
      <c r="N638" s="38">
        <v>1.39</v>
      </c>
      <c r="O638" s="38">
        <v>1.66</v>
      </c>
    </row>
    <row r="639" spans="1:15">
      <c r="A639" s="1" t="s">
        <v>663</v>
      </c>
      <c r="B639" s="1" t="s">
        <v>2009</v>
      </c>
      <c r="C639" s="1" t="s">
        <v>2010</v>
      </c>
      <c r="D639" s="1" t="s">
        <v>2001</v>
      </c>
      <c r="E639" s="2">
        <v>551</v>
      </c>
      <c r="F639" s="1" t="s">
        <v>2011</v>
      </c>
      <c r="G639" s="2" t="s">
        <v>18</v>
      </c>
      <c r="H639" s="1" t="s">
        <v>8378</v>
      </c>
      <c r="I639" s="3">
        <v>45026.484594907408</v>
      </c>
      <c r="J639" s="4">
        <v>140000</v>
      </c>
      <c r="K639" s="5">
        <v>4900</v>
      </c>
      <c r="L639" s="5">
        <v>112800</v>
      </c>
      <c r="M639" s="5">
        <f t="shared" si="21"/>
        <v>117700</v>
      </c>
      <c r="N639" s="38">
        <v>1.39</v>
      </c>
      <c r="O639" s="38">
        <v>1.66</v>
      </c>
    </row>
    <row r="640" spans="1:15">
      <c r="A640" s="1" t="s">
        <v>663</v>
      </c>
      <c r="B640" s="1" t="s">
        <v>2012</v>
      </c>
      <c r="C640" s="1" t="s">
        <v>2013</v>
      </c>
      <c r="D640" s="1" t="s">
        <v>2001</v>
      </c>
      <c r="E640" s="2">
        <v>551</v>
      </c>
      <c r="F640" s="1" t="s">
        <v>2014</v>
      </c>
      <c r="G640" s="2" t="s">
        <v>18</v>
      </c>
      <c r="H640" s="1" t="s">
        <v>8379</v>
      </c>
      <c r="I640" s="3">
        <v>45222.340254629627</v>
      </c>
      <c r="J640" s="4">
        <v>120000</v>
      </c>
      <c r="K640" s="5">
        <v>4900</v>
      </c>
      <c r="L640" s="5">
        <v>118900</v>
      </c>
      <c r="M640" s="5">
        <f t="shared" si="21"/>
        <v>123800</v>
      </c>
      <c r="N640" s="38">
        <v>1.39</v>
      </c>
      <c r="O640" s="38">
        <v>1.66</v>
      </c>
    </row>
    <row r="641" spans="1:15">
      <c r="A641" s="1" t="s">
        <v>2015</v>
      </c>
      <c r="B641" s="1" t="s">
        <v>2016</v>
      </c>
      <c r="C641" s="1" t="s">
        <v>2017</v>
      </c>
      <c r="D641" s="1" t="s">
        <v>2018</v>
      </c>
      <c r="E641" s="2">
        <v>510</v>
      </c>
      <c r="F641" s="1" t="s">
        <v>2019</v>
      </c>
      <c r="G641" s="2" t="s">
        <v>18</v>
      </c>
      <c r="H641" s="1" t="s">
        <v>8380</v>
      </c>
      <c r="I641" s="3">
        <v>45281.45071759259</v>
      </c>
      <c r="J641" s="4">
        <v>270000</v>
      </c>
      <c r="K641" s="5">
        <v>37000</v>
      </c>
      <c r="L641" s="5">
        <v>137500</v>
      </c>
      <c r="M641" s="5">
        <f t="shared" si="21"/>
        <v>174500</v>
      </c>
      <c r="N641" s="38">
        <v>1.37</v>
      </c>
      <c r="O641" s="38">
        <v>1.68</v>
      </c>
    </row>
    <row r="642" spans="1:15">
      <c r="A642" s="1" t="s">
        <v>2015</v>
      </c>
      <c r="B642" s="1" t="s">
        <v>2020</v>
      </c>
      <c r="C642" s="1" t="s">
        <v>2021</v>
      </c>
      <c r="D642" s="1" t="s">
        <v>2018</v>
      </c>
      <c r="E642" s="2">
        <v>510</v>
      </c>
      <c r="F642" s="1" t="s">
        <v>2022</v>
      </c>
      <c r="G642" s="2" t="s">
        <v>18</v>
      </c>
      <c r="H642" s="1" t="s">
        <v>8381</v>
      </c>
      <c r="I642" s="3">
        <v>45251.584675925929</v>
      </c>
      <c r="J642" s="4">
        <v>212000</v>
      </c>
      <c r="K642" s="5">
        <v>39500</v>
      </c>
      <c r="L642" s="5">
        <v>118600</v>
      </c>
      <c r="M642" s="5">
        <f t="shared" si="21"/>
        <v>158100</v>
      </c>
      <c r="N642" s="38">
        <v>1.37</v>
      </c>
      <c r="O642" s="38">
        <v>1.68</v>
      </c>
    </row>
    <row r="643" spans="1:15">
      <c r="A643" s="1" t="s">
        <v>2015</v>
      </c>
      <c r="B643" s="1" t="s">
        <v>2023</v>
      </c>
      <c r="C643" s="1" t="s">
        <v>2024</v>
      </c>
      <c r="D643" s="1" t="s">
        <v>2018</v>
      </c>
      <c r="E643" s="2">
        <v>510</v>
      </c>
      <c r="F643" s="1" t="s">
        <v>2025</v>
      </c>
      <c r="G643" s="2" t="s">
        <v>18</v>
      </c>
      <c r="H643" s="1" t="s">
        <v>8382</v>
      </c>
      <c r="I643" s="3">
        <v>45140.596956018519</v>
      </c>
      <c r="J643" s="4">
        <v>266000</v>
      </c>
      <c r="K643" s="5">
        <v>38700</v>
      </c>
      <c r="L643" s="5">
        <v>164500</v>
      </c>
      <c r="M643" s="5">
        <f t="shared" si="21"/>
        <v>203200</v>
      </c>
      <c r="N643" s="38">
        <v>1.37</v>
      </c>
      <c r="O643" s="38">
        <v>1.68</v>
      </c>
    </row>
    <row r="644" spans="1:15">
      <c r="A644" s="1" t="s">
        <v>2015</v>
      </c>
      <c r="B644" s="1" t="s">
        <v>2026</v>
      </c>
      <c r="C644" s="1" t="s">
        <v>2027</v>
      </c>
      <c r="D644" s="1" t="s">
        <v>2018</v>
      </c>
      <c r="E644" s="2">
        <v>510</v>
      </c>
      <c r="F644" s="1" t="s">
        <v>2028</v>
      </c>
      <c r="G644" s="2" t="s">
        <v>18</v>
      </c>
      <c r="H644" s="1" t="s">
        <v>8383</v>
      </c>
      <c r="I644" s="3">
        <v>44936.622777777775</v>
      </c>
      <c r="J644" s="4">
        <v>220000</v>
      </c>
      <c r="K644" s="5">
        <v>37700</v>
      </c>
      <c r="L644" s="5">
        <v>136900</v>
      </c>
      <c r="M644" s="5">
        <f t="shared" si="21"/>
        <v>174600</v>
      </c>
      <c r="N644" s="38">
        <v>1.37</v>
      </c>
      <c r="O644" s="38">
        <v>1.68</v>
      </c>
    </row>
    <row r="645" spans="1:15">
      <c r="A645" s="1" t="s">
        <v>2015</v>
      </c>
      <c r="B645" s="1" t="s">
        <v>2029</v>
      </c>
      <c r="C645" s="1" t="s">
        <v>2030</v>
      </c>
      <c r="D645" s="1" t="s">
        <v>2018</v>
      </c>
      <c r="E645" s="2">
        <v>510</v>
      </c>
      <c r="F645" s="1" t="s">
        <v>2031</v>
      </c>
      <c r="G645" s="2" t="s">
        <v>18</v>
      </c>
      <c r="H645" s="1" t="s">
        <v>8384</v>
      </c>
      <c r="I645" s="3">
        <v>45211.401550925926</v>
      </c>
      <c r="J645" s="4">
        <v>251000</v>
      </c>
      <c r="K645" s="5">
        <v>38000</v>
      </c>
      <c r="L645" s="5">
        <v>172900</v>
      </c>
      <c r="M645" s="5">
        <f t="shared" si="21"/>
        <v>210900</v>
      </c>
      <c r="N645" s="38">
        <v>1.37</v>
      </c>
      <c r="O645" s="38">
        <v>1.68</v>
      </c>
    </row>
    <row r="646" spans="1:15">
      <c r="A646" s="1" t="s">
        <v>2015</v>
      </c>
      <c r="B646" s="1" t="s">
        <v>2032</v>
      </c>
      <c r="C646" s="1" t="s">
        <v>2033</v>
      </c>
      <c r="D646" s="1" t="s">
        <v>2018</v>
      </c>
      <c r="E646" s="2">
        <v>510</v>
      </c>
      <c r="F646" s="1" t="s">
        <v>2034</v>
      </c>
      <c r="G646" s="2" t="s">
        <v>18</v>
      </c>
      <c r="H646" s="1" t="s">
        <v>8385</v>
      </c>
      <c r="I646" s="3">
        <v>45098.56453703704</v>
      </c>
      <c r="J646" s="4">
        <v>207000</v>
      </c>
      <c r="K646" s="5">
        <v>39200</v>
      </c>
      <c r="L646" s="5">
        <v>141600</v>
      </c>
      <c r="M646" s="5">
        <f t="shared" si="21"/>
        <v>180800</v>
      </c>
      <c r="N646" s="38">
        <v>1.37</v>
      </c>
      <c r="O646" s="38">
        <v>1.68</v>
      </c>
    </row>
    <row r="647" spans="1:15">
      <c r="A647" s="1" t="s">
        <v>2015</v>
      </c>
      <c r="B647" s="1" t="s">
        <v>2035</v>
      </c>
      <c r="C647" s="1" t="s">
        <v>2036</v>
      </c>
      <c r="D647" s="1" t="s">
        <v>2037</v>
      </c>
      <c r="E647" s="2">
        <v>510</v>
      </c>
      <c r="F647" s="1" t="s">
        <v>2038</v>
      </c>
      <c r="G647" s="2" t="s">
        <v>18</v>
      </c>
      <c r="H647" s="1" t="s">
        <v>8386</v>
      </c>
      <c r="I647" s="3">
        <v>45030.474050925928</v>
      </c>
      <c r="J647" s="4">
        <v>369500</v>
      </c>
      <c r="K647" s="5">
        <v>106800</v>
      </c>
      <c r="L647" s="5">
        <v>320100</v>
      </c>
      <c r="M647" s="5">
        <f t="shared" si="21"/>
        <v>426900</v>
      </c>
      <c r="N647" s="38">
        <v>1.36</v>
      </c>
      <c r="O647" s="38">
        <v>1.36</v>
      </c>
    </row>
    <row r="648" spans="1:15">
      <c r="A648" s="1" t="s">
        <v>2015</v>
      </c>
      <c r="B648" s="1" t="s">
        <v>2039</v>
      </c>
      <c r="C648" s="1" t="s">
        <v>2040</v>
      </c>
      <c r="D648" s="1" t="s">
        <v>2041</v>
      </c>
      <c r="E648" s="2">
        <v>510</v>
      </c>
      <c r="F648" s="1" t="s">
        <v>2042</v>
      </c>
      <c r="G648" s="2" t="s">
        <v>18</v>
      </c>
      <c r="H648" s="1" t="s">
        <v>8387</v>
      </c>
      <c r="I648" s="3">
        <v>45105.37940972222</v>
      </c>
      <c r="J648" s="4">
        <v>654230</v>
      </c>
      <c r="K648" s="5">
        <v>39300</v>
      </c>
      <c r="L648" s="5">
        <v>304900</v>
      </c>
      <c r="M648" s="5">
        <f>SUM(K648:L648)+2700</f>
        <v>346900</v>
      </c>
      <c r="N648" s="38">
        <v>1</v>
      </c>
      <c r="O648" s="38">
        <v>1</v>
      </c>
    </row>
    <row r="649" spans="1:15">
      <c r="A649" s="1" t="s">
        <v>2015</v>
      </c>
      <c r="B649" s="1" t="s">
        <v>2043</v>
      </c>
      <c r="C649" s="1" t="s">
        <v>2044</v>
      </c>
      <c r="D649" s="1" t="s">
        <v>2045</v>
      </c>
      <c r="E649" s="2">
        <v>500</v>
      </c>
      <c r="F649" s="1" t="s">
        <v>2046</v>
      </c>
      <c r="G649" s="2" t="s">
        <v>18</v>
      </c>
      <c r="H649" s="1" t="s">
        <v>8387</v>
      </c>
      <c r="I649" s="3">
        <v>45105.37940972222</v>
      </c>
      <c r="K649" s="5">
        <v>2700</v>
      </c>
      <c r="L649" s="5">
        <v>0</v>
      </c>
      <c r="N649" s="38">
        <v>1</v>
      </c>
      <c r="O649" s="38">
        <v>1</v>
      </c>
    </row>
    <row r="650" spans="1:15">
      <c r="A650" s="1" t="s">
        <v>2015</v>
      </c>
      <c r="B650" s="1" t="s">
        <v>2047</v>
      </c>
      <c r="C650" s="1" t="s">
        <v>2048</v>
      </c>
      <c r="D650" s="1" t="s">
        <v>2041</v>
      </c>
      <c r="E650" s="2">
        <v>510</v>
      </c>
      <c r="F650" s="1" t="s">
        <v>2049</v>
      </c>
      <c r="G650" s="2" t="s">
        <v>18</v>
      </c>
      <c r="H650" s="1" t="s">
        <v>8388</v>
      </c>
      <c r="I650" s="3">
        <v>45028.582488425927</v>
      </c>
      <c r="J650" s="4">
        <v>625000</v>
      </c>
      <c r="K650" s="5">
        <v>39600</v>
      </c>
      <c r="L650" s="5">
        <v>306900</v>
      </c>
      <c r="M650" s="5">
        <f t="shared" ref="M650:M658" si="22">SUM(K650:L650)</f>
        <v>346500</v>
      </c>
      <c r="N650" s="38">
        <v>1</v>
      </c>
      <c r="O650" s="38">
        <v>1</v>
      </c>
    </row>
    <row r="651" spans="1:15">
      <c r="A651" s="1" t="s">
        <v>2015</v>
      </c>
      <c r="B651" s="1" t="s">
        <v>2050</v>
      </c>
      <c r="C651" s="1" t="s">
        <v>2051</v>
      </c>
      <c r="D651" s="1" t="s">
        <v>2041</v>
      </c>
      <c r="E651" s="2">
        <v>510</v>
      </c>
      <c r="F651" s="1" t="s">
        <v>2052</v>
      </c>
      <c r="G651" s="2" t="s">
        <v>18</v>
      </c>
      <c r="H651" s="1" t="s">
        <v>8389</v>
      </c>
      <c r="I651" s="3">
        <v>44937.360879629632</v>
      </c>
      <c r="J651" s="4">
        <v>415000</v>
      </c>
      <c r="K651" s="5">
        <v>28000</v>
      </c>
      <c r="L651" s="5">
        <v>215900</v>
      </c>
      <c r="M651" s="5">
        <f t="shared" si="22"/>
        <v>243900</v>
      </c>
      <c r="N651" s="38">
        <v>1</v>
      </c>
      <c r="O651" s="38">
        <v>1</v>
      </c>
    </row>
    <row r="652" spans="1:15">
      <c r="A652" s="1" t="s">
        <v>2015</v>
      </c>
      <c r="B652" s="1" t="s">
        <v>2053</v>
      </c>
      <c r="C652" s="1" t="s">
        <v>2054</v>
      </c>
      <c r="D652" s="1" t="s">
        <v>2055</v>
      </c>
      <c r="E652" s="2">
        <v>510</v>
      </c>
      <c r="F652" s="1" t="s">
        <v>2056</v>
      </c>
      <c r="G652" s="2" t="s">
        <v>18</v>
      </c>
      <c r="H652" s="1" t="s">
        <v>8390</v>
      </c>
      <c r="I652" s="3">
        <v>45120.663136574076</v>
      </c>
      <c r="J652" s="4">
        <v>222000</v>
      </c>
      <c r="K652" s="5">
        <v>37300</v>
      </c>
      <c r="L652" s="5">
        <v>121000</v>
      </c>
      <c r="M652" s="5">
        <f t="shared" si="22"/>
        <v>158300</v>
      </c>
      <c r="N652" s="38">
        <v>1.49</v>
      </c>
      <c r="O652" s="38">
        <v>1.49</v>
      </c>
    </row>
    <row r="653" spans="1:15">
      <c r="A653" s="1" t="s">
        <v>2015</v>
      </c>
      <c r="B653" s="1" t="s">
        <v>2057</v>
      </c>
      <c r="C653" s="1" t="s">
        <v>2058</v>
      </c>
      <c r="D653" s="1" t="s">
        <v>2055</v>
      </c>
      <c r="E653" s="2">
        <v>510</v>
      </c>
      <c r="F653" s="1" t="s">
        <v>2059</v>
      </c>
      <c r="G653" s="2" t="s">
        <v>18</v>
      </c>
      <c r="H653" s="1" t="s">
        <v>8391</v>
      </c>
      <c r="I653" s="3">
        <v>45288.38758101852</v>
      </c>
      <c r="J653" s="4">
        <v>250000</v>
      </c>
      <c r="K653" s="5">
        <v>37300</v>
      </c>
      <c r="L653" s="5">
        <v>201100</v>
      </c>
      <c r="M653" s="5">
        <f t="shared" si="22"/>
        <v>238400</v>
      </c>
      <c r="N653" s="38">
        <v>1.49</v>
      </c>
      <c r="O653" s="38">
        <v>1.49</v>
      </c>
    </row>
    <row r="654" spans="1:15">
      <c r="A654" s="1" t="s">
        <v>2015</v>
      </c>
      <c r="B654" s="1" t="s">
        <v>2060</v>
      </c>
      <c r="C654" s="1" t="s">
        <v>2061</v>
      </c>
      <c r="D654" s="1" t="s">
        <v>2055</v>
      </c>
      <c r="E654" s="2">
        <v>510</v>
      </c>
      <c r="F654" s="1" t="s">
        <v>2062</v>
      </c>
      <c r="G654" s="2" t="s">
        <v>18</v>
      </c>
      <c r="H654" s="1" t="s">
        <v>8392</v>
      </c>
      <c r="I654" s="3">
        <v>45131.381053240744</v>
      </c>
      <c r="J654" s="4">
        <v>241000</v>
      </c>
      <c r="K654" s="5">
        <v>53400</v>
      </c>
      <c r="L654" s="5">
        <v>154800</v>
      </c>
      <c r="M654" s="5">
        <f t="shared" si="22"/>
        <v>208200</v>
      </c>
      <c r="N654" s="38">
        <v>1.49</v>
      </c>
      <c r="O654" s="38">
        <v>1.49</v>
      </c>
    </row>
    <row r="655" spans="1:15">
      <c r="A655" s="1" t="s">
        <v>2015</v>
      </c>
      <c r="B655" s="1" t="s">
        <v>2063</v>
      </c>
      <c r="C655" s="1" t="s">
        <v>2064</v>
      </c>
      <c r="D655" s="1" t="s">
        <v>2055</v>
      </c>
      <c r="E655" s="2">
        <v>510</v>
      </c>
      <c r="F655" s="1" t="s">
        <v>2065</v>
      </c>
      <c r="G655" s="2" t="s">
        <v>18</v>
      </c>
      <c r="H655" s="1" t="s">
        <v>8393</v>
      </c>
      <c r="I655" s="3">
        <v>45188.645601851851</v>
      </c>
      <c r="J655" s="4">
        <v>223000</v>
      </c>
      <c r="K655" s="5">
        <v>53400</v>
      </c>
      <c r="L655" s="5">
        <v>149700</v>
      </c>
      <c r="M655" s="5">
        <f t="shared" si="22"/>
        <v>203100</v>
      </c>
      <c r="N655" s="38">
        <v>1.49</v>
      </c>
      <c r="O655" s="38">
        <v>1.49</v>
      </c>
    </row>
    <row r="656" spans="1:15">
      <c r="A656" s="1" t="s">
        <v>2015</v>
      </c>
      <c r="B656" s="1" t="s">
        <v>2066</v>
      </c>
      <c r="C656" s="1" t="s">
        <v>2067</v>
      </c>
      <c r="D656" s="1" t="s">
        <v>2068</v>
      </c>
      <c r="E656" s="2">
        <v>510</v>
      </c>
      <c r="F656" s="1" t="s">
        <v>2069</v>
      </c>
      <c r="G656" s="2" t="s">
        <v>18</v>
      </c>
      <c r="H656" s="1" t="s">
        <v>8394</v>
      </c>
      <c r="I656" s="3">
        <v>45077.641076388885</v>
      </c>
      <c r="J656" s="4">
        <v>310000</v>
      </c>
      <c r="K656" s="5">
        <v>71400</v>
      </c>
      <c r="L656" s="5">
        <v>121900</v>
      </c>
      <c r="M656" s="5">
        <f t="shared" si="22"/>
        <v>193300</v>
      </c>
      <c r="N656" s="38">
        <v>1</v>
      </c>
      <c r="O656" s="38">
        <v>1</v>
      </c>
    </row>
    <row r="657" spans="1:15">
      <c r="A657" s="1" t="s">
        <v>2015</v>
      </c>
      <c r="B657" s="1" t="s">
        <v>2070</v>
      </c>
      <c r="C657" s="1" t="s">
        <v>2071</v>
      </c>
      <c r="D657" s="1" t="s">
        <v>2072</v>
      </c>
      <c r="E657" s="2">
        <v>510</v>
      </c>
      <c r="F657" s="1" t="s">
        <v>2073</v>
      </c>
      <c r="G657" s="2" t="s">
        <v>18</v>
      </c>
      <c r="H657" s="1" t="s">
        <v>8395</v>
      </c>
      <c r="I657" s="3">
        <v>45184.489155092589</v>
      </c>
      <c r="J657" s="4">
        <v>320000</v>
      </c>
      <c r="K657" s="5">
        <v>58900</v>
      </c>
      <c r="L657" s="5">
        <v>190200</v>
      </c>
      <c r="M657" s="5">
        <f t="shared" si="22"/>
        <v>249100</v>
      </c>
      <c r="N657" s="38">
        <v>1.49</v>
      </c>
      <c r="O657" s="38">
        <v>1.49</v>
      </c>
    </row>
    <row r="658" spans="1:15">
      <c r="A658" s="1" t="s">
        <v>2015</v>
      </c>
      <c r="B658" s="1" t="s">
        <v>2074</v>
      </c>
      <c r="C658" s="1" t="s">
        <v>2075</v>
      </c>
      <c r="D658" s="1" t="s">
        <v>2072</v>
      </c>
      <c r="E658" s="2">
        <v>510</v>
      </c>
      <c r="F658" s="1" t="s">
        <v>2076</v>
      </c>
      <c r="G658" s="2" t="s">
        <v>18</v>
      </c>
      <c r="H658" s="1" t="s">
        <v>8396</v>
      </c>
      <c r="I658" s="3">
        <v>45022.436469907407</v>
      </c>
      <c r="J658" s="4">
        <v>320000</v>
      </c>
      <c r="K658" s="5">
        <v>55900</v>
      </c>
      <c r="L658" s="5">
        <v>218700</v>
      </c>
      <c r="M658" s="5">
        <f t="shared" si="22"/>
        <v>274600</v>
      </c>
      <c r="N658" s="38">
        <v>1.49</v>
      </c>
      <c r="O658" s="38">
        <v>1.49</v>
      </c>
    </row>
    <row r="659" spans="1:15">
      <c r="A659" s="1" t="s">
        <v>2015</v>
      </c>
      <c r="B659" s="1" t="s">
        <v>2077</v>
      </c>
      <c r="C659" s="1" t="s">
        <v>2078</v>
      </c>
      <c r="D659" s="1" t="s">
        <v>2072</v>
      </c>
      <c r="E659" s="2">
        <v>510</v>
      </c>
      <c r="F659" s="1" t="s">
        <v>2079</v>
      </c>
      <c r="G659" s="2" t="s">
        <v>18</v>
      </c>
      <c r="H659" s="1" t="s">
        <v>8397</v>
      </c>
      <c r="I659" s="3">
        <v>45117.416956018518</v>
      </c>
      <c r="J659" s="4">
        <v>300000</v>
      </c>
      <c r="K659" s="5">
        <v>54200</v>
      </c>
      <c r="L659" s="5">
        <v>231600</v>
      </c>
      <c r="M659" s="5">
        <f>SUM(K659:L659)+57700</f>
        <v>343500</v>
      </c>
      <c r="N659" s="38">
        <v>1.49</v>
      </c>
      <c r="O659" s="38">
        <v>1.49</v>
      </c>
    </row>
    <row r="660" spans="1:15">
      <c r="A660" s="1" t="s">
        <v>2015</v>
      </c>
      <c r="B660" s="1" t="s">
        <v>2080</v>
      </c>
      <c r="C660" s="1" t="s">
        <v>2081</v>
      </c>
      <c r="D660" s="1" t="s">
        <v>2082</v>
      </c>
      <c r="E660" s="2">
        <v>500</v>
      </c>
      <c r="F660" s="1" t="s">
        <v>2083</v>
      </c>
      <c r="G660" s="2" t="s">
        <v>18</v>
      </c>
      <c r="H660" s="1" t="s">
        <v>8397</v>
      </c>
      <c r="I660" s="3">
        <v>45117.416956018518</v>
      </c>
      <c r="K660" s="5">
        <v>57700</v>
      </c>
      <c r="L660" s="5">
        <v>0</v>
      </c>
      <c r="N660" s="38">
        <v>1</v>
      </c>
      <c r="O660" s="38">
        <v>1</v>
      </c>
    </row>
    <row r="661" spans="1:15">
      <c r="A661" s="1" t="s">
        <v>2015</v>
      </c>
      <c r="B661" s="1" t="s">
        <v>2084</v>
      </c>
      <c r="C661" s="1" t="s">
        <v>2085</v>
      </c>
      <c r="D661" s="1" t="s">
        <v>2072</v>
      </c>
      <c r="E661" s="2">
        <v>510</v>
      </c>
      <c r="F661" s="1" t="s">
        <v>2086</v>
      </c>
      <c r="G661" s="2" t="s">
        <v>18</v>
      </c>
      <c r="H661" s="1" t="s">
        <v>8398</v>
      </c>
      <c r="I661" s="3">
        <v>45016.410694444443</v>
      </c>
      <c r="J661" s="4">
        <v>200000</v>
      </c>
      <c r="K661" s="5">
        <v>62200</v>
      </c>
      <c r="L661" s="5">
        <v>175300</v>
      </c>
      <c r="M661" s="5">
        <f t="shared" ref="M661:M680" si="23">SUM(K661:L661)</f>
        <v>237500</v>
      </c>
      <c r="N661" s="38">
        <v>1.49</v>
      </c>
      <c r="O661" s="38">
        <v>1.49</v>
      </c>
    </row>
    <row r="662" spans="1:15">
      <c r="A662" s="1" t="s">
        <v>2015</v>
      </c>
      <c r="B662" s="1" t="s">
        <v>2087</v>
      </c>
      <c r="C662" s="1" t="s">
        <v>2088</v>
      </c>
      <c r="D662" s="1" t="s">
        <v>2089</v>
      </c>
      <c r="E662" s="2">
        <v>510</v>
      </c>
      <c r="F662" s="1" t="s">
        <v>2090</v>
      </c>
      <c r="G662" s="2" t="s">
        <v>18</v>
      </c>
      <c r="H662" s="1" t="s">
        <v>8399</v>
      </c>
      <c r="I662" s="3">
        <v>45093.422442129631</v>
      </c>
      <c r="J662" s="4">
        <v>330000</v>
      </c>
      <c r="K662" s="5">
        <v>52900</v>
      </c>
      <c r="L662" s="5">
        <v>194100</v>
      </c>
      <c r="M662" s="5">
        <f t="shared" si="23"/>
        <v>247000</v>
      </c>
      <c r="N662" s="38">
        <v>1.35</v>
      </c>
      <c r="O662" s="38">
        <v>1.35</v>
      </c>
    </row>
    <row r="663" spans="1:15">
      <c r="A663" s="1" t="s">
        <v>2015</v>
      </c>
      <c r="B663" s="1" t="s">
        <v>2091</v>
      </c>
      <c r="C663" s="1" t="s">
        <v>2092</v>
      </c>
      <c r="D663" s="1" t="s">
        <v>2089</v>
      </c>
      <c r="E663" s="2">
        <v>510</v>
      </c>
      <c r="F663" s="1" t="s">
        <v>2093</v>
      </c>
      <c r="G663" s="2" t="s">
        <v>18</v>
      </c>
      <c r="H663" s="1" t="s">
        <v>8400</v>
      </c>
      <c r="I663" s="3">
        <v>45114.424270833333</v>
      </c>
      <c r="J663" s="4">
        <v>303000</v>
      </c>
      <c r="K663" s="5">
        <v>51800</v>
      </c>
      <c r="L663" s="5">
        <v>212100</v>
      </c>
      <c r="M663" s="5">
        <f t="shared" si="23"/>
        <v>263900</v>
      </c>
      <c r="N663" s="38">
        <v>1.35</v>
      </c>
      <c r="O663" s="38">
        <v>1.35</v>
      </c>
    </row>
    <row r="664" spans="1:15">
      <c r="A664" s="1" t="s">
        <v>2015</v>
      </c>
      <c r="B664" s="1" t="s">
        <v>2094</v>
      </c>
      <c r="C664" s="1" t="s">
        <v>2095</v>
      </c>
      <c r="D664" s="1" t="s">
        <v>2089</v>
      </c>
      <c r="E664" s="2">
        <v>510</v>
      </c>
      <c r="F664" s="1" t="s">
        <v>2096</v>
      </c>
      <c r="G664" s="2" t="s">
        <v>18</v>
      </c>
      <c r="H664" s="1" t="s">
        <v>8401</v>
      </c>
      <c r="I664" s="3">
        <v>45282.377835648149</v>
      </c>
      <c r="J664" s="4">
        <v>250000</v>
      </c>
      <c r="K664" s="5">
        <v>57400</v>
      </c>
      <c r="L664" s="5">
        <v>162700</v>
      </c>
      <c r="M664" s="5">
        <f t="shared" si="23"/>
        <v>220100</v>
      </c>
      <c r="N664" s="38">
        <v>1.35</v>
      </c>
      <c r="O664" s="38">
        <v>1.35</v>
      </c>
    </row>
    <row r="665" spans="1:15">
      <c r="A665" s="1" t="s">
        <v>2015</v>
      </c>
      <c r="B665" s="1" t="s">
        <v>2097</v>
      </c>
      <c r="C665" s="1" t="s">
        <v>2098</v>
      </c>
      <c r="D665" s="1" t="s">
        <v>2089</v>
      </c>
      <c r="E665" s="2">
        <v>510</v>
      </c>
      <c r="F665" s="1" t="s">
        <v>2099</v>
      </c>
      <c r="G665" s="2" t="s">
        <v>18</v>
      </c>
      <c r="H665" s="1" t="s">
        <v>8402</v>
      </c>
      <c r="I665" s="3">
        <v>45281.430659722224</v>
      </c>
      <c r="J665" s="4">
        <v>210000</v>
      </c>
      <c r="K665" s="5">
        <v>109000</v>
      </c>
      <c r="L665" s="5">
        <v>98300</v>
      </c>
      <c r="M665" s="5">
        <f t="shared" si="23"/>
        <v>207300</v>
      </c>
      <c r="N665" s="38">
        <v>1.35</v>
      </c>
      <c r="O665" s="38">
        <v>1.35</v>
      </c>
    </row>
    <row r="666" spans="1:15">
      <c r="A666" s="1" t="s">
        <v>2015</v>
      </c>
      <c r="B666" s="1" t="s">
        <v>2100</v>
      </c>
      <c r="C666" s="1" t="s">
        <v>2101</v>
      </c>
      <c r="D666" s="1" t="s">
        <v>2089</v>
      </c>
      <c r="E666" s="2">
        <v>510</v>
      </c>
      <c r="F666" s="1" t="s">
        <v>2102</v>
      </c>
      <c r="G666" s="2" t="s">
        <v>18</v>
      </c>
      <c r="H666" s="1" t="s">
        <v>8403</v>
      </c>
      <c r="I666" s="3">
        <v>45202.56486111111</v>
      </c>
      <c r="J666" s="4">
        <v>200000</v>
      </c>
      <c r="K666" s="5">
        <v>52800</v>
      </c>
      <c r="L666" s="5">
        <v>141400</v>
      </c>
      <c r="M666" s="5">
        <f t="shared" si="23"/>
        <v>194200</v>
      </c>
      <c r="N666" s="38">
        <v>1.35</v>
      </c>
      <c r="O666" s="38">
        <v>1.35</v>
      </c>
    </row>
    <row r="667" spans="1:15">
      <c r="A667" s="1" t="s">
        <v>2015</v>
      </c>
      <c r="B667" s="1" t="s">
        <v>2103</v>
      </c>
      <c r="C667" s="1" t="s">
        <v>2104</v>
      </c>
      <c r="D667" s="1" t="s">
        <v>2089</v>
      </c>
      <c r="E667" s="2">
        <v>510</v>
      </c>
      <c r="F667" s="1" t="s">
        <v>2105</v>
      </c>
      <c r="G667" s="2" t="s">
        <v>18</v>
      </c>
      <c r="H667" s="1" t="s">
        <v>8404</v>
      </c>
      <c r="I667" s="3">
        <v>44930.429212962961</v>
      </c>
      <c r="J667" s="4">
        <v>180000</v>
      </c>
      <c r="K667" s="5">
        <v>52300</v>
      </c>
      <c r="L667" s="5">
        <v>122400</v>
      </c>
      <c r="M667" s="5">
        <f t="shared" si="23"/>
        <v>174700</v>
      </c>
      <c r="N667" s="38">
        <v>1.35</v>
      </c>
      <c r="O667" s="38">
        <v>1.35</v>
      </c>
    </row>
    <row r="668" spans="1:15">
      <c r="A668" s="1" t="s">
        <v>2015</v>
      </c>
      <c r="B668" s="1" t="s">
        <v>2106</v>
      </c>
      <c r="C668" s="1" t="s">
        <v>2107</v>
      </c>
      <c r="D668" s="1" t="s">
        <v>2108</v>
      </c>
      <c r="E668" s="2">
        <v>510</v>
      </c>
      <c r="F668" s="1" t="s">
        <v>2109</v>
      </c>
      <c r="G668" s="2" t="s">
        <v>18</v>
      </c>
      <c r="H668" s="1" t="s">
        <v>8405</v>
      </c>
      <c r="I668" s="3">
        <v>45198.37128472222</v>
      </c>
      <c r="J668" s="4">
        <v>280873</v>
      </c>
      <c r="K668" s="5">
        <v>39000</v>
      </c>
      <c r="L668" s="5">
        <v>173900</v>
      </c>
      <c r="M668" s="5">
        <f t="shared" si="23"/>
        <v>212900</v>
      </c>
      <c r="N668" s="38">
        <v>1.38</v>
      </c>
      <c r="O668" s="38">
        <v>1.38</v>
      </c>
    </row>
    <row r="669" spans="1:15">
      <c r="A669" s="1" t="s">
        <v>2015</v>
      </c>
      <c r="B669" s="1" t="s">
        <v>2110</v>
      </c>
      <c r="C669" s="1" t="s">
        <v>2111</v>
      </c>
      <c r="D669" s="1" t="s">
        <v>2112</v>
      </c>
      <c r="E669" s="2">
        <v>510</v>
      </c>
      <c r="F669" s="1" t="s">
        <v>2113</v>
      </c>
      <c r="G669" s="2" t="s">
        <v>18</v>
      </c>
      <c r="H669" s="1" t="s">
        <v>8406</v>
      </c>
      <c r="I669" s="3">
        <v>45156.390416666669</v>
      </c>
      <c r="J669" s="4">
        <v>267500</v>
      </c>
      <c r="K669" s="5">
        <v>51100</v>
      </c>
      <c r="L669" s="5">
        <v>114400</v>
      </c>
      <c r="M669" s="5">
        <f t="shared" si="23"/>
        <v>165500</v>
      </c>
      <c r="N669" s="38">
        <v>1</v>
      </c>
      <c r="O669" s="38">
        <v>1</v>
      </c>
    </row>
    <row r="670" spans="1:15">
      <c r="A670" s="1" t="s">
        <v>2015</v>
      </c>
      <c r="B670" s="1" t="s">
        <v>2114</v>
      </c>
      <c r="C670" s="1" t="s">
        <v>2115</v>
      </c>
      <c r="D670" s="1" t="s">
        <v>2116</v>
      </c>
      <c r="E670" s="2">
        <v>510</v>
      </c>
      <c r="F670" s="1" t="s">
        <v>2117</v>
      </c>
      <c r="G670" s="2" t="s">
        <v>18</v>
      </c>
      <c r="H670" s="1" t="s">
        <v>8407</v>
      </c>
      <c r="I670" s="3">
        <v>45107.429525462961</v>
      </c>
      <c r="J670" s="4">
        <v>255000</v>
      </c>
      <c r="K670" s="5">
        <v>84400</v>
      </c>
      <c r="L670" s="5">
        <v>154100</v>
      </c>
      <c r="M670" s="5">
        <f t="shared" si="23"/>
        <v>238500</v>
      </c>
      <c r="N670" s="38">
        <v>1</v>
      </c>
      <c r="O670" s="38">
        <v>1</v>
      </c>
    </row>
    <row r="671" spans="1:15">
      <c r="A671" s="1" t="s">
        <v>2015</v>
      </c>
      <c r="B671" s="1" t="s">
        <v>2118</v>
      </c>
      <c r="C671" s="1" t="s">
        <v>2119</v>
      </c>
      <c r="D671" s="1" t="s">
        <v>2116</v>
      </c>
      <c r="E671" s="2">
        <v>510</v>
      </c>
      <c r="F671" s="1" t="s">
        <v>2120</v>
      </c>
      <c r="G671" s="2" t="s">
        <v>18</v>
      </c>
      <c r="H671" s="1" t="s">
        <v>8408</v>
      </c>
      <c r="I671" s="3">
        <v>45237.47252314815</v>
      </c>
      <c r="J671" s="4">
        <v>195000</v>
      </c>
      <c r="K671" s="5">
        <v>84200</v>
      </c>
      <c r="L671" s="5">
        <v>74300</v>
      </c>
      <c r="M671" s="5">
        <f t="shared" si="23"/>
        <v>158500</v>
      </c>
      <c r="N671" s="38">
        <v>1</v>
      </c>
      <c r="O671" s="38">
        <v>1</v>
      </c>
    </row>
    <row r="672" spans="1:15">
      <c r="A672" s="1" t="s">
        <v>2015</v>
      </c>
      <c r="B672" s="1" t="s">
        <v>2121</v>
      </c>
      <c r="C672" s="1" t="s">
        <v>2122</v>
      </c>
      <c r="D672" s="1" t="s">
        <v>2123</v>
      </c>
      <c r="E672" s="2">
        <v>510</v>
      </c>
      <c r="F672" s="1" t="s">
        <v>2124</v>
      </c>
      <c r="G672" s="2" t="s">
        <v>18</v>
      </c>
      <c r="H672" s="1" t="s">
        <v>8409</v>
      </c>
      <c r="I672" s="3">
        <v>45154.368935185186</v>
      </c>
      <c r="J672" s="4">
        <v>865000</v>
      </c>
      <c r="K672" s="5">
        <v>95800</v>
      </c>
      <c r="L672" s="5">
        <v>607300</v>
      </c>
      <c r="M672" s="5">
        <f t="shared" si="23"/>
        <v>703100</v>
      </c>
      <c r="N672" s="38">
        <v>1.59</v>
      </c>
      <c r="O672" s="38">
        <v>1.59</v>
      </c>
    </row>
    <row r="673" spans="1:15">
      <c r="A673" s="1" t="s">
        <v>2015</v>
      </c>
      <c r="B673" s="1" t="s">
        <v>2125</v>
      </c>
      <c r="C673" s="1" t="s">
        <v>2126</v>
      </c>
      <c r="D673" s="1" t="s">
        <v>2127</v>
      </c>
      <c r="E673" s="2">
        <v>510</v>
      </c>
      <c r="F673" s="1" t="s">
        <v>2128</v>
      </c>
      <c r="G673" s="2" t="s">
        <v>18</v>
      </c>
      <c r="H673" s="1" t="s">
        <v>8410</v>
      </c>
      <c r="I673" s="3">
        <v>45064.548773148148</v>
      </c>
      <c r="J673" s="4">
        <v>365000</v>
      </c>
      <c r="K673" s="5">
        <v>84100</v>
      </c>
      <c r="L673" s="5">
        <v>228400</v>
      </c>
      <c r="M673" s="5">
        <f t="shared" si="23"/>
        <v>312500</v>
      </c>
      <c r="N673" s="38">
        <v>1.59</v>
      </c>
      <c r="O673" s="38">
        <v>1.59</v>
      </c>
    </row>
    <row r="674" spans="1:15">
      <c r="A674" s="1" t="s">
        <v>2015</v>
      </c>
      <c r="B674" s="1" t="s">
        <v>2129</v>
      </c>
      <c r="C674" s="1" t="s">
        <v>2130</v>
      </c>
      <c r="D674" s="1" t="s">
        <v>2127</v>
      </c>
      <c r="E674" s="2">
        <v>510</v>
      </c>
      <c r="F674" s="1" t="s">
        <v>2131</v>
      </c>
      <c r="G674" s="2" t="s">
        <v>18</v>
      </c>
      <c r="H674" s="1" t="s">
        <v>8411</v>
      </c>
      <c r="I674" s="3">
        <v>45104.352835648147</v>
      </c>
      <c r="J674" s="4">
        <v>360000</v>
      </c>
      <c r="K674" s="5">
        <v>90100</v>
      </c>
      <c r="L674" s="5">
        <v>220800</v>
      </c>
      <c r="M674" s="5">
        <f t="shared" si="23"/>
        <v>310900</v>
      </c>
      <c r="N674" s="38">
        <v>1.59</v>
      </c>
      <c r="O674" s="38">
        <v>1.59</v>
      </c>
    </row>
    <row r="675" spans="1:15">
      <c r="A675" s="1" t="s">
        <v>2015</v>
      </c>
      <c r="B675" s="1" t="s">
        <v>2132</v>
      </c>
      <c r="C675" s="1" t="s">
        <v>2133</v>
      </c>
      <c r="D675" s="1" t="s">
        <v>2127</v>
      </c>
      <c r="E675" s="2">
        <v>510</v>
      </c>
      <c r="F675" s="1" t="s">
        <v>2134</v>
      </c>
      <c r="G675" s="2" t="s">
        <v>18</v>
      </c>
      <c r="H675" s="1" t="s">
        <v>8412</v>
      </c>
      <c r="I675" s="3">
        <v>45201.665173611109</v>
      </c>
      <c r="J675" s="4">
        <v>240000</v>
      </c>
      <c r="K675" s="5">
        <v>68500</v>
      </c>
      <c r="L675" s="5">
        <v>163300</v>
      </c>
      <c r="M675" s="5">
        <f t="shared" si="23"/>
        <v>231800</v>
      </c>
      <c r="N675" s="38">
        <v>1.59</v>
      </c>
      <c r="O675" s="38">
        <v>1.59</v>
      </c>
    </row>
    <row r="676" spans="1:15">
      <c r="A676" s="1" t="s">
        <v>2015</v>
      </c>
      <c r="B676" s="1" t="s">
        <v>2135</v>
      </c>
      <c r="C676" s="1" t="s">
        <v>2136</v>
      </c>
      <c r="D676" s="1" t="s">
        <v>2127</v>
      </c>
      <c r="E676" s="2">
        <v>510</v>
      </c>
      <c r="F676" s="1" t="s">
        <v>2137</v>
      </c>
      <c r="G676" s="2" t="s">
        <v>18</v>
      </c>
      <c r="H676" s="1" t="s">
        <v>8413</v>
      </c>
      <c r="I676" s="3">
        <v>45131.386423611111</v>
      </c>
      <c r="J676" s="4">
        <v>280000</v>
      </c>
      <c r="K676" s="5">
        <v>74000</v>
      </c>
      <c r="L676" s="5">
        <v>196600</v>
      </c>
      <c r="M676" s="5">
        <f t="shared" si="23"/>
        <v>270600</v>
      </c>
      <c r="N676" s="38">
        <v>1.59</v>
      </c>
      <c r="O676" s="38">
        <v>1.59</v>
      </c>
    </row>
    <row r="677" spans="1:15">
      <c r="A677" s="1" t="s">
        <v>2015</v>
      </c>
      <c r="B677" s="1" t="s">
        <v>2138</v>
      </c>
      <c r="C677" s="1" t="s">
        <v>2139</v>
      </c>
      <c r="D677" s="1" t="s">
        <v>2127</v>
      </c>
      <c r="E677" s="2">
        <v>510</v>
      </c>
      <c r="F677" s="1" t="s">
        <v>2140</v>
      </c>
      <c r="G677" s="2" t="s">
        <v>18</v>
      </c>
      <c r="H677" s="1" t="s">
        <v>8414</v>
      </c>
      <c r="I677" s="3">
        <v>45127.60628472222</v>
      </c>
      <c r="J677" s="4">
        <v>240000</v>
      </c>
      <c r="K677" s="5">
        <v>78300</v>
      </c>
      <c r="L677" s="5">
        <v>178600</v>
      </c>
      <c r="M677" s="5">
        <f t="shared" si="23"/>
        <v>256900</v>
      </c>
      <c r="N677" s="38">
        <v>1.59</v>
      </c>
      <c r="O677" s="38">
        <v>1.59</v>
      </c>
    </row>
    <row r="678" spans="1:15">
      <c r="A678" s="1" t="s">
        <v>2015</v>
      </c>
      <c r="B678" s="1" t="s">
        <v>2141</v>
      </c>
      <c r="C678" s="1" t="s">
        <v>2142</v>
      </c>
      <c r="D678" s="1" t="s">
        <v>2127</v>
      </c>
      <c r="E678" s="2">
        <v>510</v>
      </c>
      <c r="F678" s="1" t="s">
        <v>2143</v>
      </c>
      <c r="G678" s="2" t="s">
        <v>18</v>
      </c>
      <c r="H678" s="1" t="s">
        <v>8415</v>
      </c>
      <c r="I678" s="3">
        <v>45023.45453703704</v>
      </c>
      <c r="J678" s="4">
        <v>130000</v>
      </c>
      <c r="K678" s="5">
        <v>60900</v>
      </c>
      <c r="L678" s="5">
        <v>102600</v>
      </c>
      <c r="M678" s="5">
        <f t="shared" si="23"/>
        <v>163500</v>
      </c>
      <c r="N678" s="38">
        <v>1.59</v>
      </c>
      <c r="O678" s="38">
        <v>1.59</v>
      </c>
    </row>
    <row r="679" spans="1:15">
      <c r="A679" s="1" t="s">
        <v>2015</v>
      </c>
      <c r="B679" s="1" t="s">
        <v>2144</v>
      </c>
      <c r="C679" s="1" t="s">
        <v>2145</v>
      </c>
      <c r="D679" s="1" t="s">
        <v>2146</v>
      </c>
      <c r="E679" s="2">
        <v>510</v>
      </c>
      <c r="F679" s="1" t="s">
        <v>2147</v>
      </c>
      <c r="G679" s="2" t="s">
        <v>18</v>
      </c>
      <c r="H679" s="1" t="s">
        <v>8416</v>
      </c>
      <c r="I679" s="3">
        <v>45170.38753472222</v>
      </c>
      <c r="J679" s="4">
        <v>200000</v>
      </c>
      <c r="K679" s="5">
        <v>83300</v>
      </c>
      <c r="L679" s="5">
        <v>75300</v>
      </c>
      <c r="M679" s="5">
        <f t="shared" si="23"/>
        <v>158600</v>
      </c>
      <c r="N679" s="38">
        <v>1</v>
      </c>
      <c r="O679" s="38">
        <v>1</v>
      </c>
    </row>
    <row r="680" spans="1:15">
      <c r="A680" s="1" t="s">
        <v>2015</v>
      </c>
      <c r="B680" s="1" t="s">
        <v>2148</v>
      </c>
      <c r="C680" s="1" t="s">
        <v>2149</v>
      </c>
      <c r="D680" s="1" t="s">
        <v>2150</v>
      </c>
      <c r="E680" s="2">
        <v>510</v>
      </c>
      <c r="F680" s="1" t="s">
        <v>2151</v>
      </c>
      <c r="G680" s="2" t="s">
        <v>18</v>
      </c>
      <c r="H680" s="1" t="s">
        <v>8417</v>
      </c>
      <c r="I680" s="3">
        <v>45217.548680555556</v>
      </c>
      <c r="J680" s="4">
        <v>215500</v>
      </c>
      <c r="K680" s="5">
        <v>76900</v>
      </c>
      <c r="L680" s="5">
        <v>118900</v>
      </c>
      <c r="M680" s="5">
        <f t="shared" si="23"/>
        <v>195800</v>
      </c>
      <c r="N680" s="38">
        <v>1.57</v>
      </c>
      <c r="O680" s="38">
        <v>1.57</v>
      </c>
    </row>
    <row r="681" spans="1:15">
      <c r="A681" s="1" t="s">
        <v>2015</v>
      </c>
      <c r="B681" s="1" t="s">
        <v>2152</v>
      </c>
      <c r="C681" s="1" t="s">
        <v>2153</v>
      </c>
      <c r="D681" s="1" t="s">
        <v>2150</v>
      </c>
      <c r="E681" s="2">
        <v>510</v>
      </c>
      <c r="F681" s="1" t="s">
        <v>2154</v>
      </c>
      <c r="G681" s="2" t="s">
        <v>18</v>
      </c>
      <c r="H681" s="1" t="s">
        <v>8418</v>
      </c>
      <c r="I681" s="3">
        <v>45289.409016203703</v>
      </c>
      <c r="J681" s="4">
        <v>226000</v>
      </c>
      <c r="K681" s="5">
        <v>77700</v>
      </c>
      <c r="L681" s="5">
        <v>105000</v>
      </c>
      <c r="M681" s="5">
        <f>SUM(K681:L681)+77700</f>
        <v>260400</v>
      </c>
      <c r="N681" s="38">
        <v>1.57</v>
      </c>
      <c r="O681" s="38">
        <v>1.57</v>
      </c>
    </row>
    <row r="682" spans="1:15">
      <c r="A682" s="1" t="s">
        <v>2015</v>
      </c>
      <c r="B682" s="1" t="s">
        <v>2155</v>
      </c>
      <c r="C682" s="1" t="s">
        <v>2156</v>
      </c>
      <c r="D682" s="1" t="s">
        <v>2157</v>
      </c>
      <c r="E682" s="2">
        <v>500</v>
      </c>
      <c r="F682" s="1" t="s">
        <v>2158</v>
      </c>
      <c r="G682" s="2" t="s">
        <v>18</v>
      </c>
      <c r="H682" s="1" t="s">
        <v>8418</v>
      </c>
      <c r="I682" s="3">
        <v>45289.409016203703</v>
      </c>
      <c r="K682" s="5">
        <v>77700</v>
      </c>
      <c r="L682" s="5">
        <v>0</v>
      </c>
      <c r="N682" s="38">
        <v>1</v>
      </c>
      <c r="O682" s="38">
        <v>1</v>
      </c>
    </row>
    <row r="683" spans="1:15">
      <c r="A683" s="1" t="s">
        <v>2015</v>
      </c>
      <c r="B683" s="1" t="s">
        <v>2159</v>
      </c>
      <c r="C683" s="1" t="s">
        <v>2160</v>
      </c>
      <c r="D683" s="1" t="s">
        <v>2150</v>
      </c>
      <c r="E683" s="2">
        <v>510</v>
      </c>
      <c r="F683" s="1" t="s">
        <v>2161</v>
      </c>
      <c r="G683" s="2" t="s">
        <v>18</v>
      </c>
      <c r="H683" s="1" t="s">
        <v>8419</v>
      </c>
      <c r="I683" s="3">
        <v>45222.471319444441</v>
      </c>
      <c r="J683" s="4">
        <v>120000</v>
      </c>
      <c r="K683" s="5">
        <v>72300</v>
      </c>
      <c r="L683" s="5">
        <v>105300</v>
      </c>
      <c r="M683" s="5">
        <f t="shared" ref="M683:M714" si="24">SUM(K683:L683)</f>
        <v>177600</v>
      </c>
      <c r="N683" s="38">
        <v>1.57</v>
      </c>
      <c r="O683" s="38">
        <v>1.57</v>
      </c>
    </row>
    <row r="684" spans="1:15">
      <c r="A684" s="1" t="s">
        <v>2015</v>
      </c>
      <c r="B684" s="1" t="s">
        <v>2162</v>
      </c>
      <c r="C684" s="1" t="s">
        <v>2163</v>
      </c>
      <c r="D684" s="1" t="s">
        <v>2164</v>
      </c>
      <c r="E684" s="2">
        <v>510</v>
      </c>
      <c r="F684" s="1" t="s">
        <v>2165</v>
      </c>
      <c r="G684" s="2" t="s">
        <v>18</v>
      </c>
      <c r="H684" s="1" t="s">
        <v>8420</v>
      </c>
      <c r="I684" s="3">
        <v>45107.338090277779</v>
      </c>
      <c r="J684" s="4">
        <v>227000</v>
      </c>
      <c r="K684" s="5">
        <v>50400</v>
      </c>
      <c r="L684" s="5">
        <v>97400</v>
      </c>
      <c r="M684" s="5">
        <f t="shared" si="24"/>
        <v>147800</v>
      </c>
      <c r="N684" s="38">
        <v>1</v>
      </c>
      <c r="O684" s="38">
        <v>1</v>
      </c>
    </row>
    <row r="685" spans="1:15">
      <c r="A685" s="1" t="s">
        <v>2015</v>
      </c>
      <c r="B685" s="1" t="s">
        <v>2166</v>
      </c>
      <c r="C685" s="1" t="s">
        <v>2167</v>
      </c>
      <c r="D685" s="1" t="s">
        <v>2168</v>
      </c>
      <c r="E685" s="2">
        <v>510</v>
      </c>
      <c r="F685" s="1" t="s">
        <v>2169</v>
      </c>
      <c r="G685" s="2" t="s">
        <v>18</v>
      </c>
      <c r="H685" s="1" t="s">
        <v>8421</v>
      </c>
      <c r="I685" s="3">
        <v>45135.433437500003</v>
      </c>
      <c r="J685" s="4">
        <v>560000</v>
      </c>
      <c r="K685" s="5">
        <v>161700</v>
      </c>
      <c r="L685" s="5">
        <v>218300</v>
      </c>
      <c r="M685" s="5">
        <f t="shared" si="24"/>
        <v>380000</v>
      </c>
      <c r="N685" s="38">
        <v>1</v>
      </c>
      <c r="O685" s="38">
        <v>1</v>
      </c>
    </row>
    <row r="686" spans="1:15">
      <c r="A686" s="1" t="s">
        <v>2015</v>
      </c>
      <c r="B686" s="1" t="s">
        <v>2170</v>
      </c>
      <c r="C686" s="1" t="s">
        <v>2171</v>
      </c>
      <c r="D686" s="1" t="s">
        <v>2168</v>
      </c>
      <c r="E686" s="2">
        <v>510</v>
      </c>
      <c r="F686" s="1" t="s">
        <v>2172</v>
      </c>
      <c r="G686" s="2" t="s">
        <v>18</v>
      </c>
      <c r="H686" s="1" t="s">
        <v>8422</v>
      </c>
      <c r="I686" s="3">
        <v>45216.659409722219</v>
      </c>
      <c r="J686" s="4">
        <v>355000</v>
      </c>
      <c r="K686" s="5">
        <v>128900</v>
      </c>
      <c r="L686" s="5">
        <v>226700</v>
      </c>
      <c r="M686" s="5">
        <f t="shared" si="24"/>
        <v>355600</v>
      </c>
      <c r="N686" s="38">
        <v>1</v>
      </c>
      <c r="O686" s="38">
        <v>1</v>
      </c>
    </row>
    <row r="687" spans="1:15">
      <c r="A687" s="1" t="s">
        <v>2015</v>
      </c>
      <c r="B687" s="1" t="s">
        <v>2173</v>
      </c>
      <c r="C687" s="1" t="s">
        <v>2174</v>
      </c>
      <c r="D687" s="1" t="s">
        <v>2175</v>
      </c>
      <c r="E687" s="2">
        <v>510</v>
      </c>
      <c r="F687" s="1" t="s">
        <v>2176</v>
      </c>
      <c r="G687" s="2" t="s">
        <v>18</v>
      </c>
      <c r="H687" s="1" t="s">
        <v>8423</v>
      </c>
      <c r="I687" s="3">
        <v>45167.478206018517</v>
      </c>
      <c r="J687" s="4">
        <v>550000</v>
      </c>
      <c r="K687" s="5">
        <v>107700</v>
      </c>
      <c r="L687" s="5">
        <v>222500</v>
      </c>
      <c r="M687" s="5">
        <f t="shared" si="24"/>
        <v>330200</v>
      </c>
      <c r="N687" s="38">
        <v>1</v>
      </c>
      <c r="O687" s="38">
        <v>1</v>
      </c>
    </row>
    <row r="688" spans="1:15">
      <c r="A688" s="1" t="s">
        <v>2015</v>
      </c>
      <c r="B688" s="1" t="s">
        <v>2177</v>
      </c>
      <c r="C688" s="1" t="s">
        <v>2178</v>
      </c>
      <c r="D688" s="1" t="s">
        <v>2175</v>
      </c>
      <c r="E688" s="2">
        <v>510</v>
      </c>
      <c r="F688" s="1" t="s">
        <v>2179</v>
      </c>
      <c r="G688" s="2" t="s">
        <v>18</v>
      </c>
      <c r="H688" s="1" t="s">
        <v>8424</v>
      </c>
      <c r="I688" s="3">
        <v>45016.426747685182</v>
      </c>
      <c r="J688" s="4">
        <v>443000</v>
      </c>
      <c r="K688" s="5">
        <v>87200</v>
      </c>
      <c r="L688" s="5">
        <v>213700</v>
      </c>
      <c r="M688" s="5">
        <f t="shared" si="24"/>
        <v>300900</v>
      </c>
      <c r="N688" s="38">
        <v>1</v>
      </c>
      <c r="O688" s="38">
        <v>1</v>
      </c>
    </row>
    <row r="689" spans="1:15">
      <c r="A689" s="1" t="s">
        <v>2015</v>
      </c>
      <c r="B689" s="1" t="s">
        <v>2180</v>
      </c>
      <c r="C689" s="1" t="s">
        <v>2181</v>
      </c>
      <c r="D689" s="1" t="s">
        <v>2175</v>
      </c>
      <c r="E689" s="2">
        <v>510</v>
      </c>
      <c r="F689" s="1" t="s">
        <v>2182</v>
      </c>
      <c r="G689" s="2" t="s">
        <v>18</v>
      </c>
      <c r="H689" s="1" t="s">
        <v>8425</v>
      </c>
      <c r="I689" s="3">
        <v>45121.673946759256</v>
      </c>
      <c r="J689" s="4">
        <v>435000</v>
      </c>
      <c r="K689" s="5">
        <v>134600</v>
      </c>
      <c r="L689" s="5">
        <v>231000</v>
      </c>
      <c r="M689" s="5">
        <f t="shared" si="24"/>
        <v>365600</v>
      </c>
      <c r="N689" s="38">
        <v>1</v>
      </c>
      <c r="O689" s="38">
        <v>1</v>
      </c>
    </row>
    <row r="690" spans="1:15">
      <c r="A690" s="1" t="s">
        <v>2015</v>
      </c>
      <c r="B690" s="1" t="s">
        <v>2183</v>
      </c>
      <c r="C690" s="1" t="s">
        <v>2184</v>
      </c>
      <c r="D690" s="1" t="s">
        <v>2185</v>
      </c>
      <c r="E690" s="2">
        <v>510</v>
      </c>
      <c r="F690" s="1" t="s">
        <v>2186</v>
      </c>
      <c r="G690" s="2" t="s">
        <v>18</v>
      </c>
      <c r="H690" s="1" t="s">
        <v>8426</v>
      </c>
      <c r="I690" s="3">
        <v>45189.517164351855</v>
      </c>
      <c r="J690" s="4">
        <v>335000</v>
      </c>
      <c r="K690" s="5">
        <v>24500</v>
      </c>
      <c r="L690" s="5">
        <v>236700</v>
      </c>
      <c r="M690" s="5">
        <f t="shared" si="24"/>
        <v>261200</v>
      </c>
      <c r="N690" s="38">
        <v>1.53</v>
      </c>
      <c r="O690" s="38">
        <v>1.86</v>
      </c>
    </row>
    <row r="691" spans="1:15">
      <c r="A691" s="1" t="s">
        <v>2015</v>
      </c>
      <c r="B691" s="1" t="s">
        <v>2187</v>
      </c>
      <c r="C691" s="1" t="s">
        <v>2188</v>
      </c>
      <c r="D691" s="1" t="s">
        <v>2185</v>
      </c>
      <c r="E691" s="2">
        <v>510</v>
      </c>
      <c r="F691" s="1" t="s">
        <v>2189</v>
      </c>
      <c r="G691" s="2" t="s">
        <v>18</v>
      </c>
      <c r="H691" s="1" t="s">
        <v>8427</v>
      </c>
      <c r="I691" s="3">
        <v>45251.676898148151</v>
      </c>
      <c r="J691" s="4">
        <v>300000</v>
      </c>
      <c r="K691" s="5">
        <v>30600</v>
      </c>
      <c r="L691" s="5">
        <v>213000</v>
      </c>
      <c r="M691" s="5">
        <f t="shared" si="24"/>
        <v>243600</v>
      </c>
      <c r="N691" s="38">
        <v>1.53</v>
      </c>
      <c r="O691" s="38">
        <v>1.86</v>
      </c>
    </row>
    <row r="692" spans="1:15">
      <c r="A692" s="1" t="s">
        <v>2015</v>
      </c>
      <c r="B692" s="1" t="s">
        <v>2190</v>
      </c>
      <c r="C692" s="1" t="s">
        <v>2191</v>
      </c>
      <c r="D692" s="1" t="s">
        <v>2185</v>
      </c>
      <c r="E692" s="2">
        <v>510</v>
      </c>
      <c r="F692" s="1" t="s">
        <v>2192</v>
      </c>
      <c r="G692" s="2" t="s">
        <v>18</v>
      </c>
      <c r="H692" s="1" t="s">
        <v>8428</v>
      </c>
      <c r="I692" s="3">
        <v>45201.579710648148</v>
      </c>
      <c r="J692" s="4">
        <v>245000</v>
      </c>
      <c r="K692" s="5">
        <v>30600</v>
      </c>
      <c r="L692" s="5">
        <v>171000</v>
      </c>
      <c r="M692" s="5">
        <f t="shared" si="24"/>
        <v>201600</v>
      </c>
      <c r="N692" s="38">
        <v>1.53</v>
      </c>
      <c r="O692" s="38">
        <v>1.86</v>
      </c>
    </row>
    <row r="693" spans="1:15">
      <c r="A693" s="1" t="s">
        <v>2015</v>
      </c>
      <c r="B693" s="1" t="s">
        <v>2193</v>
      </c>
      <c r="C693" s="1" t="s">
        <v>2194</v>
      </c>
      <c r="D693" s="1" t="s">
        <v>2185</v>
      </c>
      <c r="E693" s="2">
        <v>510</v>
      </c>
      <c r="F693" s="1" t="s">
        <v>2195</v>
      </c>
      <c r="G693" s="2" t="s">
        <v>18</v>
      </c>
      <c r="H693" s="1" t="s">
        <v>8429</v>
      </c>
      <c r="I693" s="3">
        <v>45015.66511574074</v>
      </c>
      <c r="J693" s="4">
        <v>325000</v>
      </c>
      <c r="K693" s="5">
        <v>30600</v>
      </c>
      <c r="L693" s="5">
        <v>262400</v>
      </c>
      <c r="M693" s="5">
        <f t="shared" si="24"/>
        <v>293000</v>
      </c>
      <c r="N693" s="38">
        <v>1.53</v>
      </c>
      <c r="O693" s="38">
        <v>1.86</v>
      </c>
    </row>
    <row r="694" spans="1:15">
      <c r="A694" s="1" t="s">
        <v>2015</v>
      </c>
      <c r="B694" s="1" t="s">
        <v>2196</v>
      </c>
      <c r="C694" s="1" t="s">
        <v>2197</v>
      </c>
      <c r="D694" s="1" t="s">
        <v>2185</v>
      </c>
      <c r="E694" s="2">
        <v>510</v>
      </c>
      <c r="F694" s="1" t="s">
        <v>2198</v>
      </c>
      <c r="G694" s="2" t="s">
        <v>18</v>
      </c>
      <c r="H694" s="1" t="s">
        <v>8430</v>
      </c>
      <c r="I694" s="3">
        <v>45061.622314814813</v>
      </c>
      <c r="J694" s="4">
        <v>340000</v>
      </c>
      <c r="K694" s="5">
        <v>30600</v>
      </c>
      <c r="L694" s="5">
        <v>275700</v>
      </c>
      <c r="M694" s="5">
        <f t="shared" si="24"/>
        <v>306300</v>
      </c>
      <c r="N694" s="38">
        <v>1.53</v>
      </c>
      <c r="O694" s="38">
        <v>1.86</v>
      </c>
    </row>
    <row r="695" spans="1:15">
      <c r="A695" s="1" t="s">
        <v>2015</v>
      </c>
      <c r="B695" s="1" t="s">
        <v>2199</v>
      </c>
      <c r="C695" s="1" t="s">
        <v>2200</v>
      </c>
      <c r="D695" s="1" t="s">
        <v>2201</v>
      </c>
      <c r="E695" s="2">
        <v>510</v>
      </c>
      <c r="F695" s="1" t="s">
        <v>2202</v>
      </c>
      <c r="G695" s="2" t="s">
        <v>18</v>
      </c>
      <c r="H695" s="1" t="s">
        <v>8431</v>
      </c>
      <c r="I695" s="3">
        <v>45211.379652777781</v>
      </c>
      <c r="J695" s="4">
        <v>250000</v>
      </c>
      <c r="K695" s="5">
        <v>41000</v>
      </c>
      <c r="L695" s="5">
        <v>152500</v>
      </c>
      <c r="M695" s="5">
        <f t="shared" si="24"/>
        <v>193500</v>
      </c>
      <c r="N695" s="38">
        <v>1.5</v>
      </c>
      <c r="O695" s="38">
        <v>1.5</v>
      </c>
    </row>
    <row r="696" spans="1:15">
      <c r="A696" s="1" t="s">
        <v>2015</v>
      </c>
      <c r="B696" s="1" t="s">
        <v>2203</v>
      </c>
      <c r="C696" s="1" t="s">
        <v>2204</v>
      </c>
      <c r="D696" s="1" t="s">
        <v>2201</v>
      </c>
      <c r="E696" s="2">
        <v>510</v>
      </c>
      <c r="F696" s="1" t="s">
        <v>2205</v>
      </c>
      <c r="G696" s="2" t="s">
        <v>18</v>
      </c>
      <c r="H696" s="1" t="s">
        <v>8432</v>
      </c>
      <c r="I696" s="3">
        <v>45189.496469907404</v>
      </c>
      <c r="J696" s="4">
        <v>230000</v>
      </c>
      <c r="K696" s="5">
        <v>27400</v>
      </c>
      <c r="L696" s="5">
        <v>151300</v>
      </c>
      <c r="M696" s="5">
        <f t="shared" si="24"/>
        <v>178700</v>
      </c>
      <c r="N696" s="38">
        <v>1.5</v>
      </c>
      <c r="O696" s="38">
        <v>1.5</v>
      </c>
    </row>
    <row r="697" spans="1:15">
      <c r="A697" s="1" t="s">
        <v>2015</v>
      </c>
      <c r="B697" s="1" t="s">
        <v>2206</v>
      </c>
      <c r="C697" s="1" t="s">
        <v>2207</v>
      </c>
      <c r="D697" s="1" t="s">
        <v>2201</v>
      </c>
      <c r="E697" s="2">
        <v>510</v>
      </c>
      <c r="F697" s="1" t="s">
        <v>2208</v>
      </c>
      <c r="G697" s="2" t="s">
        <v>18</v>
      </c>
      <c r="H697" s="1" t="s">
        <v>8433</v>
      </c>
      <c r="I697" s="3">
        <v>45027.35434027778</v>
      </c>
      <c r="J697" s="4">
        <v>242000</v>
      </c>
      <c r="K697" s="5">
        <v>27700</v>
      </c>
      <c r="L697" s="5">
        <v>198900</v>
      </c>
      <c r="M697" s="5">
        <f t="shared" si="24"/>
        <v>226600</v>
      </c>
      <c r="N697" s="38">
        <v>1.5</v>
      </c>
      <c r="O697" s="38">
        <v>1.5</v>
      </c>
    </row>
    <row r="698" spans="1:15">
      <c r="A698" s="1" t="s">
        <v>2015</v>
      </c>
      <c r="B698" s="1" t="s">
        <v>2209</v>
      </c>
      <c r="C698" s="1" t="s">
        <v>2210</v>
      </c>
      <c r="D698" s="1" t="s">
        <v>2201</v>
      </c>
      <c r="E698" s="2">
        <v>510</v>
      </c>
      <c r="F698" s="1" t="s">
        <v>2211</v>
      </c>
      <c r="G698" s="2" t="s">
        <v>18</v>
      </c>
      <c r="H698" s="1" t="s">
        <v>8434</v>
      </c>
      <c r="I698" s="3">
        <v>44936.489224537036</v>
      </c>
      <c r="J698" s="4">
        <v>234900</v>
      </c>
      <c r="K698" s="5">
        <v>27400</v>
      </c>
      <c r="L698" s="5">
        <v>177000</v>
      </c>
      <c r="M698" s="5">
        <f t="shared" si="24"/>
        <v>204400</v>
      </c>
      <c r="N698" s="38">
        <v>1.5</v>
      </c>
      <c r="O698" s="38">
        <v>1.5</v>
      </c>
    </row>
    <row r="699" spans="1:15">
      <c r="A699" s="1" t="s">
        <v>2015</v>
      </c>
      <c r="B699" s="1" t="s">
        <v>2212</v>
      </c>
      <c r="C699" s="1" t="s">
        <v>2213</v>
      </c>
      <c r="D699" s="1" t="s">
        <v>2201</v>
      </c>
      <c r="E699" s="2">
        <v>510</v>
      </c>
      <c r="F699" s="1" t="s">
        <v>2214</v>
      </c>
      <c r="G699" s="2" t="s">
        <v>18</v>
      </c>
      <c r="H699" s="1" t="s">
        <v>8435</v>
      </c>
      <c r="I699" s="3">
        <v>45071.552222222221</v>
      </c>
      <c r="J699" s="4">
        <v>182000</v>
      </c>
      <c r="K699" s="5">
        <v>28800</v>
      </c>
      <c r="L699" s="5">
        <v>150100</v>
      </c>
      <c r="M699" s="5">
        <f t="shared" si="24"/>
        <v>178900</v>
      </c>
      <c r="N699" s="38">
        <v>1.5</v>
      </c>
      <c r="O699" s="38">
        <v>1.5</v>
      </c>
    </row>
    <row r="700" spans="1:15">
      <c r="A700" s="1" t="s">
        <v>2015</v>
      </c>
      <c r="B700" s="1" t="s">
        <v>2215</v>
      </c>
      <c r="C700" s="1" t="s">
        <v>2216</v>
      </c>
      <c r="D700" s="1" t="s">
        <v>2201</v>
      </c>
      <c r="E700" s="2">
        <v>510</v>
      </c>
      <c r="F700" s="1" t="s">
        <v>2217</v>
      </c>
      <c r="G700" s="2" t="s">
        <v>18</v>
      </c>
      <c r="H700" s="1" t="s">
        <v>8436</v>
      </c>
      <c r="I700" s="3">
        <v>45027.603090277778</v>
      </c>
      <c r="J700" s="4">
        <v>217300</v>
      </c>
      <c r="K700" s="5">
        <v>34700</v>
      </c>
      <c r="L700" s="5">
        <v>197800</v>
      </c>
      <c r="M700" s="5">
        <f t="shared" si="24"/>
        <v>232500</v>
      </c>
      <c r="N700" s="38">
        <v>1.5</v>
      </c>
      <c r="O700" s="38">
        <v>1.5</v>
      </c>
    </row>
    <row r="701" spans="1:15">
      <c r="A701" s="1" t="s">
        <v>2015</v>
      </c>
      <c r="B701" s="1" t="s">
        <v>2218</v>
      </c>
      <c r="C701" s="1" t="s">
        <v>2219</v>
      </c>
      <c r="D701" s="1" t="s">
        <v>2220</v>
      </c>
      <c r="E701" s="2">
        <v>510</v>
      </c>
      <c r="F701" s="1" t="s">
        <v>2221</v>
      </c>
      <c r="G701" s="2" t="s">
        <v>18</v>
      </c>
      <c r="H701" s="1" t="s">
        <v>8437</v>
      </c>
      <c r="I701" s="3">
        <v>45043.462881944448</v>
      </c>
      <c r="J701" s="4">
        <v>560000</v>
      </c>
      <c r="K701" s="5">
        <v>142600</v>
      </c>
      <c r="L701" s="5">
        <v>275800</v>
      </c>
      <c r="M701" s="5">
        <f t="shared" si="24"/>
        <v>418400</v>
      </c>
      <c r="N701" s="38">
        <v>1</v>
      </c>
      <c r="O701" s="38">
        <v>1</v>
      </c>
    </row>
    <row r="702" spans="1:15">
      <c r="A702" s="1" t="s">
        <v>2015</v>
      </c>
      <c r="B702" s="1" t="s">
        <v>2222</v>
      </c>
      <c r="C702" s="1" t="s">
        <v>2223</v>
      </c>
      <c r="D702" s="1" t="s">
        <v>2224</v>
      </c>
      <c r="E702" s="2">
        <v>510</v>
      </c>
      <c r="F702" s="1" t="s">
        <v>2225</v>
      </c>
      <c r="G702" s="2" t="s">
        <v>18</v>
      </c>
      <c r="H702" s="1" t="s">
        <v>8438</v>
      </c>
      <c r="I702" s="3">
        <v>45219.595821759256</v>
      </c>
      <c r="J702" s="4">
        <v>275000</v>
      </c>
      <c r="K702" s="5">
        <v>37200</v>
      </c>
      <c r="L702" s="5">
        <v>161500</v>
      </c>
      <c r="M702" s="5">
        <f t="shared" si="24"/>
        <v>198700</v>
      </c>
      <c r="N702" s="38">
        <v>1.64</v>
      </c>
      <c r="O702" s="38">
        <v>1.96</v>
      </c>
    </row>
    <row r="703" spans="1:15">
      <c r="A703" s="1" t="s">
        <v>2015</v>
      </c>
      <c r="B703" s="1" t="s">
        <v>2226</v>
      </c>
      <c r="C703" s="1" t="s">
        <v>2227</v>
      </c>
      <c r="D703" s="1" t="s">
        <v>2224</v>
      </c>
      <c r="E703" s="2">
        <v>510</v>
      </c>
      <c r="F703" s="1" t="s">
        <v>2228</v>
      </c>
      <c r="G703" s="2" t="s">
        <v>18</v>
      </c>
      <c r="H703" s="1" t="s">
        <v>8439</v>
      </c>
      <c r="I703" s="3">
        <v>45106.613599537035</v>
      </c>
      <c r="J703" s="4">
        <v>301015</v>
      </c>
      <c r="K703" s="5">
        <v>43100</v>
      </c>
      <c r="L703" s="5">
        <v>177900</v>
      </c>
      <c r="M703" s="5">
        <f t="shared" si="24"/>
        <v>221000</v>
      </c>
      <c r="N703" s="38">
        <v>1.64</v>
      </c>
      <c r="O703" s="38">
        <v>1.96</v>
      </c>
    </row>
    <row r="704" spans="1:15">
      <c r="A704" s="1" t="s">
        <v>2015</v>
      </c>
      <c r="B704" s="1" t="s">
        <v>2229</v>
      </c>
      <c r="C704" s="1" t="s">
        <v>2230</v>
      </c>
      <c r="D704" s="1" t="s">
        <v>2224</v>
      </c>
      <c r="E704" s="2">
        <v>510</v>
      </c>
      <c r="F704" s="1" t="s">
        <v>2231</v>
      </c>
      <c r="G704" s="2" t="s">
        <v>18</v>
      </c>
      <c r="H704" s="1" t="s">
        <v>8440</v>
      </c>
      <c r="I704" s="3">
        <v>45128.599872685183</v>
      </c>
      <c r="J704" s="4">
        <v>270000</v>
      </c>
      <c r="K704" s="5">
        <v>34100</v>
      </c>
      <c r="L704" s="5">
        <v>171400</v>
      </c>
      <c r="M704" s="5">
        <f t="shared" si="24"/>
        <v>205500</v>
      </c>
      <c r="N704" s="38">
        <v>1.64</v>
      </c>
      <c r="O704" s="38">
        <v>1.96</v>
      </c>
    </row>
    <row r="705" spans="1:15">
      <c r="A705" s="1" t="s">
        <v>2015</v>
      </c>
      <c r="B705" s="1" t="s">
        <v>2232</v>
      </c>
      <c r="C705" s="1" t="s">
        <v>2233</v>
      </c>
      <c r="D705" s="1" t="s">
        <v>2224</v>
      </c>
      <c r="E705" s="2">
        <v>510</v>
      </c>
      <c r="F705" s="1" t="s">
        <v>2234</v>
      </c>
      <c r="G705" s="2" t="s">
        <v>18</v>
      </c>
      <c r="H705" s="1" t="s">
        <v>8441</v>
      </c>
      <c r="I705" s="3">
        <v>45035.380150462966</v>
      </c>
      <c r="J705" s="4">
        <v>268000</v>
      </c>
      <c r="K705" s="5">
        <v>28200</v>
      </c>
      <c r="L705" s="5">
        <v>178200</v>
      </c>
      <c r="M705" s="5">
        <f t="shared" si="24"/>
        <v>206400</v>
      </c>
      <c r="N705" s="38">
        <v>1.64</v>
      </c>
      <c r="O705" s="38">
        <v>1.96</v>
      </c>
    </row>
    <row r="706" spans="1:15">
      <c r="A706" s="1" t="s">
        <v>2015</v>
      </c>
      <c r="B706" s="1" t="s">
        <v>2235</v>
      </c>
      <c r="C706" s="1" t="s">
        <v>2236</v>
      </c>
      <c r="D706" s="1" t="s">
        <v>2224</v>
      </c>
      <c r="E706" s="2">
        <v>510</v>
      </c>
      <c r="F706" s="1" t="s">
        <v>2237</v>
      </c>
      <c r="G706" s="2" t="s">
        <v>18</v>
      </c>
      <c r="H706" s="1" t="s">
        <v>8442</v>
      </c>
      <c r="I706" s="3">
        <v>45050.427546296298</v>
      </c>
      <c r="J706" s="4">
        <v>289900</v>
      </c>
      <c r="K706" s="5">
        <v>33700</v>
      </c>
      <c r="L706" s="5">
        <v>192900</v>
      </c>
      <c r="M706" s="5">
        <f t="shared" si="24"/>
        <v>226600</v>
      </c>
      <c r="N706" s="38">
        <v>1.64</v>
      </c>
      <c r="O706" s="38">
        <v>1.96</v>
      </c>
    </row>
    <row r="707" spans="1:15">
      <c r="A707" s="1" t="s">
        <v>2015</v>
      </c>
      <c r="B707" s="1" t="s">
        <v>2238</v>
      </c>
      <c r="C707" s="1" t="s">
        <v>2239</v>
      </c>
      <c r="D707" s="1" t="s">
        <v>2224</v>
      </c>
      <c r="E707" s="2">
        <v>510</v>
      </c>
      <c r="F707" s="1" t="s">
        <v>2240</v>
      </c>
      <c r="G707" s="2" t="s">
        <v>18</v>
      </c>
      <c r="H707" s="1" t="s">
        <v>8443</v>
      </c>
      <c r="I707" s="3">
        <v>45265.397893518515</v>
      </c>
      <c r="J707" s="4">
        <v>266000</v>
      </c>
      <c r="K707" s="5">
        <v>30800</v>
      </c>
      <c r="L707" s="5">
        <v>183800</v>
      </c>
      <c r="M707" s="5">
        <f t="shared" si="24"/>
        <v>214600</v>
      </c>
      <c r="N707" s="38">
        <v>1.64</v>
      </c>
      <c r="O707" s="38">
        <v>1.96</v>
      </c>
    </row>
    <row r="708" spans="1:15">
      <c r="A708" s="1" t="s">
        <v>2015</v>
      </c>
      <c r="B708" s="1" t="s">
        <v>2241</v>
      </c>
      <c r="C708" s="1" t="s">
        <v>2242</v>
      </c>
      <c r="D708" s="1" t="s">
        <v>2224</v>
      </c>
      <c r="E708" s="2">
        <v>510</v>
      </c>
      <c r="F708" s="1" t="s">
        <v>2243</v>
      </c>
      <c r="G708" s="2" t="s">
        <v>18</v>
      </c>
      <c r="H708" s="1" t="s">
        <v>8444</v>
      </c>
      <c r="I708" s="3">
        <v>45247.639687499999</v>
      </c>
      <c r="J708" s="4">
        <v>265900</v>
      </c>
      <c r="K708" s="5">
        <v>35500</v>
      </c>
      <c r="L708" s="5">
        <v>185700</v>
      </c>
      <c r="M708" s="5">
        <f t="shared" si="24"/>
        <v>221200</v>
      </c>
      <c r="N708" s="38">
        <v>1.64</v>
      </c>
      <c r="O708" s="38">
        <v>1.96</v>
      </c>
    </row>
    <row r="709" spans="1:15">
      <c r="A709" s="1" t="s">
        <v>2015</v>
      </c>
      <c r="B709" s="1" t="s">
        <v>2244</v>
      </c>
      <c r="C709" s="1" t="s">
        <v>2245</v>
      </c>
      <c r="D709" s="1" t="s">
        <v>2224</v>
      </c>
      <c r="E709" s="2">
        <v>510</v>
      </c>
      <c r="F709" s="1" t="s">
        <v>2246</v>
      </c>
      <c r="G709" s="2" t="s">
        <v>18</v>
      </c>
      <c r="H709" s="1" t="s">
        <v>8445</v>
      </c>
      <c r="I709" s="3">
        <v>45219.617627314816</v>
      </c>
      <c r="J709" s="4">
        <v>240000</v>
      </c>
      <c r="K709" s="5">
        <v>34700</v>
      </c>
      <c r="L709" s="5">
        <v>166900</v>
      </c>
      <c r="M709" s="5">
        <f t="shared" si="24"/>
        <v>201600</v>
      </c>
      <c r="N709" s="38">
        <v>1.64</v>
      </c>
      <c r="O709" s="38">
        <v>1.96</v>
      </c>
    </row>
    <row r="710" spans="1:15">
      <c r="A710" s="1" t="s">
        <v>2015</v>
      </c>
      <c r="B710" s="1" t="s">
        <v>2247</v>
      </c>
      <c r="C710" s="1" t="s">
        <v>2248</v>
      </c>
      <c r="D710" s="1" t="s">
        <v>2224</v>
      </c>
      <c r="E710" s="2">
        <v>510</v>
      </c>
      <c r="F710" s="1" t="s">
        <v>2249</v>
      </c>
      <c r="G710" s="2" t="s">
        <v>18</v>
      </c>
      <c r="H710" s="1" t="s">
        <v>8446</v>
      </c>
      <c r="I710" s="3">
        <v>45062.642858796295</v>
      </c>
      <c r="J710" s="4">
        <v>235000</v>
      </c>
      <c r="K710" s="5">
        <v>36900</v>
      </c>
      <c r="L710" s="5">
        <v>164400</v>
      </c>
      <c r="M710" s="5">
        <f t="shared" si="24"/>
        <v>201300</v>
      </c>
      <c r="N710" s="38">
        <v>1.64</v>
      </c>
      <c r="O710" s="38">
        <v>1.96</v>
      </c>
    </row>
    <row r="711" spans="1:15">
      <c r="A711" s="1" t="s">
        <v>2015</v>
      </c>
      <c r="B711" s="1" t="s">
        <v>2250</v>
      </c>
      <c r="C711" s="1" t="s">
        <v>2251</v>
      </c>
      <c r="D711" s="1" t="s">
        <v>2224</v>
      </c>
      <c r="E711" s="2">
        <v>510</v>
      </c>
      <c r="F711" s="1" t="s">
        <v>2252</v>
      </c>
      <c r="G711" s="2" t="s">
        <v>18</v>
      </c>
      <c r="H711" s="1" t="s">
        <v>8447</v>
      </c>
      <c r="I711" s="3">
        <v>45209.592592592591</v>
      </c>
      <c r="J711" s="4">
        <v>205000</v>
      </c>
      <c r="K711" s="5">
        <v>30000</v>
      </c>
      <c r="L711" s="5">
        <v>145800</v>
      </c>
      <c r="M711" s="5">
        <f t="shared" si="24"/>
        <v>175800</v>
      </c>
      <c r="N711" s="38">
        <v>1.64</v>
      </c>
      <c r="O711" s="38">
        <v>1.96</v>
      </c>
    </row>
    <row r="712" spans="1:15">
      <c r="A712" s="1" t="s">
        <v>2015</v>
      </c>
      <c r="B712" s="1" t="s">
        <v>2253</v>
      </c>
      <c r="C712" s="1" t="s">
        <v>2254</v>
      </c>
      <c r="D712" s="1" t="s">
        <v>2224</v>
      </c>
      <c r="E712" s="2">
        <v>510</v>
      </c>
      <c r="F712" s="1" t="s">
        <v>2255</v>
      </c>
      <c r="G712" s="2" t="s">
        <v>18</v>
      </c>
      <c r="H712" s="1" t="s">
        <v>8448</v>
      </c>
      <c r="I712" s="3">
        <v>45100.432384259257</v>
      </c>
      <c r="J712" s="4">
        <v>252200</v>
      </c>
      <c r="K712" s="5">
        <v>39200</v>
      </c>
      <c r="L712" s="5">
        <v>188100</v>
      </c>
      <c r="M712" s="5">
        <f t="shared" si="24"/>
        <v>227300</v>
      </c>
      <c r="N712" s="38">
        <v>1.64</v>
      </c>
      <c r="O712" s="38">
        <v>1.96</v>
      </c>
    </row>
    <row r="713" spans="1:15">
      <c r="A713" s="1" t="s">
        <v>2015</v>
      </c>
      <c r="B713" s="1" t="s">
        <v>2256</v>
      </c>
      <c r="C713" s="1" t="s">
        <v>2257</v>
      </c>
      <c r="D713" s="1" t="s">
        <v>2224</v>
      </c>
      <c r="E713" s="2">
        <v>510</v>
      </c>
      <c r="F713" s="1" t="s">
        <v>2258</v>
      </c>
      <c r="G713" s="2" t="s">
        <v>18</v>
      </c>
      <c r="H713" s="1" t="s">
        <v>8449</v>
      </c>
      <c r="I713" s="3">
        <v>45244.531898148147</v>
      </c>
      <c r="J713" s="4">
        <v>240000</v>
      </c>
      <c r="K713" s="5">
        <v>36600</v>
      </c>
      <c r="L713" s="5">
        <v>182100</v>
      </c>
      <c r="M713" s="5">
        <f t="shared" si="24"/>
        <v>218700</v>
      </c>
      <c r="N713" s="38">
        <v>1.64</v>
      </c>
      <c r="O713" s="38">
        <v>1.96</v>
      </c>
    </row>
    <row r="714" spans="1:15">
      <c r="A714" s="1" t="s">
        <v>2015</v>
      </c>
      <c r="B714" s="1" t="s">
        <v>2259</v>
      </c>
      <c r="C714" s="1" t="s">
        <v>2260</v>
      </c>
      <c r="D714" s="1" t="s">
        <v>2224</v>
      </c>
      <c r="E714" s="2">
        <v>510</v>
      </c>
      <c r="F714" s="1" t="s">
        <v>2261</v>
      </c>
      <c r="G714" s="2" t="s">
        <v>18</v>
      </c>
      <c r="H714" s="1" t="s">
        <v>8450</v>
      </c>
      <c r="I714" s="3">
        <v>45107.455509259256</v>
      </c>
      <c r="J714" s="4">
        <v>260750</v>
      </c>
      <c r="K714" s="5">
        <v>32700</v>
      </c>
      <c r="L714" s="5">
        <v>209500</v>
      </c>
      <c r="M714" s="5">
        <f t="shared" si="24"/>
        <v>242200</v>
      </c>
      <c r="N714" s="38">
        <v>1.64</v>
      </c>
      <c r="O714" s="38">
        <v>1.96</v>
      </c>
    </row>
    <row r="715" spans="1:15">
      <c r="A715" s="1" t="s">
        <v>2015</v>
      </c>
      <c r="B715" s="1" t="s">
        <v>2262</v>
      </c>
      <c r="C715" s="1" t="s">
        <v>2263</v>
      </c>
      <c r="D715" s="1" t="s">
        <v>2224</v>
      </c>
      <c r="E715" s="2">
        <v>510</v>
      </c>
      <c r="F715" s="1" t="s">
        <v>2264</v>
      </c>
      <c r="G715" s="2" t="s">
        <v>18</v>
      </c>
      <c r="H715" s="1" t="s">
        <v>8451</v>
      </c>
      <c r="I715" s="3">
        <v>44993.502349537041</v>
      </c>
      <c r="J715" s="4">
        <v>160000</v>
      </c>
      <c r="K715" s="5">
        <v>30800</v>
      </c>
      <c r="L715" s="5">
        <v>176300</v>
      </c>
      <c r="M715" s="5">
        <f t="shared" ref="M715:M746" si="25">SUM(K715:L715)</f>
        <v>207100</v>
      </c>
      <c r="N715" s="38">
        <v>1.64</v>
      </c>
      <c r="O715" s="38">
        <v>1.96</v>
      </c>
    </row>
    <row r="716" spans="1:15">
      <c r="A716" s="1" t="s">
        <v>2015</v>
      </c>
      <c r="B716" s="1" t="s">
        <v>2265</v>
      </c>
      <c r="C716" s="1" t="s">
        <v>2266</v>
      </c>
      <c r="D716" s="1" t="s">
        <v>2267</v>
      </c>
      <c r="E716" s="2">
        <v>510</v>
      </c>
      <c r="F716" s="1" t="s">
        <v>2268</v>
      </c>
      <c r="G716" s="2" t="s">
        <v>18</v>
      </c>
      <c r="H716" s="1" t="s">
        <v>8452</v>
      </c>
      <c r="I716" s="3">
        <v>45058.648819444446</v>
      </c>
      <c r="J716" s="4">
        <v>214000</v>
      </c>
      <c r="K716" s="5">
        <v>35300</v>
      </c>
      <c r="L716" s="5">
        <v>105300</v>
      </c>
      <c r="M716" s="5">
        <f t="shared" si="25"/>
        <v>140600</v>
      </c>
      <c r="N716" s="38">
        <v>1.84</v>
      </c>
      <c r="O716" s="38">
        <v>2.3726315789473684</v>
      </c>
    </row>
    <row r="717" spans="1:15">
      <c r="A717" s="1" t="s">
        <v>2015</v>
      </c>
      <c r="B717" s="1" t="s">
        <v>2269</v>
      </c>
      <c r="C717" s="1" t="s">
        <v>2270</v>
      </c>
      <c r="D717" s="1" t="s">
        <v>2267</v>
      </c>
      <c r="E717" s="2">
        <v>510</v>
      </c>
      <c r="F717" s="1" t="s">
        <v>2271</v>
      </c>
      <c r="G717" s="2" t="s">
        <v>18</v>
      </c>
      <c r="H717" s="1" t="s">
        <v>8453</v>
      </c>
      <c r="I717" s="3">
        <v>45126.336782407408</v>
      </c>
      <c r="J717" s="4">
        <v>198000</v>
      </c>
      <c r="K717" s="5">
        <v>33500</v>
      </c>
      <c r="L717" s="5">
        <v>103000</v>
      </c>
      <c r="M717" s="5">
        <f t="shared" si="25"/>
        <v>136500</v>
      </c>
      <c r="N717" s="38">
        <v>1.84</v>
      </c>
      <c r="O717" s="38">
        <v>2.3726315789473684</v>
      </c>
    </row>
    <row r="718" spans="1:15">
      <c r="A718" s="1" t="s">
        <v>2015</v>
      </c>
      <c r="B718" s="1" t="s">
        <v>2272</v>
      </c>
      <c r="C718" s="1" t="s">
        <v>2273</v>
      </c>
      <c r="D718" s="1" t="s">
        <v>2267</v>
      </c>
      <c r="E718" s="2">
        <v>510</v>
      </c>
      <c r="F718" s="1" t="s">
        <v>2274</v>
      </c>
      <c r="G718" s="2" t="s">
        <v>18</v>
      </c>
      <c r="H718" s="1" t="s">
        <v>8454</v>
      </c>
      <c r="I718" s="3">
        <v>44983.43546296296</v>
      </c>
      <c r="J718" s="4">
        <v>165000</v>
      </c>
      <c r="K718" s="5">
        <v>33900</v>
      </c>
      <c r="L718" s="5">
        <v>82200</v>
      </c>
      <c r="M718" s="5">
        <f t="shared" si="25"/>
        <v>116100</v>
      </c>
      <c r="N718" s="38">
        <v>1.84</v>
      </c>
      <c r="O718" s="38">
        <v>2.3726315789473684</v>
      </c>
    </row>
    <row r="719" spans="1:15">
      <c r="A719" s="1" t="s">
        <v>2015</v>
      </c>
      <c r="B719" s="1" t="s">
        <v>2275</v>
      </c>
      <c r="C719" s="1" t="s">
        <v>2276</v>
      </c>
      <c r="D719" s="1" t="s">
        <v>2267</v>
      </c>
      <c r="E719" s="2">
        <v>510</v>
      </c>
      <c r="F719" s="1" t="s">
        <v>2277</v>
      </c>
      <c r="G719" s="2" t="s">
        <v>18</v>
      </c>
      <c r="H719" s="1" t="s">
        <v>8455</v>
      </c>
      <c r="I719" s="3">
        <v>45260.455428240741</v>
      </c>
      <c r="J719" s="4">
        <v>145000</v>
      </c>
      <c r="K719" s="5">
        <v>32500</v>
      </c>
      <c r="L719" s="5">
        <v>74200</v>
      </c>
      <c r="M719" s="5">
        <f t="shared" si="25"/>
        <v>106700</v>
      </c>
      <c r="N719" s="38">
        <v>1.84</v>
      </c>
      <c r="O719" s="38">
        <v>2.3726315789473684</v>
      </c>
    </row>
    <row r="720" spans="1:15">
      <c r="A720" s="1" t="s">
        <v>2015</v>
      </c>
      <c r="B720" s="1" t="s">
        <v>2278</v>
      </c>
      <c r="C720" s="1" t="s">
        <v>2279</v>
      </c>
      <c r="D720" s="1" t="s">
        <v>2267</v>
      </c>
      <c r="E720" s="2">
        <v>510</v>
      </c>
      <c r="F720" s="1" t="s">
        <v>2280</v>
      </c>
      <c r="G720" s="2" t="s">
        <v>18</v>
      </c>
      <c r="H720" s="1" t="s">
        <v>8456</v>
      </c>
      <c r="I720" s="3">
        <v>45212.624583333331</v>
      </c>
      <c r="J720" s="4">
        <v>175000</v>
      </c>
      <c r="K720" s="5">
        <v>31400</v>
      </c>
      <c r="L720" s="5">
        <v>102100</v>
      </c>
      <c r="M720" s="5">
        <f t="shared" si="25"/>
        <v>133500</v>
      </c>
      <c r="N720" s="38">
        <v>1.84</v>
      </c>
      <c r="O720" s="38">
        <v>2.3726315789473684</v>
      </c>
    </row>
    <row r="721" spans="1:15">
      <c r="A721" s="1" t="s">
        <v>2015</v>
      </c>
      <c r="B721" s="1" t="s">
        <v>2281</v>
      </c>
      <c r="C721" s="1" t="s">
        <v>2282</v>
      </c>
      <c r="D721" s="1" t="s">
        <v>2267</v>
      </c>
      <c r="E721" s="2">
        <v>510</v>
      </c>
      <c r="F721" s="1" t="s">
        <v>2283</v>
      </c>
      <c r="G721" s="2" t="s">
        <v>18</v>
      </c>
      <c r="H721" s="1" t="s">
        <v>8457</v>
      </c>
      <c r="I721" s="3">
        <v>45037.546909722223</v>
      </c>
      <c r="J721" s="4">
        <v>186100</v>
      </c>
      <c r="K721" s="5">
        <v>30200</v>
      </c>
      <c r="L721" s="5">
        <v>114200</v>
      </c>
      <c r="M721" s="5">
        <f t="shared" si="25"/>
        <v>144400</v>
      </c>
      <c r="N721" s="38">
        <v>1.84</v>
      </c>
      <c r="O721" s="38">
        <v>2.3726315789473684</v>
      </c>
    </row>
    <row r="722" spans="1:15">
      <c r="A722" s="1" t="s">
        <v>2015</v>
      </c>
      <c r="B722" s="1" t="s">
        <v>2284</v>
      </c>
      <c r="C722" s="1" t="s">
        <v>2285</v>
      </c>
      <c r="D722" s="1" t="s">
        <v>2267</v>
      </c>
      <c r="E722" s="2">
        <v>510</v>
      </c>
      <c r="F722" s="1" t="s">
        <v>2286</v>
      </c>
      <c r="G722" s="2" t="s">
        <v>18</v>
      </c>
      <c r="H722" s="1" t="s">
        <v>8458</v>
      </c>
      <c r="I722" s="3">
        <v>44970.51048611111</v>
      </c>
      <c r="J722" s="4">
        <v>147000</v>
      </c>
      <c r="K722" s="5">
        <v>37600</v>
      </c>
      <c r="L722" s="5">
        <v>76800</v>
      </c>
      <c r="M722" s="5">
        <f t="shared" si="25"/>
        <v>114400</v>
      </c>
      <c r="N722" s="38">
        <v>1.84</v>
      </c>
      <c r="O722" s="38">
        <v>2.3726315789473684</v>
      </c>
    </row>
    <row r="723" spans="1:15">
      <c r="A723" s="1" t="s">
        <v>2015</v>
      </c>
      <c r="B723" s="1" t="s">
        <v>2287</v>
      </c>
      <c r="C723" s="1" t="s">
        <v>2288</v>
      </c>
      <c r="D723" s="1" t="s">
        <v>2267</v>
      </c>
      <c r="E723" s="2">
        <v>510</v>
      </c>
      <c r="F723" s="1" t="s">
        <v>2289</v>
      </c>
      <c r="G723" s="2" t="s">
        <v>18</v>
      </c>
      <c r="H723" s="1" t="s">
        <v>8459</v>
      </c>
      <c r="I723" s="3">
        <v>45211.646990740737</v>
      </c>
      <c r="J723" s="4">
        <v>162500</v>
      </c>
      <c r="K723" s="5">
        <v>32100</v>
      </c>
      <c r="L723" s="5">
        <v>95700</v>
      </c>
      <c r="M723" s="5">
        <f t="shared" si="25"/>
        <v>127800</v>
      </c>
      <c r="N723" s="38">
        <v>1.84</v>
      </c>
      <c r="O723" s="38">
        <v>2.3726315789473684</v>
      </c>
    </row>
    <row r="724" spans="1:15">
      <c r="A724" s="1" t="s">
        <v>2015</v>
      </c>
      <c r="B724" s="1" t="s">
        <v>2290</v>
      </c>
      <c r="C724" s="1" t="s">
        <v>2291</v>
      </c>
      <c r="D724" s="1" t="s">
        <v>2267</v>
      </c>
      <c r="E724" s="2">
        <v>510</v>
      </c>
      <c r="F724" s="1" t="s">
        <v>2292</v>
      </c>
      <c r="G724" s="2" t="s">
        <v>18</v>
      </c>
      <c r="H724" s="1" t="s">
        <v>8460</v>
      </c>
      <c r="I724" s="3">
        <v>45258.368703703702</v>
      </c>
      <c r="J724" s="4">
        <v>130000</v>
      </c>
      <c r="K724" s="5">
        <v>28600</v>
      </c>
      <c r="L724" s="5">
        <v>74000</v>
      </c>
      <c r="M724" s="5">
        <f t="shared" si="25"/>
        <v>102600</v>
      </c>
      <c r="N724" s="38">
        <v>1.84</v>
      </c>
      <c r="O724" s="38">
        <v>2.3726315789473684</v>
      </c>
    </row>
    <row r="725" spans="1:15">
      <c r="A725" s="1" t="s">
        <v>2015</v>
      </c>
      <c r="B725" s="1" t="s">
        <v>2293</v>
      </c>
      <c r="C725" s="1" t="s">
        <v>2294</v>
      </c>
      <c r="D725" s="1" t="s">
        <v>2267</v>
      </c>
      <c r="E725" s="2">
        <v>510</v>
      </c>
      <c r="F725" s="1" t="s">
        <v>2295</v>
      </c>
      <c r="G725" s="2" t="s">
        <v>18</v>
      </c>
      <c r="H725" s="1" t="s">
        <v>8461</v>
      </c>
      <c r="I725" s="3">
        <v>45125.57607638889</v>
      </c>
      <c r="J725" s="4">
        <v>275900</v>
      </c>
      <c r="K725" s="5">
        <v>31700</v>
      </c>
      <c r="L725" s="5">
        <v>189400</v>
      </c>
      <c r="M725" s="5">
        <f t="shared" si="25"/>
        <v>221100</v>
      </c>
      <c r="N725" s="38">
        <v>1.84</v>
      </c>
      <c r="O725" s="38">
        <v>2.3726315789473684</v>
      </c>
    </row>
    <row r="726" spans="1:15">
      <c r="A726" s="1" t="s">
        <v>2015</v>
      </c>
      <c r="B726" s="1" t="s">
        <v>2296</v>
      </c>
      <c r="C726" s="1" t="s">
        <v>2297</v>
      </c>
      <c r="D726" s="1" t="s">
        <v>2267</v>
      </c>
      <c r="E726" s="2">
        <v>510</v>
      </c>
      <c r="F726" s="1" t="s">
        <v>2298</v>
      </c>
      <c r="G726" s="2" t="s">
        <v>18</v>
      </c>
      <c r="H726" s="1" t="s">
        <v>8462</v>
      </c>
      <c r="I726" s="3">
        <v>45001.669305555559</v>
      </c>
      <c r="J726" s="4">
        <v>143000</v>
      </c>
      <c r="K726" s="5">
        <v>38200</v>
      </c>
      <c r="L726" s="5">
        <v>77300</v>
      </c>
      <c r="M726" s="5">
        <f t="shared" si="25"/>
        <v>115500</v>
      </c>
      <c r="N726" s="38">
        <v>1.84</v>
      </c>
      <c r="O726" s="38">
        <v>2.3726315789473684</v>
      </c>
    </row>
    <row r="727" spans="1:15">
      <c r="A727" s="1" t="s">
        <v>2015</v>
      </c>
      <c r="B727" s="1" t="s">
        <v>2299</v>
      </c>
      <c r="C727" s="1" t="s">
        <v>2300</v>
      </c>
      <c r="D727" s="1" t="s">
        <v>2267</v>
      </c>
      <c r="E727" s="2">
        <v>510</v>
      </c>
      <c r="F727" s="1" t="s">
        <v>2301</v>
      </c>
      <c r="G727" s="2" t="s">
        <v>18</v>
      </c>
      <c r="H727" s="1" t="s">
        <v>8463</v>
      </c>
      <c r="I727" s="3">
        <v>45098.363796296297</v>
      </c>
      <c r="J727" s="4">
        <v>120000</v>
      </c>
      <c r="K727" s="5">
        <v>32700</v>
      </c>
      <c r="L727" s="5">
        <v>83800</v>
      </c>
      <c r="M727" s="5">
        <f t="shared" si="25"/>
        <v>116500</v>
      </c>
      <c r="N727" s="38">
        <v>1.84</v>
      </c>
      <c r="O727" s="38">
        <v>2.3726315789473684</v>
      </c>
    </row>
    <row r="728" spans="1:15">
      <c r="A728" s="1" t="s">
        <v>2015</v>
      </c>
      <c r="B728" s="1" t="s">
        <v>2302</v>
      </c>
      <c r="C728" s="1" t="s">
        <v>2303</v>
      </c>
      <c r="D728" s="1" t="s">
        <v>2267</v>
      </c>
      <c r="E728" s="2">
        <v>510</v>
      </c>
      <c r="F728" s="1" t="s">
        <v>2304</v>
      </c>
      <c r="G728" s="2" t="s">
        <v>18</v>
      </c>
      <c r="H728" s="1" t="s">
        <v>8464</v>
      </c>
      <c r="I728" s="3">
        <v>45098.424224537041</v>
      </c>
      <c r="J728" s="4">
        <v>152560</v>
      </c>
      <c r="K728" s="5">
        <v>30100</v>
      </c>
      <c r="L728" s="5">
        <v>119300</v>
      </c>
      <c r="M728" s="5">
        <f t="shared" si="25"/>
        <v>149400</v>
      </c>
      <c r="N728" s="38">
        <v>1.84</v>
      </c>
      <c r="O728" s="38">
        <v>2.3726315789473684</v>
      </c>
    </row>
    <row r="729" spans="1:15">
      <c r="A729" s="1" t="s">
        <v>2015</v>
      </c>
      <c r="B729" s="1" t="s">
        <v>2305</v>
      </c>
      <c r="C729" s="1" t="s">
        <v>2306</v>
      </c>
      <c r="D729" s="1" t="s">
        <v>2267</v>
      </c>
      <c r="E729" s="2">
        <v>510</v>
      </c>
      <c r="F729" s="1" t="s">
        <v>2307</v>
      </c>
      <c r="G729" s="2" t="s">
        <v>18</v>
      </c>
      <c r="H729" s="1" t="s">
        <v>8465</v>
      </c>
      <c r="I729" s="3">
        <v>45268.387569444443</v>
      </c>
      <c r="J729" s="4">
        <v>160000</v>
      </c>
      <c r="K729" s="5">
        <v>38200</v>
      </c>
      <c r="L729" s="5">
        <v>126500</v>
      </c>
      <c r="M729" s="5">
        <f t="shared" si="25"/>
        <v>164700</v>
      </c>
      <c r="N729" s="38">
        <v>1.84</v>
      </c>
      <c r="O729" s="38">
        <v>2.3726315789473684</v>
      </c>
    </row>
    <row r="730" spans="1:15">
      <c r="A730" s="1" t="s">
        <v>2015</v>
      </c>
      <c r="B730" s="1" t="s">
        <v>2308</v>
      </c>
      <c r="C730" s="1" t="s">
        <v>2309</v>
      </c>
      <c r="D730" s="1" t="s">
        <v>2310</v>
      </c>
      <c r="E730" s="2">
        <v>510</v>
      </c>
      <c r="F730" s="1" t="s">
        <v>2311</v>
      </c>
      <c r="G730" s="2" t="s">
        <v>18</v>
      </c>
      <c r="H730" s="1" t="s">
        <v>8466</v>
      </c>
      <c r="I730" s="3">
        <v>45132.610312500001</v>
      </c>
      <c r="J730" s="4">
        <v>250000</v>
      </c>
      <c r="K730" s="5">
        <v>45200</v>
      </c>
      <c r="L730" s="5">
        <v>133400</v>
      </c>
      <c r="M730" s="5">
        <f t="shared" si="25"/>
        <v>178600</v>
      </c>
      <c r="N730" s="38">
        <v>1.32</v>
      </c>
      <c r="O730" s="38">
        <v>1.32</v>
      </c>
    </row>
    <row r="731" spans="1:15">
      <c r="A731" s="1" t="s">
        <v>2015</v>
      </c>
      <c r="B731" s="1" t="s">
        <v>2312</v>
      </c>
      <c r="C731" s="1" t="s">
        <v>2313</v>
      </c>
      <c r="D731" s="1" t="s">
        <v>2310</v>
      </c>
      <c r="E731" s="2">
        <v>510</v>
      </c>
      <c r="F731" s="1" t="s">
        <v>2314</v>
      </c>
      <c r="G731" s="2" t="s">
        <v>18</v>
      </c>
      <c r="H731" s="1" t="s">
        <v>8467</v>
      </c>
      <c r="I731" s="3">
        <v>45121.547268518516</v>
      </c>
      <c r="J731" s="4">
        <v>212000</v>
      </c>
      <c r="K731" s="5">
        <v>54400</v>
      </c>
      <c r="L731" s="5">
        <v>135100</v>
      </c>
      <c r="M731" s="5">
        <f t="shared" si="25"/>
        <v>189500</v>
      </c>
      <c r="N731" s="38">
        <v>1.32</v>
      </c>
      <c r="O731" s="38">
        <v>1.32</v>
      </c>
    </row>
    <row r="732" spans="1:15">
      <c r="A732" s="1" t="s">
        <v>2015</v>
      </c>
      <c r="B732" s="1" t="s">
        <v>2315</v>
      </c>
      <c r="C732" s="1" t="s">
        <v>2316</v>
      </c>
      <c r="D732" s="1" t="s">
        <v>2317</v>
      </c>
      <c r="E732" s="2">
        <v>510</v>
      </c>
      <c r="F732" s="1" t="s">
        <v>2318</v>
      </c>
      <c r="G732" s="2" t="s">
        <v>18</v>
      </c>
      <c r="H732" s="1" t="s">
        <v>8468</v>
      </c>
      <c r="I732" s="3">
        <v>45247.472233796296</v>
      </c>
      <c r="J732" s="4">
        <v>205210</v>
      </c>
      <c r="K732" s="5">
        <v>35700</v>
      </c>
      <c r="L732" s="5">
        <v>129600</v>
      </c>
      <c r="M732" s="5">
        <f t="shared" si="25"/>
        <v>165300</v>
      </c>
      <c r="N732" s="38">
        <v>1.69</v>
      </c>
      <c r="O732" s="38">
        <v>1.69</v>
      </c>
    </row>
    <row r="733" spans="1:15">
      <c r="A733" s="1" t="s">
        <v>2015</v>
      </c>
      <c r="B733" s="1" t="s">
        <v>2319</v>
      </c>
      <c r="C733" s="1" t="s">
        <v>2320</v>
      </c>
      <c r="D733" s="1" t="s">
        <v>2317</v>
      </c>
      <c r="E733" s="2">
        <v>510</v>
      </c>
      <c r="F733" s="1" t="s">
        <v>2321</v>
      </c>
      <c r="G733" s="2" t="s">
        <v>18</v>
      </c>
      <c r="H733" s="1" t="s">
        <v>8469</v>
      </c>
      <c r="I733" s="3">
        <v>45243.630219907405</v>
      </c>
      <c r="J733" s="4">
        <v>162537</v>
      </c>
      <c r="K733" s="5">
        <v>34600</v>
      </c>
      <c r="L733" s="5">
        <v>105200</v>
      </c>
      <c r="M733" s="5">
        <f t="shared" si="25"/>
        <v>139800</v>
      </c>
      <c r="N733" s="38">
        <v>1.69</v>
      </c>
      <c r="O733" s="38">
        <v>1.69</v>
      </c>
    </row>
    <row r="734" spans="1:15">
      <c r="A734" s="1" t="s">
        <v>2015</v>
      </c>
      <c r="B734" s="1" t="s">
        <v>2322</v>
      </c>
      <c r="C734" s="1" t="s">
        <v>2323</v>
      </c>
      <c r="D734" s="1" t="s">
        <v>2317</v>
      </c>
      <c r="E734" s="2">
        <v>510</v>
      </c>
      <c r="F734" s="1" t="s">
        <v>2324</v>
      </c>
      <c r="G734" s="2" t="s">
        <v>18</v>
      </c>
      <c r="H734" s="1" t="s">
        <v>8470</v>
      </c>
      <c r="I734" s="3">
        <v>45037.46465277778</v>
      </c>
      <c r="J734" s="4">
        <v>250000</v>
      </c>
      <c r="K734" s="5">
        <v>35700</v>
      </c>
      <c r="L734" s="5">
        <v>181200</v>
      </c>
      <c r="M734" s="5">
        <f t="shared" si="25"/>
        <v>216900</v>
      </c>
      <c r="N734" s="38">
        <v>1.69</v>
      </c>
      <c r="O734" s="38">
        <v>1.69</v>
      </c>
    </row>
    <row r="735" spans="1:15">
      <c r="A735" s="1" t="s">
        <v>2015</v>
      </c>
      <c r="B735" s="1" t="s">
        <v>2325</v>
      </c>
      <c r="C735" s="1" t="s">
        <v>2326</v>
      </c>
      <c r="D735" s="1" t="s">
        <v>2317</v>
      </c>
      <c r="E735" s="2">
        <v>510</v>
      </c>
      <c r="F735" s="1" t="s">
        <v>2327</v>
      </c>
      <c r="G735" s="2" t="s">
        <v>18</v>
      </c>
      <c r="H735" s="1" t="s">
        <v>8471</v>
      </c>
      <c r="I735" s="3">
        <v>45210.658263888887</v>
      </c>
      <c r="J735" s="4">
        <v>196000</v>
      </c>
      <c r="K735" s="5">
        <v>38400</v>
      </c>
      <c r="L735" s="5">
        <v>144300</v>
      </c>
      <c r="M735" s="5">
        <f t="shared" si="25"/>
        <v>182700</v>
      </c>
      <c r="N735" s="38">
        <v>1.69</v>
      </c>
      <c r="O735" s="38">
        <v>1.69</v>
      </c>
    </row>
    <row r="736" spans="1:15">
      <c r="A736" s="1" t="s">
        <v>2015</v>
      </c>
      <c r="B736" s="1" t="s">
        <v>2328</v>
      </c>
      <c r="C736" s="1" t="s">
        <v>2329</v>
      </c>
      <c r="D736" s="1" t="s">
        <v>2317</v>
      </c>
      <c r="E736" s="2">
        <v>510</v>
      </c>
      <c r="F736" s="1" t="s">
        <v>2330</v>
      </c>
      <c r="G736" s="2" t="s">
        <v>18</v>
      </c>
      <c r="H736" s="1" t="s">
        <v>8472</v>
      </c>
      <c r="I736" s="3">
        <v>44985.377812500003</v>
      </c>
      <c r="J736" s="4">
        <v>180000</v>
      </c>
      <c r="K736" s="5">
        <v>31500</v>
      </c>
      <c r="L736" s="5">
        <v>141700</v>
      </c>
      <c r="M736" s="5">
        <f t="shared" si="25"/>
        <v>173200</v>
      </c>
      <c r="N736" s="38">
        <v>1.69</v>
      </c>
      <c r="O736" s="38">
        <v>1.69</v>
      </c>
    </row>
    <row r="737" spans="1:19">
      <c r="A737" s="1" t="s">
        <v>2015</v>
      </c>
      <c r="B737" s="1" t="s">
        <v>2331</v>
      </c>
      <c r="C737" s="1" t="s">
        <v>2332</v>
      </c>
      <c r="D737" s="1" t="s">
        <v>2317</v>
      </c>
      <c r="E737" s="2">
        <v>510</v>
      </c>
      <c r="F737" s="1" t="s">
        <v>2333</v>
      </c>
      <c r="G737" s="2" t="s">
        <v>18</v>
      </c>
      <c r="H737" s="1" t="s">
        <v>8473</v>
      </c>
      <c r="I737" s="3">
        <v>45020.460625</v>
      </c>
      <c r="J737" s="4">
        <v>216000</v>
      </c>
      <c r="K737" s="5">
        <v>31500</v>
      </c>
      <c r="L737" s="5">
        <v>177500</v>
      </c>
      <c r="M737" s="5">
        <f t="shared" si="25"/>
        <v>209000</v>
      </c>
      <c r="N737" s="38">
        <v>1.69</v>
      </c>
      <c r="O737" s="38">
        <v>1.69</v>
      </c>
    </row>
    <row r="738" spans="1:19">
      <c r="A738" s="1" t="s">
        <v>2015</v>
      </c>
      <c r="B738" s="1" t="s">
        <v>2334</v>
      </c>
      <c r="C738" s="1" t="s">
        <v>2335</v>
      </c>
      <c r="D738" s="1" t="s">
        <v>2317</v>
      </c>
      <c r="E738" s="2">
        <v>510</v>
      </c>
      <c r="F738" s="1" t="s">
        <v>2336</v>
      </c>
      <c r="G738" s="2" t="s">
        <v>18</v>
      </c>
      <c r="H738" s="1" t="s">
        <v>8474</v>
      </c>
      <c r="I738" s="3">
        <v>45163.586736111109</v>
      </c>
      <c r="J738" s="4">
        <v>225000</v>
      </c>
      <c r="K738" s="5">
        <v>45200</v>
      </c>
      <c r="L738" s="5">
        <v>176100</v>
      </c>
      <c r="M738" s="5">
        <f t="shared" si="25"/>
        <v>221300</v>
      </c>
      <c r="N738" s="38">
        <v>1.69</v>
      </c>
      <c r="O738" s="38">
        <v>1.69</v>
      </c>
    </row>
    <row r="739" spans="1:19">
      <c r="A739" s="1" t="s">
        <v>2015</v>
      </c>
      <c r="B739" s="1" t="s">
        <v>2337</v>
      </c>
      <c r="C739" s="1" t="s">
        <v>2338</v>
      </c>
      <c r="D739" s="1" t="s">
        <v>2339</v>
      </c>
      <c r="E739" s="2">
        <v>510</v>
      </c>
      <c r="F739" s="1" t="s">
        <v>2340</v>
      </c>
      <c r="G739" s="2" t="s">
        <v>18</v>
      </c>
      <c r="H739" s="1" t="s">
        <v>8475</v>
      </c>
      <c r="I739" s="3">
        <v>45222.661377314813</v>
      </c>
      <c r="J739" s="4">
        <v>250000</v>
      </c>
      <c r="K739" s="5">
        <v>39300</v>
      </c>
      <c r="L739" s="5">
        <v>143500</v>
      </c>
      <c r="M739" s="5">
        <f t="shared" si="25"/>
        <v>182800</v>
      </c>
      <c r="N739" s="38">
        <v>1.47</v>
      </c>
      <c r="O739" s="38">
        <v>1.47</v>
      </c>
    </row>
    <row r="740" spans="1:19">
      <c r="A740" s="1" t="s">
        <v>2015</v>
      </c>
      <c r="B740" s="1" t="s">
        <v>2341</v>
      </c>
      <c r="C740" s="1" t="s">
        <v>2342</v>
      </c>
      <c r="D740" s="1" t="s">
        <v>2343</v>
      </c>
      <c r="E740" s="2">
        <v>551</v>
      </c>
      <c r="F740" s="1" t="s">
        <v>2344</v>
      </c>
      <c r="G740" s="2" t="s">
        <v>18</v>
      </c>
      <c r="H740" s="1" t="s">
        <v>8476</v>
      </c>
      <c r="I740" s="3">
        <v>45041.372754629629</v>
      </c>
      <c r="J740" s="4">
        <v>221500</v>
      </c>
      <c r="K740" s="5">
        <v>2500</v>
      </c>
      <c r="L740" s="5">
        <v>160500</v>
      </c>
      <c r="M740" s="5">
        <f t="shared" si="25"/>
        <v>163000</v>
      </c>
      <c r="N740" s="38">
        <v>1.71</v>
      </c>
      <c r="O740" s="38">
        <v>1.71</v>
      </c>
    </row>
    <row r="741" spans="1:19">
      <c r="A741" s="1" t="s">
        <v>2015</v>
      </c>
      <c r="B741" s="1" t="s">
        <v>2345</v>
      </c>
      <c r="C741" s="1" t="s">
        <v>2346</v>
      </c>
      <c r="D741" s="1" t="s">
        <v>2343</v>
      </c>
      <c r="E741" s="2">
        <v>551</v>
      </c>
      <c r="F741" s="1" t="s">
        <v>2347</v>
      </c>
      <c r="G741" s="2" t="s">
        <v>18</v>
      </c>
      <c r="H741" s="1" t="s">
        <v>8477</v>
      </c>
      <c r="I741" s="3">
        <v>45092.613495370373</v>
      </c>
      <c r="J741" s="4">
        <v>210000</v>
      </c>
      <c r="K741" s="5">
        <v>2500</v>
      </c>
      <c r="L741" s="5">
        <v>160500</v>
      </c>
      <c r="M741" s="5">
        <f t="shared" si="25"/>
        <v>163000</v>
      </c>
      <c r="N741" s="38">
        <v>1.71</v>
      </c>
      <c r="O741" s="38">
        <v>1.71</v>
      </c>
    </row>
    <row r="742" spans="1:19">
      <c r="A742" s="1" t="s">
        <v>2015</v>
      </c>
      <c r="B742" s="1" t="s">
        <v>2348</v>
      </c>
      <c r="C742" s="1" t="s">
        <v>2349</v>
      </c>
      <c r="D742" s="1" t="s">
        <v>2343</v>
      </c>
      <c r="E742" s="2">
        <v>551</v>
      </c>
      <c r="F742" s="1" t="s">
        <v>2350</v>
      </c>
      <c r="G742" s="2" t="s">
        <v>18</v>
      </c>
      <c r="H742" s="1" t="s">
        <v>8478</v>
      </c>
      <c r="I742" s="3">
        <v>45189.461493055554</v>
      </c>
      <c r="J742" s="4">
        <v>210000</v>
      </c>
      <c r="K742" s="5">
        <v>2500</v>
      </c>
      <c r="L742" s="5">
        <v>181600</v>
      </c>
      <c r="M742" s="5">
        <f t="shared" si="25"/>
        <v>184100</v>
      </c>
      <c r="N742" s="38">
        <v>1.71</v>
      </c>
      <c r="O742" s="38">
        <v>1.71</v>
      </c>
    </row>
    <row r="743" spans="1:19">
      <c r="A743" s="1" t="s">
        <v>2015</v>
      </c>
      <c r="B743" s="1" t="s">
        <v>2351</v>
      </c>
      <c r="C743" s="1" t="s">
        <v>2352</v>
      </c>
      <c r="D743" s="1" t="s">
        <v>2353</v>
      </c>
      <c r="E743" s="2">
        <v>510</v>
      </c>
      <c r="F743" s="1" t="s">
        <v>2354</v>
      </c>
      <c r="G743" s="2" t="s">
        <v>18</v>
      </c>
      <c r="H743" s="1" t="s">
        <v>8479</v>
      </c>
      <c r="I743" s="3">
        <v>45247.523680555554</v>
      </c>
      <c r="J743" s="4">
        <v>425000</v>
      </c>
      <c r="K743" s="5">
        <v>98100</v>
      </c>
      <c r="L743" s="5">
        <v>231000</v>
      </c>
      <c r="M743" s="5">
        <f t="shared" si="25"/>
        <v>329100</v>
      </c>
      <c r="N743" s="38">
        <v>1.34</v>
      </c>
      <c r="O743" s="38">
        <v>1.6</v>
      </c>
    </row>
    <row r="744" spans="1:19">
      <c r="A744" s="1" t="s">
        <v>2015</v>
      </c>
      <c r="B744" s="1" t="s">
        <v>2355</v>
      </c>
      <c r="C744" s="1" t="s">
        <v>2356</v>
      </c>
      <c r="D744" s="1" t="s">
        <v>2353</v>
      </c>
      <c r="E744" s="2">
        <v>510</v>
      </c>
      <c r="F744" s="1" t="s">
        <v>2357</v>
      </c>
      <c r="G744" s="2" t="s">
        <v>18</v>
      </c>
      <c r="H744" s="1" t="s">
        <v>8480</v>
      </c>
      <c r="I744" s="3">
        <v>45105.477696759262</v>
      </c>
      <c r="J744" s="4">
        <v>576900</v>
      </c>
      <c r="K744" s="5">
        <v>91600</v>
      </c>
      <c r="L744" s="5">
        <v>371800</v>
      </c>
      <c r="M744" s="5">
        <f t="shared" si="25"/>
        <v>463400</v>
      </c>
      <c r="N744" s="38">
        <v>1.34</v>
      </c>
      <c r="O744" s="38">
        <v>1.6</v>
      </c>
    </row>
    <row r="745" spans="1:19">
      <c r="A745" s="1" t="s">
        <v>2015</v>
      </c>
      <c r="B745" s="1" t="s">
        <v>2358</v>
      </c>
      <c r="C745" s="1" t="s">
        <v>2359</v>
      </c>
      <c r="D745" s="1" t="s">
        <v>2353</v>
      </c>
      <c r="E745" s="2">
        <v>510</v>
      </c>
      <c r="F745" s="1" t="s">
        <v>2360</v>
      </c>
      <c r="G745" s="2" t="s">
        <v>18</v>
      </c>
      <c r="H745" s="1" t="s">
        <v>8481</v>
      </c>
      <c r="I745" s="3">
        <v>44939.452511574076</v>
      </c>
      <c r="J745" s="4">
        <v>365000</v>
      </c>
      <c r="K745" s="5">
        <v>96200</v>
      </c>
      <c r="L745" s="5">
        <v>209400</v>
      </c>
      <c r="M745" s="5">
        <f t="shared" si="25"/>
        <v>305600</v>
      </c>
      <c r="N745" s="38">
        <v>1.34</v>
      </c>
      <c r="O745" s="38">
        <v>1.6</v>
      </c>
    </row>
    <row r="746" spans="1:19">
      <c r="A746" s="1" t="s">
        <v>2015</v>
      </c>
      <c r="B746" s="1" t="s">
        <v>2361</v>
      </c>
      <c r="C746" s="1" t="s">
        <v>2362</v>
      </c>
      <c r="D746" s="1" t="s">
        <v>2353</v>
      </c>
      <c r="E746" s="2">
        <v>510</v>
      </c>
      <c r="F746" s="1" t="s">
        <v>2363</v>
      </c>
      <c r="G746" s="2" t="s">
        <v>18</v>
      </c>
      <c r="H746" s="1" t="s">
        <v>8482</v>
      </c>
      <c r="I746" s="3">
        <v>45128.635266203702</v>
      </c>
      <c r="J746" s="4">
        <v>450000</v>
      </c>
      <c r="K746" s="5">
        <v>95900</v>
      </c>
      <c r="L746" s="5">
        <v>306900</v>
      </c>
      <c r="M746" s="5">
        <f t="shared" si="25"/>
        <v>402800</v>
      </c>
      <c r="N746" s="38">
        <v>1.34</v>
      </c>
      <c r="O746" s="38">
        <v>1.6</v>
      </c>
    </row>
    <row r="747" spans="1:19">
      <c r="A747" s="1" t="s">
        <v>2015</v>
      </c>
      <c r="B747" s="1" t="s">
        <v>2364</v>
      </c>
      <c r="C747" s="1" t="s">
        <v>2365</v>
      </c>
      <c r="D747" s="1" t="s">
        <v>2353</v>
      </c>
      <c r="E747" s="2">
        <v>510</v>
      </c>
      <c r="F747" s="1" t="s">
        <v>2366</v>
      </c>
      <c r="G747" s="2" t="s">
        <v>18</v>
      </c>
      <c r="H747" s="1" t="s">
        <v>8483</v>
      </c>
      <c r="I747" s="3">
        <v>44991.468148148146</v>
      </c>
      <c r="J747" s="4">
        <v>524309.42000000004</v>
      </c>
      <c r="K747" s="5">
        <v>140900</v>
      </c>
      <c r="L747" s="5">
        <v>421300</v>
      </c>
      <c r="M747" s="5">
        <f t="shared" ref="M747:M778" si="26">SUM(K747:L747)</f>
        <v>562200</v>
      </c>
      <c r="N747" s="38">
        <v>1.34</v>
      </c>
      <c r="O747" s="38">
        <v>1.6</v>
      </c>
    </row>
    <row r="748" spans="1:19" ht="15.75">
      <c r="A748" s="1" t="s">
        <v>2015</v>
      </c>
      <c r="B748" s="1" t="s">
        <v>2367</v>
      </c>
      <c r="C748" s="1" t="s">
        <v>2368</v>
      </c>
      <c r="D748" s="1" t="s">
        <v>2369</v>
      </c>
      <c r="E748" s="2">
        <v>510</v>
      </c>
      <c r="F748" s="1" t="s">
        <v>2370</v>
      </c>
      <c r="G748" s="2" t="s">
        <v>18</v>
      </c>
      <c r="H748" s="1" t="s">
        <v>8484</v>
      </c>
      <c r="I748" s="3">
        <v>45138.622141203705</v>
      </c>
      <c r="J748" s="4">
        <v>292000</v>
      </c>
      <c r="K748" s="5">
        <v>27800</v>
      </c>
      <c r="L748" s="5">
        <v>247600</v>
      </c>
      <c r="M748" s="5">
        <f t="shared" si="26"/>
        <v>275400</v>
      </c>
      <c r="N748" s="38">
        <v>1.84</v>
      </c>
      <c r="O748" s="38">
        <v>1.84</v>
      </c>
      <c r="P748" s="8"/>
      <c r="Q748" s="8"/>
      <c r="R748" s="8"/>
      <c r="S748" s="8"/>
    </row>
    <row r="749" spans="1:19">
      <c r="A749" s="1" t="s">
        <v>2015</v>
      </c>
      <c r="B749" s="1" t="s">
        <v>2371</v>
      </c>
      <c r="C749" s="1" t="s">
        <v>2372</v>
      </c>
      <c r="D749" s="1" t="s">
        <v>2369</v>
      </c>
      <c r="E749" s="2">
        <v>510</v>
      </c>
      <c r="F749" s="1" t="s">
        <v>2373</v>
      </c>
      <c r="G749" s="2" t="s">
        <v>18</v>
      </c>
      <c r="H749" s="1" t="s">
        <v>8485</v>
      </c>
      <c r="I749" s="3">
        <v>45062.62877314815</v>
      </c>
      <c r="J749" s="4">
        <v>315000</v>
      </c>
      <c r="K749" s="5">
        <v>22800</v>
      </c>
      <c r="L749" s="5">
        <v>251900</v>
      </c>
      <c r="M749" s="5">
        <f t="shared" si="26"/>
        <v>274700</v>
      </c>
      <c r="N749" s="38">
        <v>1.84</v>
      </c>
      <c r="O749" s="38">
        <v>1.84</v>
      </c>
    </row>
    <row r="750" spans="1:19">
      <c r="A750" s="1" t="s">
        <v>2015</v>
      </c>
      <c r="B750" s="1" t="s">
        <v>2374</v>
      </c>
      <c r="C750" s="1" t="s">
        <v>2375</v>
      </c>
      <c r="D750" s="1" t="s">
        <v>2369</v>
      </c>
      <c r="E750" s="2">
        <v>510</v>
      </c>
      <c r="F750" s="1" t="s">
        <v>2376</v>
      </c>
      <c r="G750" s="2" t="s">
        <v>18</v>
      </c>
      <c r="H750" s="1" t="s">
        <v>8486</v>
      </c>
      <c r="I750" s="3">
        <v>45194.644004629627</v>
      </c>
      <c r="J750" s="4">
        <v>281500</v>
      </c>
      <c r="K750" s="5">
        <v>20200</v>
      </c>
      <c r="L750" s="5">
        <v>227400</v>
      </c>
      <c r="M750" s="5">
        <f t="shared" si="26"/>
        <v>247600</v>
      </c>
      <c r="N750" s="38">
        <v>1.84</v>
      </c>
      <c r="O750" s="38">
        <v>1.84</v>
      </c>
    </row>
    <row r="751" spans="1:19">
      <c r="A751" s="1" t="s">
        <v>2015</v>
      </c>
      <c r="B751" s="1" t="s">
        <v>2377</v>
      </c>
      <c r="C751" s="1" t="s">
        <v>2378</v>
      </c>
      <c r="D751" s="1" t="s">
        <v>2369</v>
      </c>
      <c r="E751" s="2">
        <v>510</v>
      </c>
      <c r="F751" s="1" t="s">
        <v>2379</v>
      </c>
      <c r="G751" s="2" t="s">
        <v>18</v>
      </c>
      <c r="H751" s="1" t="s">
        <v>8487</v>
      </c>
      <c r="I751" s="3">
        <v>45135.344687500001</v>
      </c>
      <c r="J751" s="4">
        <v>260188</v>
      </c>
      <c r="K751" s="5">
        <v>26500</v>
      </c>
      <c r="L751" s="5">
        <v>217900</v>
      </c>
      <c r="M751" s="5">
        <f t="shared" si="26"/>
        <v>244400</v>
      </c>
      <c r="N751" s="38">
        <v>1.84</v>
      </c>
      <c r="O751" s="38">
        <v>1.84</v>
      </c>
    </row>
    <row r="752" spans="1:19">
      <c r="A752" s="1" t="s">
        <v>2015</v>
      </c>
      <c r="B752" s="1" t="s">
        <v>2380</v>
      </c>
      <c r="C752" s="1" t="s">
        <v>2381</v>
      </c>
      <c r="D752" s="1" t="s">
        <v>2369</v>
      </c>
      <c r="E752" s="2">
        <v>510</v>
      </c>
      <c r="F752" s="1" t="s">
        <v>2382</v>
      </c>
      <c r="G752" s="2" t="s">
        <v>18</v>
      </c>
      <c r="H752" s="1" t="s">
        <v>8488</v>
      </c>
      <c r="I752" s="3">
        <v>45204.63690972222</v>
      </c>
      <c r="J752" s="4">
        <v>270000</v>
      </c>
      <c r="K752" s="5">
        <v>27900</v>
      </c>
      <c r="L752" s="5">
        <v>231700</v>
      </c>
      <c r="M752" s="5">
        <f t="shared" si="26"/>
        <v>259600</v>
      </c>
      <c r="N752" s="38">
        <v>1.84</v>
      </c>
      <c r="O752" s="38">
        <v>1.84</v>
      </c>
    </row>
    <row r="753" spans="1:15">
      <c r="A753" s="1" t="s">
        <v>2015</v>
      </c>
      <c r="B753" s="1" t="s">
        <v>2383</v>
      </c>
      <c r="C753" s="1" t="s">
        <v>2384</v>
      </c>
      <c r="D753" s="1" t="s">
        <v>2369</v>
      </c>
      <c r="E753" s="2">
        <v>510</v>
      </c>
      <c r="F753" s="1" t="s">
        <v>2385</v>
      </c>
      <c r="G753" s="2" t="s">
        <v>18</v>
      </c>
      <c r="H753" s="1" t="s">
        <v>8489</v>
      </c>
      <c r="I753" s="3">
        <v>45036.629745370374</v>
      </c>
      <c r="J753" s="4">
        <v>249900</v>
      </c>
      <c r="K753" s="5">
        <v>22300</v>
      </c>
      <c r="L753" s="5">
        <v>240600</v>
      </c>
      <c r="M753" s="5">
        <f t="shared" si="26"/>
        <v>262900</v>
      </c>
      <c r="N753" s="38">
        <v>1.84</v>
      </c>
      <c r="O753" s="38">
        <v>1.84</v>
      </c>
    </row>
    <row r="754" spans="1:15">
      <c r="A754" s="1" t="s">
        <v>2015</v>
      </c>
      <c r="B754" s="1" t="s">
        <v>2386</v>
      </c>
      <c r="C754" s="1" t="s">
        <v>2387</v>
      </c>
      <c r="D754" s="1" t="s">
        <v>2369</v>
      </c>
      <c r="E754" s="2">
        <v>510</v>
      </c>
      <c r="F754" s="1" t="s">
        <v>2388</v>
      </c>
      <c r="G754" s="2" t="s">
        <v>18</v>
      </c>
      <c r="H754" s="1" t="s">
        <v>8490</v>
      </c>
      <c r="I754" s="3">
        <v>44951.587997685187</v>
      </c>
      <c r="J754" s="4">
        <v>242000</v>
      </c>
      <c r="K754" s="5">
        <v>30200</v>
      </c>
      <c r="L754" s="5">
        <v>243700</v>
      </c>
      <c r="M754" s="5">
        <f t="shared" si="26"/>
        <v>273900</v>
      </c>
      <c r="N754" s="38">
        <v>1.84</v>
      </c>
      <c r="O754" s="38">
        <v>1.84</v>
      </c>
    </row>
    <row r="755" spans="1:15">
      <c r="A755" s="1" t="s">
        <v>2015</v>
      </c>
      <c r="B755" s="1" t="s">
        <v>2389</v>
      </c>
      <c r="C755" s="1" t="s">
        <v>2390</v>
      </c>
      <c r="D755" s="1" t="s">
        <v>2391</v>
      </c>
      <c r="E755" s="2">
        <v>510</v>
      </c>
      <c r="F755" s="1" t="s">
        <v>2392</v>
      </c>
      <c r="G755" s="2" t="s">
        <v>18</v>
      </c>
      <c r="H755" s="1" t="s">
        <v>8491</v>
      </c>
      <c r="I755" s="3">
        <v>45044.373101851852</v>
      </c>
      <c r="J755" s="4">
        <v>469900</v>
      </c>
      <c r="K755" s="5">
        <v>67400</v>
      </c>
      <c r="L755" s="5">
        <v>249400</v>
      </c>
      <c r="M755" s="5">
        <f t="shared" si="26"/>
        <v>316800</v>
      </c>
      <c r="N755" s="38">
        <v>1.45</v>
      </c>
      <c r="O755" s="38">
        <v>1.45</v>
      </c>
    </row>
    <row r="756" spans="1:15">
      <c r="A756" s="1" t="s">
        <v>2015</v>
      </c>
      <c r="B756" s="1" t="s">
        <v>2393</v>
      </c>
      <c r="C756" s="1" t="s">
        <v>2394</v>
      </c>
      <c r="D756" s="1" t="s">
        <v>2391</v>
      </c>
      <c r="E756" s="2">
        <v>510</v>
      </c>
      <c r="F756" s="1" t="s">
        <v>2395</v>
      </c>
      <c r="G756" s="2" t="s">
        <v>18</v>
      </c>
      <c r="H756" s="1" t="s">
        <v>8492</v>
      </c>
      <c r="I756" s="3">
        <v>45043.538530092592</v>
      </c>
      <c r="J756" s="4">
        <v>322000</v>
      </c>
      <c r="K756" s="5">
        <v>65000</v>
      </c>
      <c r="L756" s="5">
        <v>203600</v>
      </c>
      <c r="M756" s="5">
        <f t="shared" si="26"/>
        <v>268600</v>
      </c>
      <c r="N756" s="38">
        <v>1.45</v>
      </c>
      <c r="O756" s="38">
        <v>1.45</v>
      </c>
    </row>
    <row r="757" spans="1:15">
      <c r="A757" s="1" t="s">
        <v>2396</v>
      </c>
      <c r="B757" s="1" t="s">
        <v>2397</v>
      </c>
      <c r="C757" s="1" t="s">
        <v>2398</v>
      </c>
      <c r="D757" s="1" t="s">
        <v>2399</v>
      </c>
      <c r="E757" s="2">
        <v>510</v>
      </c>
      <c r="F757" s="1" t="s">
        <v>2400</v>
      </c>
      <c r="G757" s="2" t="s">
        <v>18</v>
      </c>
      <c r="H757" s="1" t="s">
        <v>8493</v>
      </c>
      <c r="I757" s="3">
        <v>44974.342835648145</v>
      </c>
      <c r="J757" s="4">
        <v>215000</v>
      </c>
      <c r="K757" s="5">
        <v>60500</v>
      </c>
      <c r="L757" s="5">
        <v>64400</v>
      </c>
      <c r="M757" s="5">
        <f t="shared" si="26"/>
        <v>124900</v>
      </c>
      <c r="N757" s="38">
        <v>1</v>
      </c>
      <c r="O757" s="38">
        <v>1</v>
      </c>
    </row>
    <row r="758" spans="1:15">
      <c r="A758" s="1" t="s">
        <v>2396</v>
      </c>
      <c r="B758" s="1" t="s">
        <v>2401</v>
      </c>
      <c r="C758" s="1" t="s">
        <v>2402</v>
      </c>
      <c r="D758" s="1" t="s">
        <v>2399</v>
      </c>
      <c r="E758" s="2">
        <v>510</v>
      </c>
      <c r="F758" s="1" t="s">
        <v>2403</v>
      </c>
      <c r="G758" s="2" t="s">
        <v>18</v>
      </c>
      <c r="H758" s="1" t="s">
        <v>8494</v>
      </c>
      <c r="I758" s="3">
        <v>45002.553356481483</v>
      </c>
      <c r="J758" s="4">
        <v>150600</v>
      </c>
      <c r="K758" s="5">
        <v>49300</v>
      </c>
      <c r="L758" s="5">
        <v>66800</v>
      </c>
      <c r="M758" s="5">
        <f t="shared" si="26"/>
        <v>116100</v>
      </c>
      <c r="N758" s="38">
        <v>1</v>
      </c>
      <c r="O758" s="38">
        <v>1</v>
      </c>
    </row>
    <row r="759" spans="1:15">
      <c r="A759" s="1" t="s">
        <v>2396</v>
      </c>
      <c r="B759" s="1" t="s">
        <v>2404</v>
      </c>
      <c r="C759" s="1" t="s">
        <v>2405</v>
      </c>
      <c r="D759" s="1" t="s">
        <v>2399</v>
      </c>
      <c r="E759" s="2">
        <v>510</v>
      </c>
      <c r="F759" s="1" t="s">
        <v>2406</v>
      </c>
      <c r="G759" s="2" t="s">
        <v>18</v>
      </c>
      <c r="H759" s="1" t="s">
        <v>8495</v>
      </c>
      <c r="I759" s="3">
        <v>45086.460451388892</v>
      </c>
      <c r="J759" s="4">
        <v>110000</v>
      </c>
      <c r="K759" s="5">
        <v>27800</v>
      </c>
      <c r="L759" s="5">
        <v>71600</v>
      </c>
      <c r="M759" s="5">
        <f t="shared" si="26"/>
        <v>99400</v>
      </c>
      <c r="N759" s="38">
        <v>1</v>
      </c>
      <c r="O759" s="38">
        <v>1</v>
      </c>
    </row>
    <row r="760" spans="1:15">
      <c r="A760" s="1" t="s">
        <v>2396</v>
      </c>
      <c r="B760" s="1" t="s">
        <v>2407</v>
      </c>
      <c r="C760" s="1" t="s">
        <v>2408</v>
      </c>
      <c r="D760" s="1" t="s">
        <v>2399</v>
      </c>
      <c r="E760" s="2">
        <v>510</v>
      </c>
      <c r="F760" s="1" t="s">
        <v>2409</v>
      </c>
      <c r="G760" s="2" t="s">
        <v>18</v>
      </c>
      <c r="H760" s="1" t="s">
        <v>8496</v>
      </c>
      <c r="I760" s="3">
        <v>45098.372013888889</v>
      </c>
      <c r="J760" s="4">
        <v>180000</v>
      </c>
      <c r="K760" s="5">
        <v>40000</v>
      </c>
      <c r="L760" s="5">
        <v>125200</v>
      </c>
      <c r="M760" s="5">
        <f t="shared" si="26"/>
        <v>165200</v>
      </c>
      <c r="N760" s="38">
        <v>1</v>
      </c>
      <c r="O760" s="38">
        <v>1</v>
      </c>
    </row>
    <row r="761" spans="1:15">
      <c r="A761" s="1" t="s">
        <v>2396</v>
      </c>
      <c r="B761" s="1" t="s">
        <v>2410</v>
      </c>
      <c r="C761" s="1" t="s">
        <v>2411</v>
      </c>
      <c r="D761" s="1" t="s">
        <v>2412</v>
      </c>
      <c r="E761" s="2">
        <v>510</v>
      </c>
      <c r="F761" s="1" t="s">
        <v>2413</v>
      </c>
      <c r="G761" s="2" t="s">
        <v>18</v>
      </c>
      <c r="H761" s="1" t="s">
        <v>8497</v>
      </c>
      <c r="I761" s="3">
        <v>45044.344826388886</v>
      </c>
      <c r="J761" s="4">
        <v>260000</v>
      </c>
      <c r="K761" s="5">
        <v>36400</v>
      </c>
      <c r="L761" s="5">
        <v>121000</v>
      </c>
      <c r="M761" s="5">
        <f t="shared" si="26"/>
        <v>157400</v>
      </c>
      <c r="N761" s="38">
        <v>1</v>
      </c>
      <c r="O761" s="38">
        <v>1</v>
      </c>
    </row>
    <row r="762" spans="1:15">
      <c r="A762" s="1" t="s">
        <v>2396</v>
      </c>
      <c r="B762" s="1" t="s">
        <v>2414</v>
      </c>
      <c r="C762" s="1" t="s">
        <v>2415</v>
      </c>
      <c r="D762" s="1" t="s">
        <v>2412</v>
      </c>
      <c r="E762" s="2">
        <v>510</v>
      </c>
      <c r="F762" s="1" t="s">
        <v>2416</v>
      </c>
      <c r="G762" s="2" t="s">
        <v>18</v>
      </c>
      <c r="H762" s="1" t="s">
        <v>8498</v>
      </c>
      <c r="I762" s="3">
        <v>45174.394699074073</v>
      </c>
      <c r="J762" s="4">
        <v>205000</v>
      </c>
      <c r="K762" s="5">
        <v>29800</v>
      </c>
      <c r="L762" s="5">
        <v>122300</v>
      </c>
      <c r="M762" s="5">
        <f t="shared" si="26"/>
        <v>152100</v>
      </c>
      <c r="N762" s="38">
        <v>1</v>
      </c>
      <c r="O762" s="38">
        <v>1</v>
      </c>
    </row>
    <row r="763" spans="1:15">
      <c r="A763" s="1" t="s">
        <v>2396</v>
      </c>
      <c r="B763" s="1" t="s">
        <v>2417</v>
      </c>
      <c r="C763" s="1" t="s">
        <v>2418</v>
      </c>
      <c r="D763" s="1" t="s">
        <v>2412</v>
      </c>
      <c r="E763" s="2">
        <v>510</v>
      </c>
      <c r="F763" s="1" t="s">
        <v>2419</v>
      </c>
      <c r="G763" s="2" t="s">
        <v>18</v>
      </c>
      <c r="H763" s="1" t="s">
        <v>8499</v>
      </c>
      <c r="I763" s="3">
        <v>45211.389120370368</v>
      </c>
      <c r="J763" s="4">
        <v>214000</v>
      </c>
      <c r="K763" s="5">
        <v>30000</v>
      </c>
      <c r="L763" s="5">
        <v>132200</v>
      </c>
      <c r="M763" s="5">
        <f t="shared" si="26"/>
        <v>162200</v>
      </c>
      <c r="N763" s="38">
        <v>1</v>
      </c>
      <c r="O763" s="38">
        <v>1</v>
      </c>
    </row>
    <row r="764" spans="1:15">
      <c r="A764" s="1" t="s">
        <v>2396</v>
      </c>
      <c r="B764" s="1" t="s">
        <v>2420</v>
      </c>
      <c r="C764" s="1" t="s">
        <v>2421</v>
      </c>
      <c r="D764" s="1" t="s">
        <v>2422</v>
      </c>
      <c r="E764" s="2">
        <v>510</v>
      </c>
      <c r="F764" s="1" t="s">
        <v>2423</v>
      </c>
      <c r="G764" s="2" t="s">
        <v>18</v>
      </c>
      <c r="H764" s="1" t="s">
        <v>8500</v>
      </c>
      <c r="I764" s="3">
        <v>45076.604907407411</v>
      </c>
      <c r="J764" s="4">
        <v>188500</v>
      </c>
      <c r="K764" s="5">
        <v>72900</v>
      </c>
      <c r="L764" s="5">
        <v>80700</v>
      </c>
      <c r="M764" s="5">
        <f t="shared" si="26"/>
        <v>153600</v>
      </c>
      <c r="N764" s="38">
        <v>1</v>
      </c>
      <c r="O764" s="38">
        <v>1</v>
      </c>
    </row>
    <row r="765" spans="1:15">
      <c r="A765" s="1" t="s">
        <v>2396</v>
      </c>
      <c r="B765" s="1" t="s">
        <v>2424</v>
      </c>
      <c r="C765" s="1" t="s">
        <v>2425</v>
      </c>
      <c r="D765" s="1" t="s">
        <v>2426</v>
      </c>
      <c r="E765" s="2">
        <v>510</v>
      </c>
      <c r="F765" s="1" t="s">
        <v>2427</v>
      </c>
      <c r="G765" s="2" t="s">
        <v>18</v>
      </c>
      <c r="H765" s="1" t="s">
        <v>8501</v>
      </c>
      <c r="I765" s="3">
        <v>44938.373437499999</v>
      </c>
      <c r="J765" s="4">
        <v>700000</v>
      </c>
      <c r="K765" s="5">
        <v>61500</v>
      </c>
      <c r="L765" s="5">
        <v>619400</v>
      </c>
      <c r="M765" s="5">
        <f t="shared" si="26"/>
        <v>680900</v>
      </c>
      <c r="N765" s="38">
        <v>1</v>
      </c>
      <c r="O765" s="38">
        <v>1</v>
      </c>
    </row>
    <row r="766" spans="1:15">
      <c r="A766" s="1" t="s">
        <v>2396</v>
      </c>
      <c r="B766" s="1" t="s">
        <v>2428</v>
      </c>
      <c r="C766" s="1" t="s">
        <v>2429</v>
      </c>
      <c r="D766" s="1" t="s">
        <v>2430</v>
      </c>
      <c r="E766" s="2">
        <v>510</v>
      </c>
      <c r="F766" s="1" t="s">
        <v>2431</v>
      </c>
      <c r="G766" s="2" t="s">
        <v>18</v>
      </c>
      <c r="H766" s="1" t="s">
        <v>8502</v>
      </c>
      <c r="I766" s="3">
        <v>45042.477060185185</v>
      </c>
      <c r="J766" s="4">
        <v>165000</v>
      </c>
      <c r="K766" s="5">
        <v>66900</v>
      </c>
      <c r="L766" s="5">
        <v>63900</v>
      </c>
      <c r="M766" s="5">
        <f t="shared" si="26"/>
        <v>130800</v>
      </c>
      <c r="N766" s="38">
        <v>1.69</v>
      </c>
      <c r="O766" s="38">
        <v>1.72</v>
      </c>
    </row>
    <row r="767" spans="1:15">
      <c r="A767" s="1" t="s">
        <v>2396</v>
      </c>
      <c r="B767" s="1" t="s">
        <v>2432</v>
      </c>
      <c r="C767" s="1" t="s">
        <v>2433</v>
      </c>
      <c r="D767" s="1" t="s">
        <v>2430</v>
      </c>
      <c r="E767" s="2">
        <v>510</v>
      </c>
      <c r="F767" s="1" t="s">
        <v>2434</v>
      </c>
      <c r="G767" s="2" t="s">
        <v>18</v>
      </c>
      <c r="H767" s="1" t="s">
        <v>8503</v>
      </c>
      <c r="I767" s="3">
        <v>45265.589305555557</v>
      </c>
      <c r="J767" s="4">
        <v>159900</v>
      </c>
      <c r="K767" s="5">
        <v>47700</v>
      </c>
      <c r="L767" s="5">
        <v>79600</v>
      </c>
      <c r="M767" s="5">
        <f t="shared" si="26"/>
        <v>127300</v>
      </c>
      <c r="N767" s="38">
        <v>1.69</v>
      </c>
      <c r="O767" s="38">
        <v>1.72</v>
      </c>
    </row>
    <row r="768" spans="1:15">
      <c r="A768" s="1" t="s">
        <v>2396</v>
      </c>
      <c r="B768" s="1" t="s">
        <v>2435</v>
      </c>
      <c r="C768" s="1" t="s">
        <v>2436</v>
      </c>
      <c r="D768" s="1" t="s">
        <v>2430</v>
      </c>
      <c r="E768" s="2">
        <v>510</v>
      </c>
      <c r="F768" s="1" t="s">
        <v>2437</v>
      </c>
      <c r="G768" s="2" t="s">
        <v>18</v>
      </c>
      <c r="H768" s="1" t="s">
        <v>8504</v>
      </c>
      <c r="I768" s="3">
        <v>45097.34814814815</v>
      </c>
      <c r="J768" s="4">
        <v>310000</v>
      </c>
      <c r="K768" s="5">
        <v>73300</v>
      </c>
      <c r="L768" s="5">
        <v>194600</v>
      </c>
      <c r="M768" s="5">
        <f t="shared" si="26"/>
        <v>267900</v>
      </c>
      <c r="N768" s="38">
        <v>1.69</v>
      </c>
      <c r="O768" s="38">
        <v>1.72</v>
      </c>
    </row>
    <row r="769" spans="1:15">
      <c r="A769" s="1" t="s">
        <v>2396</v>
      </c>
      <c r="B769" s="1" t="s">
        <v>2438</v>
      </c>
      <c r="C769" s="1" t="s">
        <v>2439</v>
      </c>
      <c r="D769" s="1" t="s">
        <v>2430</v>
      </c>
      <c r="E769" s="2">
        <v>510</v>
      </c>
      <c r="F769" s="1" t="s">
        <v>2440</v>
      </c>
      <c r="G769" s="2" t="s">
        <v>18</v>
      </c>
      <c r="H769" s="1" t="s">
        <v>8505</v>
      </c>
      <c r="I769" s="3">
        <v>45104.612615740742</v>
      </c>
      <c r="J769" s="4">
        <v>500000</v>
      </c>
      <c r="K769" s="5">
        <v>75000</v>
      </c>
      <c r="L769" s="5">
        <v>414200</v>
      </c>
      <c r="M769" s="5">
        <f t="shared" si="26"/>
        <v>489200</v>
      </c>
      <c r="N769" s="38">
        <v>1.69</v>
      </c>
      <c r="O769" s="38">
        <v>1.72</v>
      </c>
    </row>
    <row r="770" spans="1:15">
      <c r="A770" s="1" t="s">
        <v>2396</v>
      </c>
      <c r="B770" s="1" t="s">
        <v>2441</v>
      </c>
      <c r="C770" s="1" t="s">
        <v>2442</v>
      </c>
      <c r="D770" s="1" t="s">
        <v>2430</v>
      </c>
      <c r="E770" s="2">
        <v>510</v>
      </c>
      <c r="F770" s="1" t="s">
        <v>2443</v>
      </c>
      <c r="G770" s="2" t="s">
        <v>18</v>
      </c>
      <c r="H770" s="1" t="s">
        <v>8506</v>
      </c>
      <c r="I770" s="3">
        <v>45063.609699074077</v>
      </c>
      <c r="J770" s="4">
        <v>220000</v>
      </c>
      <c r="K770" s="5">
        <v>62800</v>
      </c>
      <c r="L770" s="5">
        <v>153800</v>
      </c>
      <c r="M770" s="5">
        <f t="shared" si="26"/>
        <v>216600</v>
      </c>
      <c r="N770" s="38">
        <v>1.69</v>
      </c>
      <c r="O770" s="38">
        <v>1.72</v>
      </c>
    </row>
    <row r="771" spans="1:15">
      <c r="A771" s="1" t="s">
        <v>2396</v>
      </c>
      <c r="B771" s="1" t="s">
        <v>2444</v>
      </c>
      <c r="C771" s="1" t="s">
        <v>2445</v>
      </c>
      <c r="D771" s="1" t="s">
        <v>2430</v>
      </c>
      <c r="E771" s="2">
        <v>511</v>
      </c>
      <c r="F771" s="1" t="s">
        <v>2446</v>
      </c>
      <c r="G771" s="2" t="s">
        <v>18</v>
      </c>
      <c r="H771" s="1" t="s">
        <v>8507</v>
      </c>
      <c r="I771" s="3">
        <v>45210.680034722223</v>
      </c>
      <c r="J771" s="4">
        <v>140000</v>
      </c>
      <c r="K771" s="5">
        <v>46400</v>
      </c>
      <c r="L771" s="5">
        <v>106400</v>
      </c>
      <c r="M771" s="5">
        <f t="shared" si="26"/>
        <v>152800</v>
      </c>
      <c r="N771" s="38">
        <v>1.69</v>
      </c>
      <c r="O771" s="38">
        <v>1.72</v>
      </c>
    </row>
    <row r="772" spans="1:15">
      <c r="A772" s="1" t="s">
        <v>2396</v>
      </c>
      <c r="B772" s="1" t="s">
        <v>2447</v>
      </c>
      <c r="C772" s="1" t="s">
        <v>2448</v>
      </c>
      <c r="D772" s="1" t="s">
        <v>2449</v>
      </c>
      <c r="E772" s="2">
        <v>511</v>
      </c>
      <c r="F772" s="1" t="s">
        <v>2450</v>
      </c>
      <c r="G772" s="2" t="s">
        <v>18</v>
      </c>
      <c r="H772" s="1" t="s">
        <v>8508</v>
      </c>
      <c r="I772" s="3">
        <v>45119.666134259256</v>
      </c>
      <c r="J772" s="4">
        <v>315000</v>
      </c>
      <c r="K772" s="5">
        <v>54100</v>
      </c>
      <c r="L772" s="5">
        <v>201200</v>
      </c>
      <c r="M772" s="5">
        <f t="shared" si="26"/>
        <v>255300</v>
      </c>
      <c r="N772" s="38">
        <v>1.67</v>
      </c>
      <c r="O772" s="38">
        <v>1.67</v>
      </c>
    </row>
    <row r="773" spans="1:15">
      <c r="A773" s="1" t="s">
        <v>2396</v>
      </c>
      <c r="B773" s="1" t="s">
        <v>2451</v>
      </c>
      <c r="C773" s="1" t="s">
        <v>2452</v>
      </c>
      <c r="D773" s="1" t="s">
        <v>2449</v>
      </c>
      <c r="E773" s="2">
        <v>510</v>
      </c>
      <c r="F773" s="1" t="s">
        <v>2453</v>
      </c>
      <c r="G773" s="2" t="s">
        <v>18</v>
      </c>
      <c r="H773" s="1" t="s">
        <v>8509</v>
      </c>
      <c r="I773" s="3">
        <v>45154.384097222224</v>
      </c>
      <c r="J773" s="4">
        <v>175000</v>
      </c>
      <c r="K773" s="5">
        <v>46800</v>
      </c>
      <c r="L773" s="5">
        <v>100500</v>
      </c>
      <c r="M773" s="5">
        <f t="shared" si="26"/>
        <v>147300</v>
      </c>
      <c r="N773" s="38">
        <v>1.67</v>
      </c>
      <c r="O773" s="38">
        <v>1.67</v>
      </c>
    </row>
    <row r="774" spans="1:15">
      <c r="A774" s="1" t="s">
        <v>2396</v>
      </c>
      <c r="B774" s="1" t="s">
        <v>2454</v>
      </c>
      <c r="C774" s="1" t="s">
        <v>2455</v>
      </c>
      <c r="D774" s="1" t="s">
        <v>2449</v>
      </c>
      <c r="E774" s="2">
        <v>510</v>
      </c>
      <c r="F774" s="1" t="s">
        <v>2456</v>
      </c>
      <c r="G774" s="2" t="s">
        <v>18</v>
      </c>
      <c r="H774" s="1" t="s">
        <v>8510</v>
      </c>
      <c r="I774" s="3">
        <v>44931.536504629628</v>
      </c>
      <c r="J774" s="4">
        <v>225000</v>
      </c>
      <c r="K774" s="5">
        <v>48300</v>
      </c>
      <c r="L774" s="5">
        <v>160500</v>
      </c>
      <c r="M774" s="5">
        <f t="shared" si="26"/>
        <v>208800</v>
      </c>
      <c r="N774" s="38">
        <v>1.67</v>
      </c>
      <c r="O774" s="38">
        <v>1.67</v>
      </c>
    </row>
    <row r="775" spans="1:15">
      <c r="A775" s="1" t="s">
        <v>2396</v>
      </c>
      <c r="B775" s="1" t="s">
        <v>2457</v>
      </c>
      <c r="C775" s="1" t="s">
        <v>2458</v>
      </c>
      <c r="D775" s="1" t="s">
        <v>2449</v>
      </c>
      <c r="E775" s="2">
        <v>510</v>
      </c>
      <c r="F775" s="1" t="s">
        <v>2459</v>
      </c>
      <c r="G775" s="2" t="s">
        <v>18</v>
      </c>
      <c r="H775" s="1" t="s">
        <v>8511</v>
      </c>
      <c r="I775" s="3">
        <v>44960.505046296297</v>
      </c>
      <c r="J775" s="4">
        <v>190000</v>
      </c>
      <c r="K775" s="5">
        <v>55000</v>
      </c>
      <c r="L775" s="5">
        <v>124800</v>
      </c>
      <c r="M775" s="5">
        <f t="shared" si="26"/>
        <v>179800</v>
      </c>
      <c r="N775" s="38">
        <v>1.67</v>
      </c>
      <c r="O775" s="38">
        <v>1.67</v>
      </c>
    </row>
    <row r="776" spans="1:15">
      <c r="A776" s="1" t="s">
        <v>2396</v>
      </c>
      <c r="B776" s="1" t="s">
        <v>2460</v>
      </c>
      <c r="C776" s="1" t="s">
        <v>2461</v>
      </c>
      <c r="D776" s="1" t="s">
        <v>2449</v>
      </c>
      <c r="E776" s="2">
        <v>511</v>
      </c>
      <c r="F776" s="1" t="s">
        <v>2462</v>
      </c>
      <c r="G776" s="2" t="s">
        <v>18</v>
      </c>
      <c r="H776" s="1" t="s">
        <v>8512</v>
      </c>
      <c r="I776" s="3">
        <v>45226.580312500002</v>
      </c>
      <c r="J776" s="4">
        <v>185000</v>
      </c>
      <c r="K776" s="5">
        <v>46800</v>
      </c>
      <c r="L776" s="5">
        <v>140800</v>
      </c>
      <c r="M776" s="5">
        <f t="shared" si="26"/>
        <v>187600</v>
      </c>
      <c r="N776" s="38">
        <v>1.67</v>
      </c>
      <c r="O776" s="38">
        <v>1.67</v>
      </c>
    </row>
    <row r="777" spans="1:15">
      <c r="A777" s="1" t="s">
        <v>2396</v>
      </c>
      <c r="B777" s="1" t="s">
        <v>2463</v>
      </c>
      <c r="C777" s="1" t="s">
        <v>2464</v>
      </c>
      <c r="D777" s="1" t="s">
        <v>2449</v>
      </c>
      <c r="E777" s="2">
        <v>510</v>
      </c>
      <c r="F777" s="1" t="s">
        <v>2465</v>
      </c>
      <c r="G777" s="2" t="s">
        <v>18</v>
      </c>
      <c r="H777" s="1" t="s">
        <v>8513</v>
      </c>
      <c r="I777" s="3">
        <v>45198.577488425923</v>
      </c>
      <c r="J777" s="4">
        <v>155000</v>
      </c>
      <c r="K777" s="5">
        <v>60000</v>
      </c>
      <c r="L777" s="5">
        <v>114700</v>
      </c>
      <c r="M777" s="5">
        <f t="shared" si="26"/>
        <v>174700</v>
      </c>
      <c r="N777" s="38">
        <v>1.67</v>
      </c>
      <c r="O777" s="38">
        <v>1.67</v>
      </c>
    </row>
    <row r="778" spans="1:15">
      <c r="A778" s="1" t="s">
        <v>2396</v>
      </c>
      <c r="B778" s="1" t="s">
        <v>2466</v>
      </c>
      <c r="C778" s="1" t="s">
        <v>2467</v>
      </c>
      <c r="D778" s="1" t="s">
        <v>2468</v>
      </c>
      <c r="E778" s="2">
        <v>510</v>
      </c>
      <c r="F778" s="1" t="s">
        <v>2469</v>
      </c>
      <c r="G778" s="2" t="s">
        <v>18</v>
      </c>
      <c r="H778" s="1" t="s">
        <v>8514</v>
      </c>
      <c r="I778" s="3">
        <v>45079.350960648146</v>
      </c>
      <c r="J778" s="4">
        <v>230000</v>
      </c>
      <c r="K778" s="5">
        <v>47900</v>
      </c>
      <c r="L778" s="5">
        <v>140800</v>
      </c>
      <c r="M778" s="5">
        <f t="shared" si="26"/>
        <v>188700</v>
      </c>
      <c r="N778" s="38">
        <v>1.79</v>
      </c>
      <c r="O778" s="38">
        <v>1.8550111187845304</v>
      </c>
    </row>
    <row r="779" spans="1:15">
      <c r="A779" s="1" t="s">
        <v>2396</v>
      </c>
      <c r="B779" s="1" t="s">
        <v>2470</v>
      </c>
      <c r="C779" s="1" t="s">
        <v>2471</v>
      </c>
      <c r="D779" s="1" t="s">
        <v>2468</v>
      </c>
      <c r="E779" s="2">
        <v>512</v>
      </c>
      <c r="F779" s="1" t="s">
        <v>2472</v>
      </c>
      <c r="G779" s="2" t="s">
        <v>18</v>
      </c>
      <c r="H779" s="1" t="s">
        <v>8515</v>
      </c>
      <c r="I779" s="3">
        <v>45086.628657407404</v>
      </c>
      <c r="J779" s="4">
        <v>400000</v>
      </c>
      <c r="K779" s="5">
        <v>115900</v>
      </c>
      <c r="L779" s="5">
        <v>212600</v>
      </c>
      <c r="M779" s="5">
        <f t="shared" ref="M779:M810" si="27">SUM(K779:L779)</f>
        <v>328500</v>
      </c>
      <c r="N779" s="38">
        <v>1.79</v>
      </c>
      <c r="O779" s="38">
        <v>1.8550111187845304</v>
      </c>
    </row>
    <row r="780" spans="1:15">
      <c r="A780" s="1" t="s">
        <v>2396</v>
      </c>
      <c r="B780" s="1" t="s">
        <v>2473</v>
      </c>
      <c r="C780" s="1" t="s">
        <v>2474</v>
      </c>
      <c r="D780" s="1" t="s">
        <v>2468</v>
      </c>
      <c r="E780" s="2">
        <v>510</v>
      </c>
      <c r="F780" s="1" t="s">
        <v>2475</v>
      </c>
      <c r="G780" s="2" t="s">
        <v>18</v>
      </c>
      <c r="H780" s="1" t="s">
        <v>8516</v>
      </c>
      <c r="I780" s="3">
        <v>45259.464050925926</v>
      </c>
      <c r="J780" s="4">
        <v>299000</v>
      </c>
      <c r="K780" s="5">
        <v>40900</v>
      </c>
      <c r="L780" s="5">
        <v>211500</v>
      </c>
      <c r="M780" s="5">
        <f t="shared" si="27"/>
        <v>252400</v>
      </c>
      <c r="N780" s="38">
        <v>1.79</v>
      </c>
      <c r="O780" s="38">
        <v>1.8550111187845304</v>
      </c>
    </row>
    <row r="781" spans="1:15">
      <c r="A781" s="1" t="s">
        <v>2396</v>
      </c>
      <c r="B781" s="1" t="s">
        <v>2476</v>
      </c>
      <c r="C781" s="1" t="s">
        <v>2477</v>
      </c>
      <c r="D781" s="1" t="s">
        <v>2468</v>
      </c>
      <c r="E781" s="2">
        <v>510</v>
      </c>
      <c r="F781" s="1" t="s">
        <v>2478</v>
      </c>
      <c r="G781" s="2" t="s">
        <v>18</v>
      </c>
      <c r="H781" s="1" t="s">
        <v>8517</v>
      </c>
      <c r="I781" s="3">
        <v>45104.494016203702</v>
      </c>
      <c r="J781" s="4">
        <v>376250</v>
      </c>
      <c r="K781" s="5">
        <v>139000</v>
      </c>
      <c r="L781" s="5">
        <v>192300</v>
      </c>
      <c r="M781" s="5">
        <f t="shared" si="27"/>
        <v>331300</v>
      </c>
      <c r="N781" s="38">
        <v>1.79</v>
      </c>
      <c r="O781" s="38">
        <v>1.8550111187845304</v>
      </c>
    </row>
    <row r="782" spans="1:15">
      <c r="A782" s="1" t="s">
        <v>2396</v>
      </c>
      <c r="B782" s="1" t="s">
        <v>2479</v>
      </c>
      <c r="C782" s="1" t="s">
        <v>2480</v>
      </c>
      <c r="D782" s="1" t="s">
        <v>2468</v>
      </c>
      <c r="E782" s="2">
        <v>510</v>
      </c>
      <c r="F782" s="1" t="s">
        <v>2481</v>
      </c>
      <c r="G782" s="2" t="s">
        <v>18</v>
      </c>
      <c r="H782" s="1" t="s">
        <v>8518</v>
      </c>
      <c r="I782" s="3">
        <v>45085.354618055557</v>
      </c>
      <c r="J782" s="4">
        <v>305000</v>
      </c>
      <c r="K782" s="5">
        <v>53700</v>
      </c>
      <c r="L782" s="5">
        <v>218100</v>
      </c>
      <c r="M782" s="5">
        <f t="shared" si="27"/>
        <v>271800</v>
      </c>
      <c r="N782" s="38">
        <v>1.79</v>
      </c>
      <c r="O782" s="38">
        <v>1.8550111187845304</v>
      </c>
    </row>
    <row r="783" spans="1:15">
      <c r="A783" s="1" t="s">
        <v>2396</v>
      </c>
      <c r="B783" s="1" t="s">
        <v>2482</v>
      </c>
      <c r="C783" s="1" t="s">
        <v>2483</v>
      </c>
      <c r="D783" s="1" t="s">
        <v>2468</v>
      </c>
      <c r="E783" s="2">
        <v>510</v>
      </c>
      <c r="F783" s="1" t="s">
        <v>2484</v>
      </c>
      <c r="G783" s="2" t="s">
        <v>18</v>
      </c>
      <c r="H783" s="1" t="s">
        <v>8519</v>
      </c>
      <c r="I783" s="3">
        <v>45037.638912037037</v>
      </c>
      <c r="J783" s="4">
        <v>164900</v>
      </c>
      <c r="K783" s="5">
        <v>62200</v>
      </c>
      <c r="L783" s="5">
        <v>86100</v>
      </c>
      <c r="M783" s="5">
        <f t="shared" si="27"/>
        <v>148300</v>
      </c>
      <c r="N783" s="38">
        <v>1.79</v>
      </c>
      <c r="O783" s="38">
        <v>1.8550111187845304</v>
      </c>
    </row>
    <row r="784" spans="1:15">
      <c r="A784" s="1" t="s">
        <v>2396</v>
      </c>
      <c r="B784" s="1" t="s">
        <v>2485</v>
      </c>
      <c r="C784" s="1" t="s">
        <v>2486</v>
      </c>
      <c r="D784" s="1" t="s">
        <v>2468</v>
      </c>
      <c r="E784" s="2">
        <v>511</v>
      </c>
      <c r="F784" s="1" t="s">
        <v>2487</v>
      </c>
      <c r="G784" s="2" t="s">
        <v>18</v>
      </c>
      <c r="H784" s="1" t="s">
        <v>8520</v>
      </c>
      <c r="I784" s="3">
        <v>45210.569490740738</v>
      </c>
      <c r="J784" s="4">
        <v>225000</v>
      </c>
      <c r="K784" s="5">
        <v>46800</v>
      </c>
      <c r="L784" s="5">
        <v>167100</v>
      </c>
      <c r="M784" s="5">
        <f t="shared" si="27"/>
        <v>213900</v>
      </c>
      <c r="N784" s="38">
        <v>1.79</v>
      </c>
      <c r="O784" s="38">
        <v>1.8550111187845304</v>
      </c>
    </row>
    <row r="785" spans="1:15">
      <c r="A785" s="1" t="s">
        <v>2396</v>
      </c>
      <c r="B785" s="1" t="s">
        <v>2488</v>
      </c>
      <c r="C785" s="1" t="s">
        <v>2489</v>
      </c>
      <c r="D785" s="1" t="s">
        <v>2468</v>
      </c>
      <c r="E785" s="2">
        <v>510</v>
      </c>
      <c r="F785" s="1" t="s">
        <v>2490</v>
      </c>
      <c r="G785" s="2" t="s">
        <v>18</v>
      </c>
      <c r="H785" s="1" t="s">
        <v>8521</v>
      </c>
      <c r="I785" s="3">
        <v>45275.581284722219</v>
      </c>
      <c r="J785" s="4">
        <v>255000</v>
      </c>
      <c r="K785" s="5">
        <v>42800</v>
      </c>
      <c r="L785" s="5">
        <v>203900</v>
      </c>
      <c r="M785" s="5">
        <f t="shared" si="27"/>
        <v>246700</v>
      </c>
      <c r="N785" s="38">
        <v>1.79</v>
      </c>
      <c r="O785" s="38">
        <v>1.8550111187845304</v>
      </c>
    </row>
    <row r="786" spans="1:15">
      <c r="A786" s="1" t="s">
        <v>2396</v>
      </c>
      <c r="B786" s="1" t="s">
        <v>2491</v>
      </c>
      <c r="C786" s="1" t="s">
        <v>2492</v>
      </c>
      <c r="D786" s="1" t="s">
        <v>2468</v>
      </c>
      <c r="E786" s="2">
        <v>510</v>
      </c>
      <c r="F786" s="1" t="s">
        <v>2493</v>
      </c>
      <c r="G786" s="2" t="s">
        <v>18</v>
      </c>
      <c r="H786" s="1" t="s">
        <v>8522</v>
      </c>
      <c r="I786" s="3">
        <v>45152.487141203703</v>
      </c>
      <c r="J786" s="4">
        <v>190000</v>
      </c>
      <c r="K786" s="5">
        <v>70900</v>
      </c>
      <c r="L786" s="5">
        <v>120200</v>
      </c>
      <c r="M786" s="5">
        <f t="shared" si="27"/>
        <v>191100</v>
      </c>
      <c r="N786" s="38">
        <v>1.79</v>
      </c>
      <c r="O786" s="38">
        <v>1.8550111187845304</v>
      </c>
    </row>
    <row r="787" spans="1:15">
      <c r="A787" s="1" t="s">
        <v>2396</v>
      </c>
      <c r="B787" s="1" t="s">
        <v>2494</v>
      </c>
      <c r="C787" s="1" t="s">
        <v>2495</v>
      </c>
      <c r="D787" s="1" t="s">
        <v>2468</v>
      </c>
      <c r="E787" s="2">
        <v>511</v>
      </c>
      <c r="F787" s="1" t="s">
        <v>2496</v>
      </c>
      <c r="G787" s="2" t="s">
        <v>18</v>
      </c>
      <c r="H787" s="1" t="s">
        <v>8523</v>
      </c>
      <c r="I787" s="3">
        <v>45239.677222222221</v>
      </c>
      <c r="J787" s="4">
        <v>200000</v>
      </c>
      <c r="K787" s="5">
        <v>68800</v>
      </c>
      <c r="L787" s="5">
        <v>141400</v>
      </c>
      <c r="M787" s="5">
        <f t="shared" si="27"/>
        <v>210200</v>
      </c>
      <c r="N787" s="38">
        <v>1.79</v>
      </c>
      <c r="O787" s="38">
        <v>1.8550111187845304</v>
      </c>
    </row>
    <row r="788" spans="1:15">
      <c r="A788" s="1" t="s">
        <v>2396</v>
      </c>
      <c r="B788" s="1" t="s">
        <v>2497</v>
      </c>
      <c r="C788" s="1" t="s">
        <v>2498</v>
      </c>
      <c r="D788" s="1" t="s">
        <v>2468</v>
      </c>
      <c r="E788" s="2">
        <v>510</v>
      </c>
      <c r="F788" s="1" t="s">
        <v>2499</v>
      </c>
      <c r="G788" s="2" t="s">
        <v>18</v>
      </c>
      <c r="H788" s="1" t="s">
        <v>8524</v>
      </c>
      <c r="I788" s="3">
        <v>45044.376458333332</v>
      </c>
      <c r="J788" s="4">
        <v>173000</v>
      </c>
      <c r="K788" s="5">
        <v>54500</v>
      </c>
      <c r="L788" s="5">
        <v>183600</v>
      </c>
      <c r="M788" s="5">
        <f t="shared" si="27"/>
        <v>238100</v>
      </c>
      <c r="N788" s="38">
        <v>1.79</v>
      </c>
      <c r="O788" s="38">
        <v>1.8550111187845304</v>
      </c>
    </row>
    <row r="789" spans="1:15">
      <c r="A789" s="1" t="s">
        <v>2500</v>
      </c>
      <c r="B789" s="1" t="s">
        <v>2501</v>
      </c>
      <c r="C789" s="1" t="s">
        <v>2502</v>
      </c>
      <c r="D789" s="1" t="s">
        <v>2503</v>
      </c>
      <c r="E789" s="2">
        <v>510</v>
      </c>
      <c r="F789" s="1" t="s">
        <v>2504</v>
      </c>
      <c r="G789" s="2" t="s">
        <v>18</v>
      </c>
      <c r="H789" s="1" t="s">
        <v>8525</v>
      </c>
      <c r="I789" s="3">
        <v>45071.645138888889</v>
      </c>
      <c r="J789" s="4">
        <v>710000</v>
      </c>
      <c r="K789" s="5">
        <v>74200</v>
      </c>
      <c r="L789" s="5">
        <v>279600</v>
      </c>
      <c r="M789" s="5">
        <f t="shared" si="27"/>
        <v>353800</v>
      </c>
      <c r="N789" s="38">
        <v>1</v>
      </c>
      <c r="O789" s="38">
        <v>1</v>
      </c>
    </row>
    <row r="790" spans="1:15">
      <c r="A790" s="1" t="s">
        <v>2500</v>
      </c>
      <c r="B790" s="1" t="s">
        <v>2505</v>
      </c>
      <c r="C790" s="1" t="s">
        <v>2506</v>
      </c>
      <c r="D790" s="1" t="s">
        <v>2503</v>
      </c>
      <c r="E790" s="2">
        <v>510</v>
      </c>
      <c r="F790" s="1" t="s">
        <v>2507</v>
      </c>
      <c r="G790" s="2" t="s">
        <v>18</v>
      </c>
      <c r="H790" s="1" t="s">
        <v>8526</v>
      </c>
      <c r="I790" s="3">
        <v>45114.683518518519</v>
      </c>
      <c r="J790" s="4">
        <v>550000</v>
      </c>
      <c r="K790" s="5">
        <v>69400</v>
      </c>
      <c r="L790" s="5">
        <v>257300</v>
      </c>
      <c r="M790" s="5">
        <f t="shared" si="27"/>
        <v>326700</v>
      </c>
      <c r="N790" s="38">
        <v>1</v>
      </c>
      <c r="O790" s="38">
        <v>1</v>
      </c>
    </row>
    <row r="791" spans="1:15">
      <c r="A791" s="1" t="s">
        <v>2500</v>
      </c>
      <c r="B791" s="1" t="s">
        <v>2508</v>
      </c>
      <c r="C791" s="1" t="s">
        <v>2509</v>
      </c>
      <c r="D791" s="1" t="s">
        <v>2503</v>
      </c>
      <c r="E791" s="2">
        <v>510</v>
      </c>
      <c r="F791" s="1" t="s">
        <v>2510</v>
      </c>
      <c r="G791" s="2" t="s">
        <v>18</v>
      </c>
      <c r="H791" s="1" t="s">
        <v>8527</v>
      </c>
      <c r="I791" s="3">
        <v>45061.4533912037</v>
      </c>
      <c r="J791" s="4">
        <v>585000</v>
      </c>
      <c r="K791" s="5">
        <v>69800</v>
      </c>
      <c r="L791" s="5">
        <v>346000</v>
      </c>
      <c r="M791" s="5">
        <f t="shared" si="27"/>
        <v>415800</v>
      </c>
      <c r="N791" s="38">
        <v>1</v>
      </c>
      <c r="O791" s="38">
        <v>1</v>
      </c>
    </row>
    <row r="792" spans="1:15">
      <c r="A792" s="1" t="s">
        <v>2500</v>
      </c>
      <c r="B792" s="1" t="s">
        <v>2511</v>
      </c>
      <c r="C792" s="1" t="s">
        <v>2512</v>
      </c>
      <c r="D792" s="1" t="s">
        <v>2513</v>
      </c>
      <c r="E792" s="2">
        <v>510</v>
      </c>
      <c r="F792" s="1" t="s">
        <v>2514</v>
      </c>
      <c r="G792" s="2" t="s">
        <v>18</v>
      </c>
      <c r="H792" s="1" t="s">
        <v>8528</v>
      </c>
      <c r="I792" s="3">
        <v>45210.385509259257</v>
      </c>
      <c r="J792" s="4">
        <v>336265</v>
      </c>
      <c r="K792" s="5">
        <v>72200</v>
      </c>
      <c r="L792" s="5">
        <v>148300</v>
      </c>
      <c r="M792" s="5">
        <f t="shared" si="27"/>
        <v>220500</v>
      </c>
      <c r="N792" s="38">
        <v>1</v>
      </c>
      <c r="O792" s="38">
        <v>1</v>
      </c>
    </row>
    <row r="793" spans="1:15">
      <c r="A793" s="1" t="s">
        <v>2500</v>
      </c>
      <c r="B793" s="1" t="s">
        <v>2515</v>
      </c>
      <c r="C793" s="1" t="s">
        <v>2516</v>
      </c>
      <c r="D793" s="1" t="s">
        <v>2517</v>
      </c>
      <c r="E793" s="2">
        <v>510</v>
      </c>
      <c r="F793" s="1" t="s">
        <v>2518</v>
      </c>
      <c r="G793" s="2" t="s">
        <v>18</v>
      </c>
      <c r="H793" s="1" t="s">
        <v>8529</v>
      </c>
      <c r="I793" s="3">
        <v>44929.608518518522</v>
      </c>
      <c r="J793" s="4">
        <v>725000</v>
      </c>
      <c r="K793" s="5">
        <v>81200</v>
      </c>
      <c r="L793" s="5">
        <v>412600</v>
      </c>
      <c r="M793" s="5">
        <f t="shared" si="27"/>
        <v>493800</v>
      </c>
      <c r="N793" s="38">
        <v>1.47</v>
      </c>
      <c r="O793" s="38">
        <v>1.47</v>
      </c>
    </row>
    <row r="794" spans="1:15">
      <c r="A794" s="1" t="s">
        <v>2500</v>
      </c>
      <c r="B794" s="1" t="s">
        <v>2519</v>
      </c>
      <c r="C794" s="1" t="s">
        <v>2520</v>
      </c>
      <c r="D794" s="1" t="s">
        <v>2517</v>
      </c>
      <c r="E794" s="2">
        <v>510</v>
      </c>
      <c r="F794" s="1" t="s">
        <v>2521</v>
      </c>
      <c r="G794" s="2" t="s">
        <v>18</v>
      </c>
      <c r="H794" s="1" t="s">
        <v>8530</v>
      </c>
      <c r="I794" s="3">
        <v>45030.495289351849</v>
      </c>
      <c r="J794" s="4">
        <v>516500</v>
      </c>
      <c r="K794" s="5">
        <v>84600</v>
      </c>
      <c r="L794" s="5">
        <v>326200</v>
      </c>
      <c r="M794" s="5">
        <f t="shared" si="27"/>
        <v>410800</v>
      </c>
      <c r="N794" s="38">
        <v>1.47</v>
      </c>
      <c r="O794" s="38">
        <v>1.47</v>
      </c>
    </row>
    <row r="795" spans="1:15">
      <c r="A795" s="1" t="s">
        <v>2500</v>
      </c>
      <c r="B795" s="1" t="s">
        <v>2522</v>
      </c>
      <c r="C795" s="1" t="s">
        <v>2523</v>
      </c>
      <c r="D795" s="1" t="s">
        <v>2517</v>
      </c>
      <c r="E795" s="2">
        <v>510</v>
      </c>
      <c r="F795" s="1" t="s">
        <v>2524</v>
      </c>
      <c r="G795" s="2" t="s">
        <v>18</v>
      </c>
      <c r="H795" s="1" t="s">
        <v>8531</v>
      </c>
      <c r="I795" s="3">
        <v>45259.622511574074</v>
      </c>
      <c r="J795" s="4">
        <v>437000</v>
      </c>
      <c r="K795" s="5">
        <v>64200</v>
      </c>
      <c r="L795" s="5">
        <v>312200</v>
      </c>
      <c r="M795" s="5">
        <f t="shared" si="27"/>
        <v>376400</v>
      </c>
      <c r="N795" s="38">
        <v>1.47</v>
      </c>
      <c r="O795" s="38">
        <v>1.47</v>
      </c>
    </row>
    <row r="796" spans="1:15">
      <c r="A796" s="1" t="s">
        <v>2500</v>
      </c>
      <c r="B796" s="1" t="s">
        <v>2525</v>
      </c>
      <c r="C796" s="1" t="s">
        <v>2526</v>
      </c>
      <c r="D796" s="1" t="s">
        <v>2517</v>
      </c>
      <c r="E796" s="2">
        <v>510</v>
      </c>
      <c r="F796" s="1" t="s">
        <v>2527</v>
      </c>
      <c r="G796" s="2" t="s">
        <v>18</v>
      </c>
      <c r="H796" s="1" t="s">
        <v>8532</v>
      </c>
      <c r="I796" s="3">
        <v>45106.407384259262</v>
      </c>
      <c r="J796" s="4">
        <v>961972</v>
      </c>
      <c r="K796" s="5">
        <v>87900</v>
      </c>
      <c r="L796" s="5">
        <v>728400</v>
      </c>
      <c r="M796" s="5">
        <f t="shared" si="27"/>
        <v>816300</v>
      </c>
      <c r="N796" s="38">
        <v>1.47</v>
      </c>
      <c r="O796" s="38">
        <v>1.47</v>
      </c>
    </row>
    <row r="797" spans="1:15">
      <c r="A797" s="1" t="s">
        <v>2500</v>
      </c>
      <c r="B797" s="1" t="s">
        <v>2528</v>
      </c>
      <c r="C797" s="1" t="s">
        <v>2529</v>
      </c>
      <c r="D797" s="1" t="s">
        <v>2517</v>
      </c>
      <c r="E797" s="2">
        <v>510</v>
      </c>
      <c r="F797" s="1" t="s">
        <v>2530</v>
      </c>
      <c r="G797" s="2" t="s">
        <v>18</v>
      </c>
      <c r="H797" s="1" t="s">
        <v>8533</v>
      </c>
      <c r="I797" s="3">
        <v>45006.397893518515</v>
      </c>
      <c r="J797" s="4">
        <v>355000</v>
      </c>
      <c r="K797" s="5">
        <v>67700</v>
      </c>
      <c r="L797" s="5">
        <v>249800</v>
      </c>
      <c r="M797" s="5">
        <f t="shared" si="27"/>
        <v>317500</v>
      </c>
      <c r="N797" s="38">
        <v>1.47</v>
      </c>
      <c r="O797" s="38">
        <v>1.47</v>
      </c>
    </row>
    <row r="798" spans="1:15">
      <c r="A798" s="1" t="s">
        <v>2500</v>
      </c>
      <c r="B798" s="1" t="s">
        <v>2531</v>
      </c>
      <c r="C798" s="1" t="s">
        <v>2532</v>
      </c>
      <c r="D798" s="1" t="s">
        <v>2517</v>
      </c>
      <c r="E798" s="2">
        <v>510</v>
      </c>
      <c r="F798" s="1" t="s">
        <v>2533</v>
      </c>
      <c r="G798" s="2" t="s">
        <v>18</v>
      </c>
      <c r="H798" s="1" t="s">
        <v>8534</v>
      </c>
      <c r="I798" s="3">
        <v>45093.606064814812</v>
      </c>
      <c r="J798" s="4">
        <v>450000</v>
      </c>
      <c r="K798" s="5">
        <v>83600</v>
      </c>
      <c r="L798" s="5">
        <v>328000</v>
      </c>
      <c r="M798" s="5">
        <f t="shared" si="27"/>
        <v>411600</v>
      </c>
      <c r="N798" s="38">
        <v>1.47</v>
      </c>
      <c r="O798" s="38">
        <v>1.47</v>
      </c>
    </row>
    <row r="799" spans="1:15">
      <c r="A799" s="1" t="s">
        <v>2500</v>
      </c>
      <c r="B799" s="1" t="s">
        <v>2534</v>
      </c>
      <c r="C799" s="1" t="s">
        <v>2535</v>
      </c>
      <c r="D799" s="1" t="s">
        <v>2517</v>
      </c>
      <c r="E799" s="2">
        <v>510</v>
      </c>
      <c r="F799" s="1" t="s">
        <v>2536</v>
      </c>
      <c r="G799" s="2" t="s">
        <v>18</v>
      </c>
      <c r="H799" s="1" t="s">
        <v>8535</v>
      </c>
      <c r="I799" s="3">
        <v>44945.459039351852</v>
      </c>
      <c r="J799" s="4">
        <v>478000</v>
      </c>
      <c r="K799" s="5">
        <v>74000</v>
      </c>
      <c r="L799" s="5">
        <v>369600</v>
      </c>
      <c r="M799" s="5">
        <f t="shared" si="27"/>
        <v>443600</v>
      </c>
      <c r="N799" s="38">
        <v>1.47</v>
      </c>
      <c r="O799" s="38">
        <v>1.47</v>
      </c>
    </row>
    <row r="800" spans="1:15">
      <c r="A800" s="1" t="s">
        <v>2500</v>
      </c>
      <c r="B800" s="1" t="s">
        <v>2537</v>
      </c>
      <c r="C800" s="1" t="s">
        <v>2538</v>
      </c>
      <c r="D800" s="1" t="s">
        <v>2517</v>
      </c>
      <c r="E800" s="2">
        <v>510</v>
      </c>
      <c r="F800" s="1" t="s">
        <v>2539</v>
      </c>
      <c r="G800" s="2" t="s">
        <v>18</v>
      </c>
      <c r="H800" s="1" t="s">
        <v>8536</v>
      </c>
      <c r="I800" s="3">
        <v>45107.384317129632</v>
      </c>
      <c r="J800" s="4">
        <v>440500</v>
      </c>
      <c r="K800" s="5">
        <v>79100</v>
      </c>
      <c r="L800" s="5">
        <v>336700</v>
      </c>
      <c r="M800" s="5">
        <f t="shared" si="27"/>
        <v>415800</v>
      </c>
      <c r="N800" s="38">
        <v>1.47</v>
      </c>
      <c r="O800" s="38">
        <v>1.47</v>
      </c>
    </row>
    <row r="801" spans="1:15">
      <c r="A801" s="1" t="s">
        <v>2500</v>
      </c>
      <c r="B801" s="1" t="s">
        <v>2540</v>
      </c>
      <c r="C801" s="1" t="s">
        <v>2541</v>
      </c>
      <c r="D801" s="1" t="s">
        <v>2517</v>
      </c>
      <c r="E801" s="2">
        <v>510</v>
      </c>
      <c r="F801" s="1" t="s">
        <v>2542</v>
      </c>
      <c r="G801" s="2" t="s">
        <v>18</v>
      </c>
      <c r="H801" s="1" t="s">
        <v>8537</v>
      </c>
      <c r="I801" s="3">
        <v>45126.407268518517</v>
      </c>
      <c r="J801" s="4">
        <v>482500</v>
      </c>
      <c r="K801" s="5">
        <v>75200</v>
      </c>
      <c r="L801" s="5">
        <v>386100</v>
      </c>
      <c r="M801" s="5">
        <f t="shared" si="27"/>
        <v>461300</v>
      </c>
      <c r="N801" s="38">
        <v>1.47</v>
      </c>
      <c r="O801" s="38">
        <v>1.47</v>
      </c>
    </row>
    <row r="802" spans="1:15">
      <c r="A802" s="1" t="s">
        <v>2500</v>
      </c>
      <c r="B802" s="1" t="s">
        <v>2543</v>
      </c>
      <c r="C802" s="1" t="s">
        <v>2544</v>
      </c>
      <c r="D802" s="1" t="s">
        <v>2517</v>
      </c>
      <c r="E802" s="2">
        <v>510</v>
      </c>
      <c r="F802" s="1" t="s">
        <v>2545</v>
      </c>
      <c r="G802" s="2" t="s">
        <v>18</v>
      </c>
      <c r="H802" s="1" t="s">
        <v>8538</v>
      </c>
      <c r="I802" s="3">
        <v>45245.410844907405</v>
      </c>
      <c r="J802" s="4">
        <v>459700</v>
      </c>
      <c r="K802" s="5">
        <v>80200</v>
      </c>
      <c r="L802" s="5">
        <v>363900</v>
      </c>
      <c r="M802" s="5">
        <f t="shared" si="27"/>
        <v>444100</v>
      </c>
      <c r="N802" s="38">
        <v>1.47</v>
      </c>
      <c r="O802" s="38">
        <v>1.47</v>
      </c>
    </row>
    <row r="803" spans="1:15">
      <c r="A803" s="1" t="s">
        <v>2500</v>
      </c>
      <c r="B803" s="1" t="s">
        <v>2546</v>
      </c>
      <c r="C803" s="1" t="s">
        <v>2547</v>
      </c>
      <c r="D803" s="1" t="s">
        <v>2517</v>
      </c>
      <c r="E803" s="2">
        <v>510</v>
      </c>
      <c r="F803" s="1" t="s">
        <v>2548</v>
      </c>
      <c r="G803" s="2" t="s">
        <v>18</v>
      </c>
      <c r="H803" s="1" t="s">
        <v>8539</v>
      </c>
      <c r="I803" s="3">
        <v>45147.436851851853</v>
      </c>
      <c r="J803" s="4">
        <v>540000</v>
      </c>
      <c r="K803" s="5">
        <v>71400</v>
      </c>
      <c r="L803" s="5">
        <v>450800</v>
      </c>
      <c r="M803" s="5">
        <f t="shared" si="27"/>
        <v>522200</v>
      </c>
      <c r="N803" s="38">
        <v>1.47</v>
      </c>
      <c r="O803" s="38">
        <v>1.47</v>
      </c>
    </row>
    <row r="804" spans="1:15">
      <c r="A804" s="1" t="s">
        <v>2500</v>
      </c>
      <c r="B804" s="1" t="s">
        <v>2549</v>
      </c>
      <c r="C804" s="1" t="s">
        <v>2550</v>
      </c>
      <c r="D804" s="1" t="s">
        <v>2517</v>
      </c>
      <c r="E804" s="2">
        <v>510</v>
      </c>
      <c r="F804" s="1" t="s">
        <v>2551</v>
      </c>
      <c r="G804" s="2" t="s">
        <v>18</v>
      </c>
      <c r="H804" s="1" t="s">
        <v>8540</v>
      </c>
      <c r="I804" s="3">
        <v>45119.428715277776</v>
      </c>
      <c r="J804" s="4">
        <v>475000</v>
      </c>
      <c r="K804" s="5">
        <v>69600</v>
      </c>
      <c r="L804" s="5">
        <v>398600</v>
      </c>
      <c r="M804" s="5">
        <f t="shared" si="27"/>
        <v>468200</v>
      </c>
      <c r="N804" s="38">
        <v>1.47</v>
      </c>
      <c r="O804" s="38">
        <v>1.47</v>
      </c>
    </row>
    <row r="805" spans="1:15">
      <c r="A805" s="1" t="s">
        <v>2500</v>
      </c>
      <c r="B805" s="1" t="s">
        <v>2552</v>
      </c>
      <c r="C805" s="1" t="s">
        <v>2553</v>
      </c>
      <c r="D805" s="1" t="s">
        <v>2517</v>
      </c>
      <c r="E805" s="2">
        <v>510</v>
      </c>
      <c r="F805" s="1" t="s">
        <v>2554</v>
      </c>
      <c r="G805" s="2" t="s">
        <v>18</v>
      </c>
      <c r="H805" s="1" t="s">
        <v>8541</v>
      </c>
      <c r="I805" s="3">
        <v>45107.37431712963</v>
      </c>
      <c r="J805" s="4">
        <v>420000</v>
      </c>
      <c r="K805" s="5">
        <v>64800</v>
      </c>
      <c r="L805" s="5">
        <v>350800</v>
      </c>
      <c r="M805" s="5">
        <f t="shared" si="27"/>
        <v>415600</v>
      </c>
      <c r="N805" s="38">
        <v>1.47</v>
      </c>
      <c r="O805" s="38">
        <v>1.47</v>
      </c>
    </row>
    <row r="806" spans="1:15">
      <c r="A806" s="1" t="s">
        <v>2500</v>
      </c>
      <c r="B806" s="1" t="s">
        <v>2555</v>
      </c>
      <c r="C806" s="1" t="s">
        <v>2556</v>
      </c>
      <c r="D806" s="1" t="s">
        <v>2517</v>
      </c>
      <c r="E806" s="2">
        <v>510</v>
      </c>
      <c r="F806" s="1" t="s">
        <v>2557</v>
      </c>
      <c r="G806" s="2" t="s">
        <v>18</v>
      </c>
      <c r="H806" s="1" t="s">
        <v>8542</v>
      </c>
      <c r="I806" s="3">
        <v>45083.462222222224</v>
      </c>
      <c r="J806" s="4">
        <v>430000</v>
      </c>
      <c r="K806" s="5">
        <v>80100</v>
      </c>
      <c r="L806" s="5">
        <v>346100</v>
      </c>
      <c r="M806" s="5">
        <f t="shared" si="27"/>
        <v>426200</v>
      </c>
      <c r="N806" s="38">
        <v>1.47</v>
      </c>
      <c r="O806" s="38">
        <v>1.47</v>
      </c>
    </row>
    <row r="807" spans="1:15">
      <c r="A807" s="1" t="s">
        <v>2500</v>
      </c>
      <c r="B807" s="1" t="s">
        <v>2558</v>
      </c>
      <c r="C807" s="1" t="s">
        <v>2559</v>
      </c>
      <c r="D807" s="1" t="s">
        <v>2517</v>
      </c>
      <c r="E807" s="2">
        <v>510</v>
      </c>
      <c r="F807" s="1" t="s">
        <v>2560</v>
      </c>
      <c r="G807" s="2" t="s">
        <v>18</v>
      </c>
      <c r="H807" s="1" t="s">
        <v>8543</v>
      </c>
      <c r="I807" s="3">
        <v>44959.370752314811</v>
      </c>
      <c r="J807" s="4">
        <v>475000</v>
      </c>
      <c r="K807" s="5">
        <v>90200</v>
      </c>
      <c r="L807" s="5">
        <v>390900</v>
      </c>
      <c r="M807" s="5">
        <f t="shared" si="27"/>
        <v>481100</v>
      </c>
      <c r="N807" s="38">
        <v>1.47</v>
      </c>
      <c r="O807" s="38">
        <v>1.47</v>
      </c>
    </row>
    <row r="808" spans="1:15">
      <c r="A808" s="1" t="s">
        <v>2500</v>
      </c>
      <c r="B808" s="1" t="s">
        <v>2561</v>
      </c>
      <c r="C808" s="1" t="s">
        <v>2562</v>
      </c>
      <c r="D808" s="1" t="s">
        <v>2517</v>
      </c>
      <c r="E808" s="2">
        <v>510</v>
      </c>
      <c r="F808" s="1" t="s">
        <v>2563</v>
      </c>
      <c r="G808" s="2" t="s">
        <v>18</v>
      </c>
      <c r="H808" s="1" t="s">
        <v>8544</v>
      </c>
      <c r="I808" s="3">
        <v>45252.602106481485</v>
      </c>
      <c r="J808" s="4">
        <v>480000</v>
      </c>
      <c r="K808" s="5">
        <v>77900</v>
      </c>
      <c r="L808" s="5">
        <v>415100</v>
      </c>
      <c r="M808" s="5">
        <f t="shared" si="27"/>
        <v>493000</v>
      </c>
      <c r="N808" s="38">
        <v>1.47</v>
      </c>
      <c r="O808" s="38">
        <v>1.47</v>
      </c>
    </row>
    <row r="809" spans="1:15">
      <c r="A809" s="1" t="s">
        <v>2500</v>
      </c>
      <c r="B809" s="1" t="s">
        <v>2564</v>
      </c>
      <c r="C809" s="1" t="s">
        <v>2565</v>
      </c>
      <c r="D809" s="1" t="s">
        <v>2517</v>
      </c>
      <c r="E809" s="2">
        <v>510</v>
      </c>
      <c r="F809" s="1" t="s">
        <v>2566</v>
      </c>
      <c r="G809" s="2" t="s">
        <v>18</v>
      </c>
      <c r="H809" s="1" t="s">
        <v>8545</v>
      </c>
      <c r="I809" s="3">
        <v>45119.377789351849</v>
      </c>
      <c r="J809" s="4">
        <v>375000</v>
      </c>
      <c r="K809" s="5">
        <v>72300</v>
      </c>
      <c r="L809" s="5">
        <v>334900</v>
      </c>
      <c r="M809" s="5">
        <f t="shared" si="27"/>
        <v>407200</v>
      </c>
      <c r="N809" s="38">
        <v>1.47</v>
      </c>
      <c r="O809" s="38">
        <v>1.47</v>
      </c>
    </row>
    <row r="810" spans="1:15">
      <c r="A810" s="1" t="s">
        <v>2500</v>
      </c>
      <c r="B810" s="1" t="s">
        <v>2567</v>
      </c>
      <c r="C810" s="1" t="s">
        <v>2568</v>
      </c>
      <c r="D810" s="1" t="s">
        <v>2517</v>
      </c>
      <c r="E810" s="2">
        <v>510</v>
      </c>
      <c r="F810" s="1" t="s">
        <v>2569</v>
      </c>
      <c r="G810" s="2" t="s">
        <v>18</v>
      </c>
      <c r="H810" s="1" t="s">
        <v>8546</v>
      </c>
      <c r="I810" s="3">
        <v>45029.550381944442</v>
      </c>
      <c r="J810" s="4">
        <v>364900</v>
      </c>
      <c r="K810" s="5">
        <v>79800</v>
      </c>
      <c r="L810" s="5">
        <v>332200</v>
      </c>
      <c r="M810" s="5">
        <f t="shared" si="27"/>
        <v>412000</v>
      </c>
      <c r="N810" s="38">
        <v>1.47</v>
      </c>
      <c r="O810" s="38">
        <v>1.47</v>
      </c>
    </row>
    <row r="811" spans="1:15">
      <c r="A811" s="1" t="s">
        <v>2500</v>
      </c>
      <c r="B811" s="1" t="s">
        <v>2570</v>
      </c>
      <c r="C811" s="1" t="s">
        <v>2571</v>
      </c>
      <c r="D811" s="1" t="s">
        <v>2517</v>
      </c>
      <c r="E811" s="2">
        <v>510</v>
      </c>
      <c r="F811" s="1" t="s">
        <v>2572</v>
      </c>
      <c r="G811" s="2" t="s">
        <v>18</v>
      </c>
      <c r="H811" s="1" t="s">
        <v>8547</v>
      </c>
      <c r="I811" s="3">
        <v>45083.44902777778</v>
      </c>
      <c r="J811" s="4">
        <v>410000</v>
      </c>
      <c r="K811" s="5">
        <v>87900</v>
      </c>
      <c r="L811" s="5">
        <v>378100</v>
      </c>
      <c r="M811" s="5">
        <f t="shared" ref="M811:M829" si="28">SUM(K811:L811)</f>
        <v>466000</v>
      </c>
      <c r="N811" s="38">
        <v>1.47</v>
      </c>
      <c r="O811" s="38">
        <v>1.47</v>
      </c>
    </row>
    <row r="812" spans="1:15">
      <c r="A812" s="1" t="s">
        <v>2500</v>
      </c>
      <c r="B812" s="1" t="s">
        <v>2573</v>
      </c>
      <c r="C812" s="1" t="s">
        <v>2574</v>
      </c>
      <c r="D812" s="1" t="s">
        <v>2517</v>
      </c>
      <c r="E812" s="2">
        <v>510</v>
      </c>
      <c r="F812" s="1" t="s">
        <v>2575</v>
      </c>
      <c r="G812" s="2" t="s">
        <v>18</v>
      </c>
      <c r="H812" s="1" t="s">
        <v>8548</v>
      </c>
      <c r="I812" s="3">
        <v>45231.547164351854</v>
      </c>
      <c r="J812" s="4">
        <v>270000</v>
      </c>
      <c r="K812" s="5">
        <v>75900</v>
      </c>
      <c r="L812" s="5">
        <v>310300</v>
      </c>
      <c r="M812" s="5">
        <f t="shared" si="28"/>
        <v>386200</v>
      </c>
      <c r="N812" s="38">
        <v>1.47</v>
      </c>
      <c r="O812" s="38">
        <v>1.47</v>
      </c>
    </row>
    <row r="813" spans="1:15">
      <c r="A813" s="1" t="s">
        <v>2500</v>
      </c>
      <c r="B813" s="1" t="s">
        <v>2576</v>
      </c>
      <c r="C813" s="1" t="s">
        <v>2577</v>
      </c>
      <c r="D813" s="1" t="s">
        <v>2578</v>
      </c>
      <c r="E813" s="2">
        <v>510</v>
      </c>
      <c r="F813" s="1" t="s">
        <v>2579</v>
      </c>
      <c r="G813" s="2" t="s">
        <v>18</v>
      </c>
      <c r="H813" s="1" t="s">
        <v>8549</v>
      </c>
      <c r="I813" s="3">
        <v>44967.390856481485</v>
      </c>
      <c r="J813" s="4">
        <v>390000</v>
      </c>
      <c r="K813" s="5">
        <v>110000</v>
      </c>
      <c r="L813" s="5">
        <v>222600</v>
      </c>
      <c r="M813" s="5">
        <f t="shared" si="28"/>
        <v>332600</v>
      </c>
      <c r="N813" s="38">
        <v>1.38</v>
      </c>
      <c r="O813" s="38">
        <v>1.38</v>
      </c>
    </row>
    <row r="814" spans="1:15">
      <c r="A814" s="1" t="s">
        <v>2500</v>
      </c>
      <c r="B814" s="1" t="s">
        <v>2580</v>
      </c>
      <c r="C814" s="1" t="s">
        <v>2581</v>
      </c>
      <c r="D814" s="1" t="s">
        <v>2578</v>
      </c>
      <c r="E814" s="2">
        <v>510</v>
      </c>
      <c r="F814" s="1" t="s">
        <v>2582</v>
      </c>
      <c r="G814" s="2" t="s">
        <v>18</v>
      </c>
      <c r="H814" s="1" t="s">
        <v>8550</v>
      </c>
      <c r="I814" s="3">
        <v>45287.633125</v>
      </c>
      <c r="J814" s="4">
        <v>475000</v>
      </c>
      <c r="K814" s="5">
        <v>102900</v>
      </c>
      <c r="L814" s="5">
        <v>306900</v>
      </c>
      <c r="M814" s="5">
        <f t="shared" si="28"/>
        <v>409800</v>
      </c>
      <c r="N814" s="38">
        <v>1.38</v>
      </c>
      <c r="O814" s="38">
        <v>1.38</v>
      </c>
    </row>
    <row r="815" spans="1:15">
      <c r="A815" s="1" t="s">
        <v>2500</v>
      </c>
      <c r="B815" s="1" t="s">
        <v>2583</v>
      </c>
      <c r="C815" s="1" t="s">
        <v>2584</v>
      </c>
      <c r="D815" s="1" t="s">
        <v>2578</v>
      </c>
      <c r="E815" s="2">
        <v>510</v>
      </c>
      <c r="F815" s="1" t="s">
        <v>2585</v>
      </c>
      <c r="G815" s="2" t="s">
        <v>18</v>
      </c>
      <c r="H815" s="1" t="s">
        <v>8551</v>
      </c>
      <c r="I815" s="3">
        <v>45176.466249999998</v>
      </c>
      <c r="J815" s="4">
        <v>455000</v>
      </c>
      <c r="K815" s="5">
        <v>115500</v>
      </c>
      <c r="L815" s="5">
        <v>283600</v>
      </c>
      <c r="M815" s="5">
        <f t="shared" si="28"/>
        <v>399100</v>
      </c>
      <c r="N815" s="38">
        <v>1.38</v>
      </c>
      <c r="O815" s="38">
        <v>1.38</v>
      </c>
    </row>
    <row r="816" spans="1:15">
      <c r="A816" s="1" t="s">
        <v>2500</v>
      </c>
      <c r="B816" s="1" t="s">
        <v>2586</v>
      </c>
      <c r="C816" s="1" t="s">
        <v>2587</v>
      </c>
      <c r="D816" s="1" t="s">
        <v>2578</v>
      </c>
      <c r="E816" s="2">
        <v>510</v>
      </c>
      <c r="F816" s="1" t="s">
        <v>2588</v>
      </c>
      <c r="G816" s="2" t="s">
        <v>18</v>
      </c>
      <c r="H816" s="1" t="s">
        <v>8552</v>
      </c>
      <c r="I816" s="3">
        <v>45177.35052083333</v>
      </c>
      <c r="J816" s="4">
        <v>435000</v>
      </c>
      <c r="K816" s="5">
        <v>126000</v>
      </c>
      <c r="L816" s="5">
        <v>259900</v>
      </c>
      <c r="M816" s="5">
        <f t="shared" si="28"/>
        <v>385900</v>
      </c>
      <c r="N816" s="38">
        <v>1.38</v>
      </c>
      <c r="O816" s="38">
        <v>1.38</v>
      </c>
    </row>
    <row r="817" spans="1:15">
      <c r="A817" s="1" t="s">
        <v>2500</v>
      </c>
      <c r="B817" s="1" t="s">
        <v>2589</v>
      </c>
      <c r="C817" s="1" t="s">
        <v>2590</v>
      </c>
      <c r="D817" s="1" t="s">
        <v>2591</v>
      </c>
      <c r="E817" s="2">
        <v>510</v>
      </c>
      <c r="F817" s="1" t="s">
        <v>2592</v>
      </c>
      <c r="G817" s="2" t="s">
        <v>18</v>
      </c>
      <c r="H817" s="1" t="s">
        <v>8553</v>
      </c>
      <c r="I817" s="3">
        <v>45184.630567129629</v>
      </c>
      <c r="J817" s="4">
        <v>576720</v>
      </c>
      <c r="K817" s="5">
        <v>136600</v>
      </c>
      <c r="L817" s="5">
        <v>322800</v>
      </c>
      <c r="M817" s="5">
        <f t="shared" si="28"/>
        <v>459400</v>
      </c>
      <c r="N817" s="38">
        <v>1.43</v>
      </c>
      <c r="O817" s="38">
        <v>1.63</v>
      </c>
    </row>
    <row r="818" spans="1:15">
      <c r="A818" s="1" t="s">
        <v>2500</v>
      </c>
      <c r="B818" s="1" t="s">
        <v>2593</v>
      </c>
      <c r="C818" s="1" t="s">
        <v>2594</v>
      </c>
      <c r="D818" s="1" t="s">
        <v>2591</v>
      </c>
      <c r="E818" s="2">
        <v>510</v>
      </c>
      <c r="F818" s="1" t="s">
        <v>2595</v>
      </c>
      <c r="G818" s="2" t="s">
        <v>18</v>
      </c>
      <c r="H818" s="1" t="s">
        <v>8554</v>
      </c>
      <c r="I818" s="3">
        <v>45128.398055555554</v>
      </c>
      <c r="J818" s="4">
        <v>490000</v>
      </c>
      <c r="K818" s="5">
        <v>102400</v>
      </c>
      <c r="L818" s="5">
        <v>302100</v>
      </c>
      <c r="M818" s="5">
        <f t="shared" si="28"/>
        <v>404500</v>
      </c>
      <c r="N818" s="38">
        <v>1.43</v>
      </c>
      <c r="O818" s="38">
        <v>1.63</v>
      </c>
    </row>
    <row r="819" spans="1:15">
      <c r="A819" s="1" t="s">
        <v>2500</v>
      </c>
      <c r="B819" s="1" t="s">
        <v>2596</v>
      </c>
      <c r="C819" s="1" t="s">
        <v>2597</v>
      </c>
      <c r="D819" s="1" t="s">
        <v>2591</v>
      </c>
      <c r="E819" s="2">
        <v>510</v>
      </c>
      <c r="F819" s="1" t="s">
        <v>2598</v>
      </c>
      <c r="G819" s="2" t="s">
        <v>18</v>
      </c>
      <c r="H819" s="1" t="s">
        <v>8555</v>
      </c>
      <c r="I819" s="3">
        <v>45141.606365740743</v>
      </c>
      <c r="J819" s="4">
        <v>500000</v>
      </c>
      <c r="K819" s="5">
        <v>106100</v>
      </c>
      <c r="L819" s="5">
        <v>310700</v>
      </c>
      <c r="M819" s="5">
        <f t="shared" si="28"/>
        <v>416800</v>
      </c>
      <c r="N819" s="38">
        <v>1.43</v>
      </c>
      <c r="O819" s="38">
        <v>1.63</v>
      </c>
    </row>
    <row r="820" spans="1:15">
      <c r="A820" s="1" t="s">
        <v>2500</v>
      </c>
      <c r="B820" s="1" t="s">
        <v>2599</v>
      </c>
      <c r="C820" s="1" t="s">
        <v>2600</v>
      </c>
      <c r="D820" s="1" t="s">
        <v>2591</v>
      </c>
      <c r="E820" s="2">
        <v>510</v>
      </c>
      <c r="F820" s="1" t="s">
        <v>2601</v>
      </c>
      <c r="G820" s="2" t="s">
        <v>18</v>
      </c>
      <c r="H820" s="1" t="s">
        <v>8556</v>
      </c>
      <c r="I820" s="3">
        <v>45122.344456018516</v>
      </c>
      <c r="J820" s="4">
        <v>547000</v>
      </c>
      <c r="K820" s="5">
        <v>111300</v>
      </c>
      <c r="L820" s="5">
        <v>346800</v>
      </c>
      <c r="M820" s="5">
        <f t="shared" si="28"/>
        <v>458100</v>
      </c>
      <c r="N820" s="38">
        <v>1.43</v>
      </c>
      <c r="O820" s="38">
        <v>1.63</v>
      </c>
    </row>
    <row r="821" spans="1:15">
      <c r="A821" s="1" t="s">
        <v>2500</v>
      </c>
      <c r="B821" s="1" t="s">
        <v>2602</v>
      </c>
      <c r="C821" s="1" t="s">
        <v>2603</v>
      </c>
      <c r="D821" s="1" t="s">
        <v>2591</v>
      </c>
      <c r="E821" s="2">
        <v>510</v>
      </c>
      <c r="F821" s="1" t="s">
        <v>2604</v>
      </c>
      <c r="G821" s="2" t="s">
        <v>18</v>
      </c>
      <c r="H821" s="1" t="s">
        <v>8557</v>
      </c>
      <c r="I821" s="3">
        <v>45085.650277777779</v>
      </c>
      <c r="J821" s="4">
        <v>470000</v>
      </c>
      <c r="K821" s="5">
        <v>105400</v>
      </c>
      <c r="L821" s="5">
        <v>290300</v>
      </c>
      <c r="M821" s="5">
        <f t="shared" si="28"/>
        <v>395700</v>
      </c>
      <c r="N821" s="38">
        <v>1.43</v>
      </c>
      <c r="O821" s="38">
        <v>1.63</v>
      </c>
    </row>
    <row r="822" spans="1:15">
      <c r="A822" s="1" t="s">
        <v>2500</v>
      </c>
      <c r="B822" s="1" t="s">
        <v>2605</v>
      </c>
      <c r="C822" s="1" t="s">
        <v>2606</v>
      </c>
      <c r="D822" s="1" t="s">
        <v>2591</v>
      </c>
      <c r="E822" s="2">
        <v>510</v>
      </c>
      <c r="F822" s="1" t="s">
        <v>2607</v>
      </c>
      <c r="G822" s="2" t="s">
        <v>18</v>
      </c>
      <c r="H822" s="1" t="s">
        <v>8558</v>
      </c>
      <c r="I822" s="3">
        <v>44949.552546296298</v>
      </c>
      <c r="J822" s="4">
        <v>500000</v>
      </c>
      <c r="K822" s="5">
        <v>122900</v>
      </c>
      <c r="L822" s="5">
        <v>304900</v>
      </c>
      <c r="M822" s="5">
        <f t="shared" si="28"/>
        <v>427800</v>
      </c>
      <c r="N822" s="38">
        <v>1.43</v>
      </c>
      <c r="O822" s="38">
        <v>1.63</v>
      </c>
    </row>
    <row r="823" spans="1:15">
      <c r="A823" s="1" t="s">
        <v>2500</v>
      </c>
      <c r="B823" s="1" t="s">
        <v>2608</v>
      </c>
      <c r="C823" s="1" t="s">
        <v>2609</v>
      </c>
      <c r="D823" s="1" t="s">
        <v>2591</v>
      </c>
      <c r="E823" s="2">
        <v>510</v>
      </c>
      <c r="F823" s="1" t="s">
        <v>2610</v>
      </c>
      <c r="G823" s="2" t="s">
        <v>18</v>
      </c>
      <c r="H823" s="1" t="s">
        <v>8559</v>
      </c>
      <c r="I823" s="3">
        <v>45041.617268518516</v>
      </c>
      <c r="J823" s="4">
        <v>480000</v>
      </c>
      <c r="K823" s="5">
        <v>111600</v>
      </c>
      <c r="L823" s="5">
        <v>305400</v>
      </c>
      <c r="M823" s="5">
        <f t="shared" si="28"/>
        <v>417000</v>
      </c>
      <c r="N823" s="38">
        <v>1.43</v>
      </c>
      <c r="O823" s="38">
        <v>1.63</v>
      </c>
    </row>
    <row r="824" spans="1:15">
      <c r="A824" s="1" t="s">
        <v>2500</v>
      </c>
      <c r="B824" s="1" t="s">
        <v>2611</v>
      </c>
      <c r="C824" s="1" t="s">
        <v>2612</v>
      </c>
      <c r="D824" s="1" t="s">
        <v>2591</v>
      </c>
      <c r="E824" s="2">
        <v>510</v>
      </c>
      <c r="F824" s="1" t="s">
        <v>2613</v>
      </c>
      <c r="G824" s="2" t="s">
        <v>18</v>
      </c>
      <c r="H824" s="1" t="s">
        <v>8560</v>
      </c>
      <c r="I824" s="3">
        <v>45161.353206018517</v>
      </c>
      <c r="J824" s="4">
        <v>585000</v>
      </c>
      <c r="K824" s="5">
        <v>155100</v>
      </c>
      <c r="L824" s="5">
        <v>358300</v>
      </c>
      <c r="M824" s="5">
        <f t="shared" si="28"/>
        <v>513400</v>
      </c>
      <c r="N824" s="38">
        <v>1.43</v>
      </c>
      <c r="O824" s="38">
        <v>1.63</v>
      </c>
    </row>
    <row r="825" spans="1:15">
      <c r="A825" s="1" t="s">
        <v>2500</v>
      </c>
      <c r="B825" s="1" t="s">
        <v>2614</v>
      </c>
      <c r="C825" s="1" t="s">
        <v>2615</v>
      </c>
      <c r="D825" s="1" t="s">
        <v>2591</v>
      </c>
      <c r="E825" s="2">
        <v>510</v>
      </c>
      <c r="F825" s="1" t="s">
        <v>2616</v>
      </c>
      <c r="G825" s="2" t="s">
        <v>18</v>
      </c>
      <c r="H825" s="1" t="s">
        <v>8561</v>
      </c>
      <c r="I825" s="3">
        <v>45202.386817129627</v>
      </c>
      <c r="J825" s="4">
        <v>509900</v>
      </c>
      <c r="K825" s="5">
        <v>118600</v>
      </c>
      <c r="L825" s="5">
        <v>330300</v>
      </c>
      <c r="M825" s="5">
        <f t="shared" si="28"/>
        <v>448900</v>
      </c>
      <c r="N825" s="38">
        <v>1.43</v>
      </c>
      <c r="O825" s="38">
        <v>1.63</v>
      </c>
    </row>
    <row r="826" spans="1:15">
      <c r="A826" s="1" t="s">
        <v>2500</v>
      </c>
      <c r="B826" s="1" t="s">
        <v>2617</v>
      </c>
      <c r="C826" s="1" t="s">
        <v>2618</v>
      </c>
      <c r="D826" s="1" t="s">
        <v>2591</v>
      </c>
      <c r="E826" s="2">
        <v>510</v>
      </c>
      <c r="F826" s="1" t="s">
        <v>2619</v>
      </c>
      <c r="G826" s="2" t="s">
        <v>18</v>
      </c>
      <c r="H826" s="1" t="s">
        <v>8562</v>
      </c>
      <c r="I826" s="3">
        <v>45037.571111111109</v>
      </c>
      <c r="J826" s="4">
        <v>549000</v>
      </c>
      <c r="K826" s="5">
        <v>116800</v>
      </c>
      <c r="L826" s="5">
        <v>380700</v>
      </c>
      <c r="M826" s="5">
        <f t="shared" si="28"/>
        <v>497500</v>
      </c>
      <c r="N826" s="38">
        <v>1.43</v>
      </c>
      <c r="O826" s="38">
        <v>1.63</v>
      </c>
    </row>
    <row r="827" spans="1:15">
      <c r="A827" s="1" t="s">
        <v>2500</v>
      </c>
      <c r="B827" s="1" t="s">
        <v>2620</v>
      </c>
      <c r="C827" s="1" t="s">
        <v>2621</v>
      </c>
      <c r="D827" s="1" t="s">
        <v>2591</v>
      </c>
      <c r="E827" s="2">
        <v>510</v>
      </c>
      <c r="F827" s="1" t="s">
        <v>2622</v>
      </c>
      <c r="G827" s="2" t="s">
        <v>18</v>
      </c>
      <c r="H827" s="1" t="s">
        <v>8563</v>
      </c>
      <c r="I827" s="3">
        <v>45100.620740740742</v>
      </c>
      <c r="J827" s="4">
        <v>390000</v>
      </c>
      <c r="K827" s="5">
        <v>107700</v>
      </c>
      <c r="L827" s="5">
        <v>252600</v>
      </c>
      <c r="M827" s="5">
        <f t="shared" si="28"/>
        <v>360300</v>
      </c>
      <c r="N827" s="38">
        <v>1.43</v>
      </c>
      <c r="O827" s="38">
        <v>1.63</v>
      </c>
    </row>
    <row r="828" spans="1:15">
      <c r="A828" s="1" t="s">
        <v>2500</v>
      </c>
      <c r="B828" s="1" t="s">
        <v>2623</v>
      </c>
      <c r="C828" s="1" t="s">
        <v>2624</v>
      </c>
      <c r="D828" s="1" t="s">
        <v>2591</v>
      </c>
      <c r="E828" s="2">
        <v>510</v>
      </c>
      <c r="F828" s="1" t="s">
        <v>2625</v>
      </c>
      <c r="G828" s="2" t="s">
        <v>18</v>
      </c>
      <c r="H828" s="1" t="s">
        <v>8564</v>
      </c>
      <c r="I828" s="3">
        <v>44953.446875000001</v>
      </c>
      <c r="J828" s="4">
        <v>589000</v>
      </c>
      <c r="K828" s="5">
        <v>104000</v>
      </c>
      <c r="L828" s="5">
        <v>451600</v>
      </c>
      <c r="M828" s="5">
        <f t="shared" si="28"/>
        <v>555600</v>
      </c>
      <c r="N828" s="38">
        <v>1.43</v>
      </c>
      <c r="O828" s="38">
        <v>1.63</v>
      </c>
    </row>
    <row r="829" spans="1:15">
      <c r="A829" s="1" t="s">
        <v>2500</v>
      </c>
      <c r="B829" s="1" t="s">
        <v>2626</v>
      </c>
      <c r="C829" s="1" t="s">
        <v>2627</v>
      </c>
      <c r="D829" s="1" t="s">
        <v>2591</v>
      </c>
      <c r="E829" s="2">
        <v>510</v>
      </c>
      <c r="F829" s="1" t="s">
        <v>2628</v>
      </c>
      <c r="G829" s="2" t="s">
        <v>18</v>
      </c>
      <c r="H829" s="1" t="s">
        <v>8565</v>
      </c>
      <c r="I829" s="3">
        <v>45086.349942129629</v>
      </c>
      <c r="J829" s="4">
        <v>425000</v>
      </c>
      <c r="K829" s="5">
        <v>109600</v>
      </c>
      <c r="L829" s="5">
        <v>299100</v>
      </c>
      <c r="M829" s="5">
        <f t="shared" si="28"/>
        <v>408700</v>
      </c>
      <c r="N829" s="38">
        <v>1.43</v>
      </c>
      <c r="O829" s="38">
        <v>1.63</v>
      </c>
    </row>
    <row r="830" spans="1:15">
      <c r="A830" s="1" t="s">
        <v>2500</v>
      </c>
      <c r="B830" s="1" t="s">
        <v>2629</v>
      </c>
      <c r="C830" s="1" t="s">
        <v>2630</v>
      </c>
      <c r="D830" s="1" t="s">
        <v>2591</v>
      </c>
      <c r="E830" s="2">
        <v>510</v>
      </c>
      <c r="F830" s="1" t="s">
        <v>2631</v>
      </c>
      <c r="G830" s="2" t="s">
        <v>18</v>
      </c>
      <c r="H830" s="1" t="s">
        <v>8566</v>
      </c>
      <c r="I830" s="3">
        <v>45133.375833333332</v>
      </c>
      <c r="J830" s="4">
        <v>489000</v>
      </c>
      <c r="K830" s="5">
        <v>123200</v>
      </c>
      <c r="L830" s="5">
        <v>351500</v>
      </c>
      <c r="M830" s="5">
        <f>SUM(K830:L830)+300</f>
        <v>475000</v>
      </c>
      <c r="N830" s="38">
        <v>1.43</v>
      </c>
      <c r="O830" s="38">
        <v>1.63</v>
      </c>
    </row>
    <row r="831" spans="1:15">
      <c r="A831" s="1" t="s">
        <v>2500</v>
      </c>
      <c r="B831" s="1" t="s">
        <v>2632</v>
      </c>
      <c r="C831" s="1" t="s">
        <v>2633</v>
      </c>
      <c r="D831" s="1" t="s">
        <v>2634</v>
      </c>
      <c r="E831" s="2">
        <v>500</v>
      </c>
      <c r="F831" s="1" t="s">
        <v>2635</v>
      </c>
      <c r="G831" s="2" t="s">
        <v>18</v>
      </c>
      <c r="H831" s="1" t="s">
        <v>8566</v>
      </c>
      <c r="I831" s="3">
        <v>45133.375833333332</v>
      </c>
      <c r="K831" s="5">
        <v>300</v>
      </c>
      <c r="L831" s="5">
        <v>0</v>
      </c>
      <c r="N831" s="38">
        <v>1.62</v>
      </c>
      <c r="O831" s="38">
        <v>1.9561717352415029</v>
      </c>
    </row>
    <row r="832" spans="1:15">
      <c r="A832" s="1" t="s">
        <v>2500</v>
      </c>
      <c r="B832" s="1" t="s">
        <v>2636</v>
      </c>
      <c r="C832" s="1" t="s">
        <v>2637</v>
      </c>
      <c r="D832" s="1" t="s">
        <v>2591</v>
      </c>
      <c r="E832" s="2">
        <v>510</v>
      </c>
      <c r="F832" s="1" t="s">
        <v>2638</v>
      </c>
      <c r="G832" s="2" t="s">
        <v>18</v>
      </c>
      <c r="H832" s="1" t="s">
        <v>8567</v>
      </c>
      <c r="I832" s="3">
        <v>45232.525173611109</v>
      </c>
      <c r="J832" s="4">
        <v>495000</v>
      </c>
      <c r="K832" s="5">
        <v>119900</v>
      </c>
      <c r="L832" s="5">
        <v>375300</v>
      </c>
      <c r="M832" s="5">
        <f>SUM(K832:L832)+800</f>
        <v>496000</v>
      </c>
      <c r="N832" s="38">
        <v>1.43</v>
      </c>
      <c r="O832" s="38">
        <v>1.63</v>
      </c>
    </row>
    <row r="833" spans="1:15">
      <c r="A833" s="1" t="s">
        <v>2500</v>
      </c>
      <c r="B833" s="1" t="s">
        <v>2639</v>
      </c>
      <c r="C833" s="1" t="s">
        <v>2640</v>
      </c>
      <c r="D833" s="1" t="s">
        <v>2591</v>
      </c>
      <c r="E833" s="2">
        <v>510</v>
      </c>
      <c r="F833" s="1" t="s">
        <v>2641</v>
      </c>
      <c r="G833" s="2" t="s">
        <v>18</v>
      </c>
      <c r="H833" s="1" t="s">
        <v>8568</v>
      </c>
      <c r="I833" s="3">
        <v>45226.568090277775</v>
      </c>
      <c r="J833" s="4">
        <v>455000</v>
      </c>
      <c r="K833" s="5">
        <v>106700</v>
      </c>
      <c r="L833" s="5">
        <v>367200</v>
      </c>
      <c r="M833" s="5">
        <f t="shared" ref="M833:M841" si="29">SUM(K833:L833)</f>
        <v>473900</v>
      </c>
      <c r="N833" s="38">
        <v>1.43</v>
      </c>
      <c r="O833" s="38">
        <v>1.63</v>
      </c>
    </row>
    <row r="834" spans="1:15">
      <c r="A834" s="1" t="s">
        <v>2500</v>
      </c>
      <c r="B834" s="1" t="s">
        <v>2642</v>
      </c>
      <c r="C834" s="1" t="s">
        <v>2643</v>
      </c>
      <c r="D834" s="1" t="s">
        <v>2644</v>
      </c>
      <c r="E834" s="2">
        <v>510</v>
      </c>
      <c r="F834" s="1" t="s">
        <v>2645</v>
      </c>
      <c r="G834" s="2" t="s">
        <v>18</v>
      </c>
      <c r="H834" s="1" t="s">
        <v>8569</v>
      </c>
      <c r="I834" s="3">
        <v>45177.585578703707</v>
      </c>
      <c r="J834" s="4">
        <v>730000</v>
      </c>
      <c r="K834" s="5">
        <v>150000</v>
      </c>
      <c r="L834" s="5">
        <v>443700</v>
      </c>
      <c r="M834" s="5">
        <f t="shared" si="29"/>
        <v>593700</v>
      </c>
      <c r="N834" s="38">
        <v>1.5</v>
      </c>
      <c r="O834" s="38">
        <v>1.5</v>
      </c>
    </row>
    <row r="835" spans="1:15">
      <c r="A835" s="1" t="s">
        <v>2500</v>
      </c>
      <c r="B835" s="1" t="s">
        <v>2646</v>
      </c>
      <c r="C835" s="1" t="s">
        <v>2647</v>
      </c>
      <c r="D835" s="1" t="s">
        <v>2644</v>
      </c>
      <c r="E835" s="2">
        <v>510</v>
      </c>
      <c r="F835" s="1" t="s">
        <v>2648</v>
      </c>
      <c r="G835" s="2" t="s">
        <v>18</v>
      </c>
      <c r="H835" s="1" t="s">
        <v>8570</v>
      </c>
      <c r="I835" s="3">
        <v>45167.621562499997</v>
      </c>
      <c r="J835" s="4">
        <v>830000</v>
      </c>
      <c r="K835" s="5">
        <v>148400</v>
      </c>
      <c r="L835" s="5">
        <v>563600</v>
      </c>
      <c r="M835" s="5">
        <f t="shared" si="29"/>
        <v>712000</v>
      </c>
      <c r="N835" s="38">
        <v>1.5</v>
      </c>
      <c r="O835" s="38">
        <v>1.5</v>
      </c>
    </row>
    <row r="836" spans="1:15">
      <c r="A836" s="1" t="s">
        <v>2500</v>
      </c>
      <c r="B836" s="1" t="s">
        <v>2649</v>
      </c>
      <c r="C836" s="1" t="s">
        <v>2650</v>
      </c>
      <c r="D836" s="1" t="s">
        <v>2644</v>
      </c>
      <c r="E836" s="2">
        <v>510</v>
      </c>
      <c r="F836" s="1" t="s">
        <v>2651</v>
      </c>
      <c r="G836" s="2" t="s">
        <v>18</v>
      </c>
      <c r="H836" s="1" t="s">
        <v>8571</v>
      </c>
      <c r="I836" s="3">
        <v>45089.405451388891</v>
      </c>
      <c r="J836" s="4">
        <v>665000</v>
      </c>
      <c r="K836" s="5">
        <v>167600</v>
      </c>
      <c r="L836" s="5">
        <v>426500</v>
      </c>
      <c r="M836" s="5">
        <f t="shared" si="29"/>
        <v>594100</v>
      </c>
      <c r="N836" s="38">
        <v>1.5</v>
      </c>
      <c r="O836" s="38">
        <v>1.5</v>
      </c>
    </row>
    <row r="837" spans="1:15">
      <c r="A837" s="1" t="s">
        <v>2500</v>
      </c>
      <c r="B837" s="1" t="s">
        <v>2652</v>
      </c>
      <c r="C837" s="1" t="s">
        <v>2653</v>
      </c>
      <c r="D837" s="1" t="s">
        <v>2644</v>
      </c>
      <c r="E837" s="2">
        <v>510</v>
      </c>
      <c r="F837" s="1" t="s">
        <v>2654</v>
      </c>
      <c r="G837" s="2" t="s">
        <v>18</v>
      </c>
      <c r="H837" s="1" t="s">
        <v>8572</v>
      </c>
      <c r="I837" s="3">
        <v>45240.620613425926</v>
      </c>
      <c r="J837" s="4">
        <v>768000</v>
      </c>
      <c r="K837" s="5">
        <v>129800</v>
      </c>
      <c r="L837" s="5">
        <v>601200</v>
      </c>
      <c r="M837" s="5">
        <f t="shared" si="29"/>
        <v>731000</v>
      </c>
      <c r="N837" s="38">
        <v>1.5</v>
      </c>
      <c r="O837" s="38">
        <v>1.5</v>
      </c>
    </row>
    <row r="838" spans="1:15">
      <c r="A838" s="1" t="s">
        <v>2500</v>
      </c>
      <c r="B838" s="1" t="s">
        <v>2655</v>
      </c>
      <c r="C838" s="1" t="s">
        <v>2656</v>
      </c>
      <c r="D838" s="1" t="s">
        <v>2644</v>
      </c>
      <c r="E838" s="2">
        <v>510</v>
      </c>
      <c r="F838" s="1" t="s">
        <v>2657</v>
      </c>
      <c r="G838" s="2" t="s">
        <v>18</v>
      </c>
      <c r="H838" s="1" t="s">
        <v>8573</v>
      </c>
      <c r="I838" s="3">
        <v>44937.392523148148</v>
      </c>
      <c r="J838" s="4">
        <v>520000</v>
      </c>
      <c r="K838" s="5">
        <v>117600</v>
      </c>
      <c r="L838" s="5">
        <v>383400</v>
      </c>
      <c r="M838" s="5">
        <f t="shared" si="29"/>
        <v>501000</v>
      </c>
      <c r="N838" s="38">
        <v>1.5</v>
      </c>
      <c r="O838" s="38">
        <v>1.5</v>
      </c>
    </row>
    <row r="839" spans="1:15">
      <c r="A839" s="1" t="s">
        <v>2500</v>
      </c>
      <c r="B839" s="1" t="s">
        <v>2658</v>
      </c>
      <c r="C839" s="1" t="s">
        <v>2659</v>
      </c>
      <c r="D839" s="1" t="s">
        <v>2644</v>
      </c>
      <c r="E839" s="2">
        <v>510</v>
      </c>
      <c r="F839" s="1" t="s">
        <v>2660</v>
      </c>
      <c r="G839" s="2" t="s">
        <v>18</v>
      </c>
      <c r="H839" s="1" t="s">
        <v>8574</v>
      </c>
      <c r="I839" s="3">
        <v>45275.473437499997</v>
      </c>
      <c r="J839" s="4">
        <v>595000</v>
      </c>
      <c r="K839" s="5">
        <v>194300</v>
      </c>
      <c r="L839" s="5">
        <v>431600</v>
      </c>
      <c r="M839" s="5">
        <f t="shared" si="29"/>
        <v>625900</v>
      </c>
      <c r="N839" s="38">
        <v>1.5</v>
      </c>
      <c r="O839" s="38">
        <v>1.5</v>
      </c>
    </row>
    <row r="840" spans="1:15">
      <c r="A840" s="1" t="s">
        <v>2500</v>
      </c>
      <c r="B840" s="1" t="s">
        <v>2661</v>
      </c>
      <c r="C840" s="1" t="s">
        <v>2662</v>
      </c>
      <c r="D840" s="1" t="s">
        <v>2663</v>
      </c>
      <c r="E840" s="2">
        <v>510</v>
      </c>
      <c r="F840" s="1" t="s">
        <v>2664</v>
      </c>
      <c r="G840" s="2" t="s">
        <v>18</v>
      </c>
      <c r="H840" s="1" t="s">
        <v>8575</v>
      </c>
      <c r="I840" s="3">
        <v>45009.635462962964</v>
      </c>
      <c r="J840" s="4">
        <v>1020000</v>
      </c>
      <c r="K840" s="5">
        <v>68700</v>
      </c>
      <c r="L840" s="5">
        <v>803400</v>
      </c>
      <c r="M840" s="5">
        <f t="shared" si="29"/>
        <v>872100</v>
      </c>
      <c r="N840" s="38">
        <v>1.52</v>
      </c>
      <c r="O840" s="38">
        <v>1.52</v>
      </c>
    </row>
    <row r="841" spans="1:15">
      <c r="A841" s="1" t="s">
        <v>2500</v>
      </c>
      <c r="B841" s="1" t="s">
        <v>2665</v>
      </c>
      <c r="C841" s="1" t="s">
        <v>2666</v>
      </c>
      <c r="D841" s="1" t="s">
        <v>2634</v>
      </c>
      <c r="E841" s="2">
        <v>510</v>
      </c>
      <c r="F841" s="1" t="s">
        <v>2667</v>
      </c>
      <c r="G841" s="2" t="s">
        <v>18</v>
      </c>
      <c r="H841" s="1" t="s">
        <v>8576</v>
      </c>
      <c r="I841" s="3">
        <v>45191.490763888891</v>
      </c>
      <c r="J841" s="4">
        <v>503500</v>
      </c>
      <c r="K841" s="5">
        <v>79100</v>
      </c>
      <c r="L841" s="5">
        <v>212500</v>
      </c>
      <c r="M841" s="5">
        <f t="shared" si="29"/>
        <v>291600</v>
      </c>
      <c r="N841" s="38">
        <v>1.62</v>
      </c>
      <c r="O841" s="38">
        <v>1.9561717352415029</v>
      </c>
    </row>
    <row r="842" spans="1:15">
      <c r="A842" s="1" t="s">
        <v>2500</v>
      </c>
      <c r="B842" s="1" t="s">
        <v>2668</v>
      </c>
      <c r="C842" s="1" t="s">
        <v>2669</v>
      </c>
      <c r="D842" s="1" t="s">
        <v>2634</v>
      </c>
      <c r="E842" s="2">
        <v>510</v>
      </c>
      <c r="F842" s="1" t="s">
        <v>2670</v>
      </c>
      <c r="G842" s="2" t="s">
        <v>18</v>
      </c>
      <c r="H842" s="1" t="s">
        <v>8577</v>
      </c>
      <c r="I842" s="3">
        <v>45100.547349537039</v>
      </c>
      <c r="J842" s="4">
        <v>398000</v>
      </c>
      <c r="K842" s="5">
        <v>78700</v>
      </c>
      <c r="L842" s="5">
        <v>157000</v>
      </c>
      <c r="M842" s="5">
        <f>SUM(K842:L842)+9100</f>
        <v>244800</v>
      </c>
      <c r="N842" s="38">
        <v>1.62</v>
      </c>
      <c r="O842" s="38">
        <v>1.9561717352415029</v>
      </c>
    </row>
    <row r="843" spans="1:15">
      <c r="A843" s="1" t="s">
        <v>2500</v>
      </c>
      <c r="B843" s="1" t="s">
        <v>2671</v>
      </c>
      <c r="C843" s="1" t="s">
        <v>2672</v>
      </c>
      <c r="D843" s="1" t="s">
        <v>2634</v>
      </c>
      <c r="E843" s="2">
        <v>500</v>
      </c>
      <c r="F843" s="1" t="s">
        <v>2673</v>
      </c>
      <c r="G843" s="2" t="s">
        <v>18</v>
      </c>
      <c r="H843" s="1" t="s">
        <v>8577</v>
      </c>
      <c r="I843" s="3">
        <v>45100.547349537039</v>
      </c>
      <c r="K843" s="5">
        <v>9100</v>
      </c>
      <c r="L843" s="5">
        <v>0</v>
      </c>
      <c r="N843" s="38">
        <v>1.62</v>
      </c>
      <c r="O843" s="38">
        <v>1.9561717352415029</v>
      </c>
    </row>
    <row r="844" spans="1:15">
      <c r="A844" s="1" t="s">
        <v>2500</v>
      </c>
      <c r="B844" s="1" t="s">
        <v>2674</v>
      </c>
      <c r="C844" s="1" t="s">
        <v>2675</v>
      </c>
      <c r="D844" s="1" t="s">
        <v>2634</v>
      </c>
      <c r="E844" s="2">
        <v>510</v>
      </c>
      <c r="F844" s="1" t="s">
        <v>2676</v>
      </c>
      <c r="G844" s="2" t="s">
        <v>18</v>
      </c>
      <c r="H844" s="1" t="s">
        <v>8578</v>
      </c>
      <c r="I844" s="3">
        <v>45148.367372685185</v>
      </c>
      <c r="J844" s="4">
        <v>239900</v>
      </c>
      <c r="K844" s="5">
        <v>68900</v>
      </c>
      <c r="L844" s="5">
        <v>104700</v>
      </c>
      <c r="M844" s="5">
        <f t="shared" ref="M844:M855" si="30">SUM(K844:L844)</f>
        <v>173600</v>
      </c>
      <c r="N844" s="38">
        <v>1.62</v>
      </c>
      <c r="O844" s="38">
        <v>1.9561717352415029</v>
      </c>
    </row>
    <row r="845" spans="1:15">
      <c r="A845" s="1" t="s">
        <v>2500</v>
      </c>
      <c r="B845" s="1" t="s">
        <v>2677</v>
      </c>
      <c r="C845" s="1" t="s">
        <v>2678</v>
      </c>
      <c r="D845" s="1" t="s">
        <v>2634</v>
      </c>
      <c r="E845" s="2">
        <v>510</v>
      </c>
      <c r="F845" s="1" t="s">
        <v>2679</v>
      </c>
      <c r="G845" s="2" t="s">
        <v>18</v>
      </c>
      <c r="H845" s="1" t="s">
        <v>8579</v>
      </c>
      <c r="I845" s="3">
        <v>45268.447557870371</v>
      </c>
      <c r="J845" s="4">
        <v>300500</v>
      </c>
      <c r="K845" s="5">
        <v>76900</v>
      </c>
      <c r="L845" s="5">
        <v>141600</v>
      </c>
      <c r="M845" s="5">
        <f t="shared" si="30"/>
        <v>218500</v>
      </c>
      <c r="N845" s="38">
        <v>1.62</v>
      </c>
      <c r="O845" s="38">
        <v>1.9561717352415029</v>
      </c>
    </row>
    <row r="846" spans="1:15">
      <c r="A846" s="1" t="s">
        <v>2500</v>
      </c>
      <c r="B846" s="1" t="s">
        <v>2680</v>
      </c>
      <c r="C846" s="1" t="s">
        <v>2681</v>
      </c>
      <c r="D846" s="1" t="s">
        <v>2634</v>
      </c>
      <c r="E846" s="2">
        <v>510</v>
      </c>
      <c r="F846" s="1" t="s">
        <v>2682</v>
      </c>
      <c r="G846" s="2" t="s">
        <v>18</v>
      </c>
      <c r="H846" s="1" t="s">
        <v>8580</v>
      </c>
      <c r="I846" s="3">
        <v>45064.55709490741</v>
      </c>
      <c r="J846" s="4">
        <v>165000</v>
      </c>
      <c r="K846" s="5">
        <v>78600</v>
      </c>
      <c r="L846" s="5">
        <v>45600</v>
      </c>
      <c r="M846" s="5">
        <f t="shared" si="30"/>
        <v>124200</v>
      </c>
      <c r="N846" s="38">
        <v>1.62</v>
      </c>
      <c r="O846" s="38">
        <v>1.9561717352415029</v>
      </c>
    </row>
    <row r="847" spans="1:15">
      <c r="A847" s="1" t="s">
        <v>2500</v>
      </c>
      <c r="B847" s="1" t="s">
        <v>2683</v>
      </c>
      <c r="C847" s="1" t="s">
        <v>2684</v>
      </c>
      <c r="D847" s="1" t="s">
        <v>2634</v>
      </c>
      <c r="E847" s="2">
        <v>510</v>
      </c>
      <c r="F847" s="1" t="s">
        <v>2685</v>
      </c>
      <c r="G847" s="2" t="s">
        <v>18</v>
      </c>
      <c r="H847" s="1" t="s">
        <v>8581</v>
      </c>
      <c r="I847" s="3">
        <v>45128.596006944441</v>
      </c>
      <c r="J847" s="4">
        <v>700000</v>
      </c>
      <c r="K847" s="5">
        <v>84200</v>
      </c>
      <c r="L847" s="5">
        <v>446800</v>
      </c>
      <c r="M847" s="5">
        <f t="shared" si="30"/>
        <v>531000</v>
      </c>
      <c r="N847" s="38">
        <v>1.62</v>
      </c>
      <c r="O847" s="38">
        <v>1.9561717352415029</v>
      </c>
    </row>
    <row r="848" spans="1:15">
      <c r="A848" s="1" t="s">
        <v>2500</v>
      </c>
      <c r="B848" s="1" t="s">
        <v>2686</v>
      </c>
      <c r="C848" s="1" t="s">
        <v>2687</v>
      </c>
      <c r="D848" s="1" t="s">
        <v>2634</v>
      </c>
      <c r="E848" s="2">
        <v>510</v>
      </c>
      <c r="F848" s="1" t="s">
        <v>2688</v>
      </c>
      <c r="G848" s="2" t="s">
        <v>18</v>
      </c>
      <c r="H848" s="1" t="s">
        <v>8582</v>
      </c>
      <c r="I848" s="3">
        <v>45106.515196759261</v>
      </c>
      <c r="J848" s="4">
        <v>515000</v>
      </c>
      <c r="K848" s="5">
        <v>74400</v>
      </c>
      <c r="L848" s="5">
        <v>321000</v>
      </c>
      <c r="M848" s="5">
        <f t="shared" si="30"/>
        <v>395400</v>
      </c>
      <c r="N848" s="38">
        <v>1.62</v>
      </c>
      <c r="O848" s="38">
        <v>1.9561717352415029</v>
      </c>
    </row>
    <row r="849" spans="1:15">
      <c r="A849" s="1" t="s">
        <v>2500</v>
      </c>
      <c r="B849" s="1" t="s">
        <v>2689</v>
      </c>
      <c r="C849" s="1" t="s">
        <v>2690</v>
      </c>
      <c r="D849" s="1" t="s">
        <v>2634</v>
      </c>
      <c r="E849" s="2">
        <v>510</v>
      </c>
      <c r="F849" s="1" t="s">
        <v>2691</v>
      </c>
      <c r="G849" s="2" t="s">
        <v>18</v>
      </c>
      <c r="H849" s="1" t="s">
        <v>8583</v>
      </c>
      <c r="I849" s="3">
        <v>45198.379803240743</v>
      </c>
      <c r="J849" s="4">
        <v>180000</v>
      </c>
      <c r="K849" s="5">
        <v>56400</v>
      </c>
      <c r="L849" s="5">
        <v>87000</v>
      </c>
      <c r="M849" s="5">
        <f t="shared" si="30"/>
        <v>143400</v>
      </c>
      <c r="N849" s="38">
        <v>1.62</v>
      </c>
      <c r="O849" s="38">
        <v>1.9561717352415029</v>
      </c>
    </row>
    <row r="850" spans="1:15">
      <c r="A850" s="1" t="s">
        <v>2500</v>
      </c>
      <c r="B850" s="1" t="s">
        <v>2692</v>
      </c>
      <c r="C850" s="1" t="s">
        <v>2693</v>
      </c>
      <c r="D850" s="1" t="s">
        <v>2634</v>
      </c>
      <c r="E850" s="2">
        <v>510</v>
      </c>
      <c r="F850" s="1" t="s">
        <v>2694</v>
      </c>
      <c r="G850" s="2" t="s">
        <v>18</v>
      </c>
      <c r="H850" s="1" t="s">
        <v>8584</v>
      </c>
      <c r="I850" s="3">
        <v>45195.374212962961</v>
      </c>
      <c r="J850" s="4">
        <v>648800</v>
      </c>
      <c r="K850" s="5">
        <v>48600</v>
      </c>
      <c r="L850" s="5">
        <v>498200</v>
      </c>
      <c r="M850" s="5">
        <f t="shared" si="30"/>
        <v>546800</v>
      </c>
      <c r="N850" s="38">
        <v>1.62</v>
      </c>
      <c r="O850" s="38">
        <v>1.9561717352415029</v>
      </c>
    </row>
    <row r="851" spans="1:15">
      <c r="A851" s="1" t="s">
        <v>2500</v>
      </c>
      <c r="B851" s="1" t="s">
        <v>2695</v>
      </c>
      <c r="C851" s="1" t="s">
        <v>2696</v>
      </c>
      <c r="D851" s="1" t="s">
        <v>2634</v>
      </c>
      <c r="E851" s="2">
        <v>510</v>
      </c>
      <c r="F851" s="1" t="s">
        <v>2697</v>
      </c>
      <c r="G851" s="2" t="s">
        <v>18</v>
      </c>
      <c r="H851" s="1" t="s">
        <v>8585</v>
      </c>
      <c r="I851" s="3">
        <v>45138.36278935185</v>
      </c>
      <c r="J851" s="4">
        <v>270000</v>
      </c>
      <c r="K851" s="5">
        <v>69200</v>
      </c>
      <c r="L851" s="5">
        <v>159900</v>
      </c>
      <c r="M851" s="5">
        <f t="shared" si="30"/>
        <v>229100</v>
      </c>
      <c r="N851" s="38">
        <v>1.62</v>
      </c>
      <c r="O851" s="38">
        <v>1.9561717352415029</v>
      </c>
    </row>
    <row r="852" spans="1:15">
      <c r="A852" s="1" t="s">
        <v>2500</v>
      </c>
      <c r="B852" s="1" t="s">
        <v>2698</v>
      </c>
      <c r="C852" s="1" t="s">
        <v>2699</v>
      </c>
      <c r="D852" s="1" t="s">
        <v>2634</v>
      </c>
      <c r="E852" s="2">
        <v>510</v>
      </c>
      <c r="F852" s="1" t="s">
        <v>2700</v>
      </c>
      <c r="G852" s="2" t="s">
        <v>18</v>
      </c>
      <c r="H852" s="1" t="s">
        <v>8586</v>
      </c>
      <c r="I852" s="3">
        <v>45278.465277777781</v>
      </c>
      <c r="J852" s="4">
        <v>270000</v>
      </c>
      <c r="K852" s="5">
        <v>86400</v>
      </c>
      <c r="L852" s="5">
        <v>153100</v>
      </c>
      <c r="M852" s="5">
        <f t="shared" si="30"/>
        <v>239500</v>
      </c>
      <c r="N852" s="38">
        <v>1.62</v>
      </c>
      <c r="O852" s="38">
        <v>1.9561717352415029</v>
      </c>
    </row>
    <row r="853" spans="1:15">
      <c r="A853" s="1" t="s">
        <v>2500</v>
      </c>
      <c r="B853" s="1" t="s">
        <v>2701</v>
      </c>
      <c r="C853" s="1" t="s">
        <v>2702</v>
      </c>
      <c r="D853" s="1" t="s">
        <v>2634</v>
      </c>
      <c r="E853" s="2">
        <v>510</v>
      </c>
      <c r="F853" s="1" t="s">
        <v>2703</v>
      </c>
      <c r="G853" s="2" t="s">
        <v>18</v>
      </c>
      <c r="H853" s="1" t="s">
        <v>8587</v>
      </c>
      <c r="I853" s="3">
        <v>45148.614837962959</v>
      </c>
      <c r="J853" s="4">
        <v>400000</v>
      </c>
      <c r="K853" s="5">
        <v>61200</v>
      </c>
      <c r="L853" s="5">
        <v>315400</v>
      </c>
      <c r="M853" s="5">
        <f t="shared" si="30"/>
        <v>376600</v>
      </c>
      <c r="N853" s="38">
        <v>1.68</v>
      </c>
      <c r="O853" s="38">
        <v>1.68</v>
      </c>
    </row>
    <row r="854" spans="1:15">
      <c r="A854" s="1" t="s">
        <v>2500</v>
      </c>
      <c r="B854" s="1" t="s">
        <v>2704</v>
      </c>
      <c r="C854" s="1" t="s">
        <v>2705</v>
      </c>
      <c r="D854" s="1" t="s">
        <v>2634</v>
      </c>
      <c r="E854" s="2">
        <v>510</v>
      </c>
      <c r="F854" s="1" t="s">
        <v>2706</v>
      </c>
      <c r="G854" s="2" t="s">
        <v>18</v>
      </c>
      <c r="H854" s="1" t="s">
        <v>8588</v>
      </c>
      <c r="I854" s="3">
        <v>44945.439456018517</v>
      </c>
      <c r="J854" s="4">
        <v>153600</v>
      </c>
      <c r="K854" s="5">
        <v>75900</v>
      </c>
      <c r="L854" s="5">
        <v>68700</v>
      </c>
      <c r="M854" s="5">
        <f t="shared" si="30"/>
        <v>144600</v>
      </c>
      <c r="N854" s="38">
        <v>1.62</v>
      </c>
      <c r="O854" s="38">
        <v>1.9561717352415029</v>
      </c>
    </row>
    <row r="855" spans="1:15">
      <c r="A855" s="1" t="s">
        <v>2500</v>
      </c>
      <c r="B855" s="1" t="s">
        <v>2707</v>
      </c>
      <c r="C855" s="1" t="s">
        <v>2708</v>
      </c>
      <c r="D855" s="1" t="s">
        <v>2634</v>
      </c>
      <c r="E855" s="2">
        <v>510</v>
      </c>
      <c r="F855" s="1" t="s">
        <v>2709</v>
      </c>
      <c r="G855" s="2" t="s">
        <v>18</v>
      </c>
      <c r="H855" s="1" t="s">
        <v>8589</v>
      </c>
      <c r="I855" s="3">
        <v>45044.442997685182</v>
      </c>
      <c r="J855" s="4">
        <v>182900</v>
      </c>
      <c r="K855" s="5">
        <v>56800</v>
      </c>
      <c r="L855" s="5">
        <v>118100</v>
      </c>
      <c r="M855" s="5">
        <f t="shared" si="30"/>
        <v>174900</v>
      </c>
      <c r="N855" s="38">
        <v>1.62</v>
      </c>
      <c r="O855" s="38">
        <v>1.9561717352415029</v>
      </c>
    </row>
    <row r="856" spans="1:15">
      <c r="A856" s="1" t="s">
        <v>2500</v>
      </c>
      <c r="B856" s="1" t="s">
        <v>2710</v>
      </c>
      <c r="C856" s="1" t="s">
        <v>2711</v>
      </c>
      <c r="D856" s="1" t="s">
        <v>2634</v>
      </c>
      <c r="E856" s="2">
        <v>510</v>
      </c>
      <c r="F856" s="1" t="s">
        <v>2712</v>
      </c>
      <c r="G856" s="2" t="s">
        <v>18</v>
      </c>
      <c r="H856" s="1" t="s">
        <v>8590</v>
      </c>
      <c r="I856" s="3">
        <v>45128.587881944448</v>
      </c>
      <c r="J856" s="4">
        <v>285000</v>
      </c>
      <c r="K856" s="5">
        <v>76900</v>
      </c>
      <c r="L856" s="5">
        <v>197200</v>
      </c>
      <c r="M856" s="5">
        <f>SUM(K856:L856)+3100</f>
        <v>277200</v>
      </c>
      <c r="N856" s="38">
        <v>1.62</v>
      </c>
      <c r="O856" s="38">
        <v>1.9561717352415029</v>
      </c>
    </row>
    <row r="857" spans="1:15">
      <c r="A857" s="1" t="s">
        <v>2500</v>
      </c>
      <c r="B857" s="1" t="s">
        <v>2713</v>
      </c>
      <c r="C857" s="1" t="s">
        <v>2714</v>
      </c>
      <c r="D857" s="1" t="s">
        <v>2634</v>
      </c>
      <c r="E857" s="2">
        <v>500</v>
      </c>
      <c r="F857" s="1" t="s">
        <v>2715</v>
      </c>
      <c r="G857" s="2" t="s">
        <v>18</v>
      </c>
      <c r="H857" s="1" t="s">
        <v>8590</v>
      </c>
      <c r="I857" s="3">
        <v>45128.587881944448</v>
      </c>
      <c r="K857" s="5">
        <v>3100</v>
      </c>
      <c r="L857" s="5">
        <v>0</v>
      </c>
      <c r="N857" s="38">
        <v>1.62</v>
      </c>
      <c r="O857" s="38">
        <v>1.9561717352415029</v>
      </c>
    </row>
    <row r="858" spans="1:15">
      <c r="A858" s="1" t="s">
        <v>2500</v>
      </c>
      <c r="B858" s="1" t="s">
        <v>2716</v>
      </c>
      <c r="C858" s="1" t="s">
        <v>2717</v>
      </c>
      <c r="D858" s="1" t="s">
        <v>2634</v>
      </c>
      <c r="E858" s="2">
        <v>510</v>
      </c>
      <c r="F858" s="1" t="s">
        <v>2718</v>
      </c>
      <c r="G858" s="2" t="s">
        <v>18</v>
      </c>
      <c r="H858" s="1" t="s">
        <v>8591</v>
      </c>
      <c r="I858" s="3">
        <v>44974.348877314813</v>
      </c>
      <c r="J858" s="4">
        <v>269000</v>
      </c>
      <c r="K858" s="5">
        <v>71600</v>
      </c>
      <c r="L858" s="5">
        <v>194200</v>
      </c>
      <c r="M858" s="5">
        <f t="shared" ref="M858:M889" si="31">SUM(K858:L858)</f>
        <v>265800</v>
      </c>
      <c r="N858" s="38">
        <v>1.62</v>
      </c>
      <c r="O858" s="38">
        <v>1.9561717352415029</v>
      </c>
    </row>
    <row r="859" spans="1:15">
      <c r="A859" s="1" t="s">
        <v>2500</v>
      </c>
      <c r="B859" s="1" t="s">
        <v>2719</v>
      </c>
      <c r="C859" s="1" t="s">
        <v>2720</v>
      </c>
      <c r="D859" s="1" t="s">
        <v>2634</v>
      </c>
      <c r="E859" s="2">
        <v>510</v>
      </c>
      <c r="F859" s="1" t="s">
        <v>2721</v>
      </c>
      <c r="G859" s="2" t="s">
        <v>18</v>
      </c>
      <c r="H859" s="1" t="s">
        <v>8592</v>
      </c>
      <c r="I859" s="3">
        <v>45161.376238425924</v>
      </c>
      <c r="J859" s="4">
        <v>305000</v>
      </c>
      <c r="K859" s="5">
        <v>109300</v>
      </c>
      <c r="L859" s="5">
        <v>193800</v>
      </c>
      <c r="M859" s="5">
        <f t="shared" si="31"/>
        <v>303100</v>
      </c>
      <c r="N859" s="38">
        <v>1.62</v>
      </c>
      <c r="O859" s="38">
        <v>1.9561717352415029</v>
      </c>
    </row>
    <row r="860" spans="1:15">
      <c r="A860" s="1" t="s">
        <v>2500</v>
      </c>
      <c r="B860" s="1" t="s">
        <v>2722</v>
      </c>
      <c r="C860" s="1" t="s">
        <v>2723</v>
      </c>
      <c r="D860" s="1" t="s">
        <v>2634</v>
      </c>
      <c r="E860" s="2">
        <v>510</v>
      </c>
      <c r="F860" s="1" t="s">
        <v>2724</v>
      </c>
      <c r="G860" s="2" t="s">
        <v>18</v>
      </c>
      <c r="H860" s="1" t="s">
        <v>8593</v>
      </c>
      <c r="I860" s="3">
        <v>45205.360891203702</v>
      </c>
      <c r="J860" s="4">
        <v>210000</v>
      </c>
      <c r="K860" s="5">
        <v>91600</v>
      </c>
      <c r="L860" s="5">
        <v>121800</v>
      </c>
      <c r="M860" s="5">
        <f t="shared" si="31"/>
        <v>213400</v>
      </c>
      <c r="N860" s="38">
        <v>1.62</v>
      </c>
      <c r="O860" s="38">
        <v>1.9561717352415029</v>
      </c>
    </row>
    <row r="861" spans="1:15">
      <c r="A861" s="1" t="s">
        <v>2500</v>
      </c>
      <c r="B861" s="1" t="s">
        <v>2725</v>
      </c>
      <c r="C861" s="1" t="s">
        <v>2726</v>
      </c>
      <c r="D861" s="1" t="s">
        <v>2727</v>
      </c>
      <c r="E861" s="2">
        <v>550</v>
      </c>
      <c r="F861" s="1" t="s">
        <v>2728</v>
      </c>
      <c r="G861" s="2" t="s">
        <v>18</v>
      </c>
      <c r="H861" s="1" t="s">
        <v>8594</v>
      </c>
      <c r="I861" s="3">
        <v>44949.623333333337</v>
      </c>
      <c r="J861" s="4">
        <v>467253.63</v>
      </c>
      <c r="K861" s="5">
        <v>20300</v>
      </c>
      <c r="L861" s="5">
        <v>163000</v>
      </c>
      <c r="M861" s="5">
        <f t="shared" si="31"/>
        <v>183300</v>
      </c>
      <c r="N861" s="38">
        <v>1</v>
      </c>
      <c r="O861" s="38">
        <v>1.88</v>
      </c>
    </row>
    <row r="862" spans="1:15">
      <c r="A862" s="1" t="s">
        <v>2500</v>
      </c>
      <c r="B862" s="1" t="s">
        <v>2729</v>
      </c>
      <c r="C862" s="1" t="s">
        <v>2730</v>
      </c>
      <c r="D862" s="1" t="s">
        <v>2727</v>
      </c>
      <c r="E862" s="2">
        <v>550</v>
      </c>
      <c r="F862" s="1" t="s">
        <v>2731</v>
      </c>
      <c r="G862" s="2" t="s">
        <v>18</v>
      </c>
      <c r="H862" s="1" t="s">
        <v>8595</v>
      </c>
      <c r="I862" s="3">
        <v>45131.660902777781</v>
      </c>
      <c r="J862" s="4">
        <v>495000</v>
      </c>
      <c r="K862" s="5">
        <v>31600</v>
      </c>
      <c r="L862" s="5">
        <v>215400</v>
      </c>
      <c r="M862" s="5">
        <f t="shared" si="31"/>
        <v>247000</v>
      </c>
      <c r="N862" s="38">
        <v>1</v>
      </c>
      <c r="O862" s="38">
        <v>1.88</v>
      </c>
    </row>
    <row r="863" spans="1:15">
      <c r="A863" s="1" t="s">
        <v>2500</v>
      </c>
      <c r="B863" s="1" t="s">
        <v>2732</v>
      </c>
      <c r="C863" s="1" t="s">
        <v>2733</v>
      </c>
      <c r="D863" s="1" t="s">
        <v>2727</v>
      </c>
      <c r="E863" s="2">
        <v>550</v>
      </c>
      <c r="F863" s="1" t="s">
        <v>2734</v>
      </c>
      <c r="G863" s="2" t="s">
        <v>18</v>
      </c>
      <c r="H863" s="1" t="s">
        <v>8596</v>
      </c>
      <c r="I863" s="3">
        <v>45149.507777777777</v>
      </c>
      <c r="J863" s="4">
        <v>490000</v>
      </c>
      <c r="K863" s="5">
        <v>24000</v>
      </c>
      <c r="L863" s="5">
        <v>234200</v>
      </c>
      <c r="M863" s="5">
        <f t="shared" si="31"/>
        <v>258200</v>
      </c>
      <c r="N863" s="38">
        <v>1</v>
      </c>
      <c r="O863" s="38">
        <v>1.88</v>
      </c>
    </row>
    <row r="864" spans="1:15">
      <c r="A864" s="1" t="s">
        <v>2500</v>
      </c>
      <c r="B864" s="1" t="s">
        <v>2735</v>
      </c>
      <c r="C864" s="1" t="s">
        <v>2736</v>
      </c>
      <c r="D864" s="1" t="s">
        <v>2727</v>
      </c>
      <c r="E864" s="2">
        <v>510</v>
      </c>
      <c r="F864" s="1" t="s">
        <v>2737</v>
      </c>
      <c r="G864" s="2" t="s">
        <v>18</v>
      </c>
      <c r="H864" s="1" t="s">
        <v>8597</v>
      </c>
      <c r="I864" s="3">
        <v>45149.578969907408</v>
      </c>
      <c r="J864" s="4">
        <v>691000</v>
      </c>
      <c r="K864" s="5">
        <v>75000</v>
      </c>
      <c r="L864" s="5">
        <v>295600</v>
      </c>
      <c r="M864" s="5">
        <f t="shared" si="31"/>
        <v>370600</v>
      </c>
      <c r="N864" s="38">
        <v>1</v>
      </c>
      <c r="O864" s="38">
        <v>1.88</v>
      </c>
    </row>
    <row r="865" spans="1:15">
      <c r="A865" s="1" t="s">
        <v>2500</v>
      </c>
      <c r="B865" s="1" t="s">
        <v>2738</v>
      </c>
      <c r="C865" s="1" t="s">
        <v>2739</v>
      </c>
      <c r="D865" s="1" t="s">
        <v>2727</v>
      </c>
      <c r="E865" s="2">
        <v>550</v>
      </c>
      <c r="F865" s="1" t="s">
        <v>2740</v>
      </c>
      <c r="G865" s="2" t="s">
        <v>18</v>
      </c>
      <c r="H865" s="1" t="s">
        <v>8598</v>
      </c>
      <c r="I865" s="3">
        <v>45065.524826388886</v>
      </c>
      <c r="J865" s="4">
        <v>460000</v>
      </c>
      <c r="K865" s="5">
        <v>24000</v>
      </c>
      <c r="L865" s="5">
        <v>256700</v>
      </c>
      <c r="M865" s="5">
        <f t="shared" si="31"/>
        <v>280700</v>
      </c>
      <c r="N865" s="38">
        <v>1</v>
      </c>
      <c r="O865" s="38">
        <v>1.88</v>
      </c>
    </row>
    <row r="866" spans="1:15">
      <c r="A866" s="1" t="s">
        <v>2500</v>
      </c>
      <c r="B866" s="1" t="s">
        <v>2741</v>
      </c>
      <c r="C866" s="1" t="s">
        <v>2742</v>
      </c>
      <c r="D866" s="1" t="s">
        <v>2727</v>
      </c>
      <c r="E866" s="2">
        <v>510</v>
      </c>
      <c r="F866" s="1" t="s">
        <v>2743</v>
      </c>
      <c r="G866" s="2" t="s">
        <v>18</v>
      </c>
      <c r="H866" s="1" t="s">
        <v>8599</v>
      </c>
      <c r="I866" s="3">
        <v>44930.441145833334</v>
      </c>
      <c r="J866" s="4">
        <v>497500</v>
      </c>
      <c r="K866" s="5">
        <v>69800</v>
      </c>
      <c r="L866" s="5">
        <v>276800</v>
      </c>
      <c r="M866" s="5">
        <f t="shared" si="31"/>
        <v>346600</v>
      </c>
      <c r="N866" s="38">
        <v>1</v>
      </c>
      <c r="O866" s="38">
        <v>1.88</v>
      </c>
    </row>
    <row r="867" spans="1:15">
      <c r="A867" s="1" t="s">
        <v>2500</v>
      </c>
      <c r="B867" s="1" t="s">
        <v>2744</v>
      </c>
      <c r="C867" s="1" t="s">
        <v>2745</v>
      </c>
      <c r="D867" s="1" t="s">
        <v>2746</v>
      </c>
      <c r="E867" s="2">
        <v>510</v>
      </c>
      <c r="F867" s="1" t="s">
        <v>2747</v>
      </c>
      <c r="G867" s="2" t="s">
        <v>18</v>
      </c>
      <c r="H867" s="1" t="s">
        <v>8600</v>
      </c>
      <c r="I867" s="3">
        <v>45064.419594907406</v>
      </c>
      <c r="J867" s="4">
        <v>653500</v>
      </c>
      <c r="K867" s="5">
        <v>94600</v>
      </c>
      <c r="L867" s="5">
        <v>391400</v>
      </c>
      <c r="M867" s="5">
        <f t="shared" si="31"/>
        <v>486000</v>
      </c>
      <c r="N867" s="38">
        <v>1.4</v>
      </c>
      <c r="O867" s="38">
        <v>1.59</v>
      </c>
    </row>
    <row r="868" spans="1:15">
      <c r="A868" s="1" t="s">
        <v>2500</v>
      </c>
      <c r="B868" s="1" t="s">
        <v>2748</v>
      </c>
      <c r="C868" s="1" t="s">
        <v>2749</v>
      </c>
      <c r="D868" s="1" t="s">
        <v>2746</v>
      </c>
      <c r="E868" s="2">
        <v>510</v>
      </c>
      <c r="F868" s="1" t="s">
        <v>2750</v>
      </c>
      <c r="G868" s="2" t="s">
        <v>18</v>
      </c>
      <c r="H868" s="1" t="s">
        <v>8601</v>
      </c>
      <c r="I868" s="3">
        <v>45098.459583333337</v>
      </c>
      <c r="J868" s="4">
        <v>489000</v>
      </c>
      <c r="K868" s="5">
        <v>78100</v>
      </c>
      <c r="L868" s="5">
        <v>304000</v>
      </c>
      <c r="M868" s="5">
        <f t="shared" si="31"/>
        <v>382100</v>
      </c>
      <c r="N868" s="38">
        <v>1.4</v>
      </c>
      <c r="O868" s="38">
        <v>1.59</v>
      </c>
    </row>
    <row r="869" spans="1:15">
      <c r="A869" s="1" t="s">
        <v>2500</v>
      </c>
      <c r="B869" s="1" t="s">
        <v>2751</v>
      </c>
      <c r="C869" s="1" t="s">
        <v>2752</v>
      </c>
      <c r="D869" s="1" t="s">
        <v>2746</v>
      </c>
      <c r="E869" s="2">
        <v>510</v>
      </c>
      <c r="F869" s="1" t="s">
        <v>2753</v>
      </c>
      <c r="G869" s="2" t="s">
        <v>18</v>
      </c>
      <c r="H869" s="1" t="s">
        <v>8602</v>
      </c>
      <c r="I869" s="3">
        <v>45009.445937500001</v>
      </c>
      <c r="J869" s="4">
        <v>455000</v>
      </c>
      <c r="K869" s="5">
        <v>64600</v>
      </c>
      <c r="L869" s="5">
        <v>295900</v>
      </c>
      <c r="M869" s="5">
        <f t="shared" si="31"/>
        <v>360500</v>
      </c>
      <c r="N869" s="38">
        <v>1.4</v>
      </c>
      <c r="O869" s="38">
        <v>1.59</v>
      </c>
    </row>
    <row r="870" spans="1:15">
      <c r="A870" s="1" t="s">
        <v>2500</v>
      </c>
      <c r="B870" s="1" t="s">
        <v>2754</v>
      </c>
      <c r="C870" s="1" t="s">
        <v>2755</v>
      </c>
      <c r="D870" s="1" t="s">
        <v>2746</v>
      </c>
      <c r="E870" s="2">
        <v>510</v>
      </c>
      <c r="F870" s="1" t="s">
        <v>2756</v>
      </c>
      <c r="G870" s="2" t="s">
        <v>18</v>
      </c>
      <c r="H870" s="1" t="s">
        <v>8603</v>
      </c>
      <c r="I870" s="3">
        <v>45268.40047453704</v>
      </c>
      <c r="J870" s="4">
        <v>460000</v>
      </c>
      <c r="K870" s="5">
        <v>84600</v>
      </c>
      <c r="L870" s="5">
        <v>283100</v>
      </c>
      <c r="M870" s="5">
        <f t="shared" si="31"/>
        <v>367700</v>
      </c>
      <c r="N870" s="38">
        <v>1.4</v>
      </c>
      <c r="O870" s="38">
        <v>1.59</v>
      </c>
    </row>
    <row r="871" spans="1:15">
      <c r="A871" s="1" t="s">
        <v>2500</v>
      </c>
      <c r="B871" s="1" t="s">
        <v>2757</v>
      </c>
      <c r="C871" s="1" t="s">
        <v>2758</v>
      </c>
      <c r="D871" s="1" t="s">
        <v>2746</v>
      </c>
      <c r="E871" s="2">
        <v>510</v>
      </c>
      <c r="F871" s="1" t="s">
        <v>2759</v>
      </c>
      <c r="G871" s="2" t="s">
        <v>18</v>
      </c>
      <c r="H871" s="1" t="s">
        <v>8604</v>
      </c>
      <c r="I871" s="3">
        <v>45039.416597222225</v>
      </c>
      <c r="J871" s="4">
        <v>475000</v>
      </c>
      <c r="K871" s="5">
        <v>67900</v>
      </c>
      <c r="L871" s="5">
        <v>330800</v>
      </c>
      <c r="M871" s="5">
        <f t="shared" si="31"/>
        <v>398700</v>
      </c>
      <c r="N871" s="38">
        <v>1.4</v>
      </c>
      <c r="O871" s="38">
        <v>1.59</v>
      </c>
    </row>
    <row r="872" spans="1:15">
      <c r="A872" s="1" t="s">
        <v>2500</v>
      </c>
      <c r="B872" s="1" t="s">
        <v>2760</v>
      </c>
      <c r="C872" s="1" t="s">
        <v>2761</v>
      </c>
      <c r="D872" s="1" t="s">
        <v>2746</v>
      </c>
      <c r="E872" s="2">
        <v>510</v>
      </c>
      <c r="F872" s="1" t="s">
        <v>2762</v>
      </c>
      <c r="G872" s="2" t="s">
        <v>18</v>
      </c>
      <c r="H872" s="1" t="s">
        <v>8605</v>
      </c>
      <c r="I872" s="3">
        <v>45090.357314814813</v>
      </c>
      <c r="J872" s="4">
        <v>405000</v>
      </c>
      <c r="K872" s="5">
        <v>67900</v>
      </c>
      <c r="L872" s="5">
        <v>280300</v>
      </c>
      <c r="M872" s="5">
        <f t="shared" si="31"/>
        <v>348200</v>
      </c>
      <c r="N872" s="38">
        <v>1.4</v>
      </c>
      <c r="O872" s="38">
        <v>1.59</v>
      </c>
    </row>
    <row r="873" spans="1:15">
      <c r="A873" s="1" t="s">
        <v>2500</v>
      </c>
      <c r="B873" s="1" t="s">
        <v>2763</v>
      </c>
      <c r="C873" s="1" t="s">
        <v>2764</v>
      </c>
      <c r="D873" s="1" t="s">
        <v>2746</v>
      </c>
      <c r="E873" s="2">
        <v>510</v>
      </c>
      <c r="F873" s="1" t="s">
        <v>2765</v>
      </c>
      <c r="G873" s="2" t="s">
        <v>18</v>
      </c>
      <c r="H873" s="1" t="s">
        <v>8606</v>
      </c>
      <c r="I873" s="3">
        <v>44930.634398148148</v>
      </c>
      <c r="J873" s="4">
        <v>427000</v>
      </c>
      <c r="K873" s="5">
        <v>79000</v>
      </c>
      <c r="L873" s="5">
        <v>289900</v>
      </c>
      <c r="M873" s="5">
        <f t="shared" si="31"/>
        <v>368900</v>
      </c>
      <c r="N873" s="38">
        <v>1.4</v>
      </c>
      <c r="O873" s="38">
        <v>1.59</v>
      </c>
    </row>
    <row r="874" spans="1:15">
      <c r="A874" s="1" t="s">
        <v>2500</v>
      </c>
      <c r="B874" s="1" t="s">
        <v>2766</v>
      </c>
      <c r="C874" s="1" t="s">
        <v>2767</v>
      </c>
      <c r="D874" s="1" t="s">
        <v>2746</v>
      </c>
      <c r="E874" s="2">
        <v>510</v>
      </c>
      <c r="F874" s="1" t="s">
        <v>2768</v>
      </c>
      <c r="G874" s="2" t="s">
        <v>18</v>
      </c>
      <c r="H874" s="1" t="s">
        <v>8607</v>
      </c>
      <c r="I874" s="3">
        <v>44980.44740740741</v>
      </c>
      <c r="J874" s="4">
        <v>480000</v>
      </c>
      <c r="K874" s="5">
        <v>82300</v>
      </c>
      <c r="L874" s="5">
        <v>339300</v>
      </c>
      <c r="M874" s="5">
        <f t="shared" si="31"/>
        <v>421600</v>
      </c>
      <c r="N874" s="38">
        <v>1.4</v>
      </c>
      <c r="O874" s="38">
        <v>1.59</v>
      </c>
    </row>
    <row r="875" spans="1:15">
      <c r="A875" s="1" t="s">
        <v>2500</v>
      </c>
      <c r="B875" s="1" t="s">
        <v>2769</v>
      </c>
      <c r="C875" s="1" t="s">
        <v>2770</v>
      </c>
      <c r="D875" s="1" t="s">
        <v>2746</v>
      </c>
      <c r="E875" s="2">
        <v>510</v>
      </c>
      <c r="F875" s="1" t="s">
        <v>2771</v>
      </c>
      <c r="G875" s="2" t="s">
        <v>18</v>
      </c>
      <c r="H875" s="1" t="s">
        <v>8608</v>
      </c>
      <c r="I875" s="3">
        <v>44993.452025462961</v>
      </c>
      <c r="J875" s="4">
        <v>415000</v>
      </c>
      <c r="K875" s="5">
        <v>74100</v>
      </c>
      <c r="L875" s="5">
        <v>291400</v>
      </c>
      <c r="M875" s="5">
        <f t="shared" si="31"/>
        <v>365500</v>
      </c>
      <c r="N875" s="38">
        <v>1.4</v>
      </c>
      <c r="O875" s="38">
        <v>1.59</v>
      </c>
    </row>
    <row r="876" spans="1:15">
      <c r="A876" s="1" t="s">
        <v>2500</v>
      </c>
      <c r="B876" s="1" t="s">
        <v>2772</v>
      </c>
      <c r="C876" s="1" t="s">
        <v>2773</v>
      </c>
      <c r="D876" s="1" t="s">
        <v>2746</v>
      </c>
      <c r="E876" s="2">
        <v>510</v>
      </c>
      <c r="F876" s="1" t="s">
        <v>2774</v>
      </c>
      <c r="G876" s="2" t="s">
        <v>18</v>
      </c>
      <c r="H876" s="1" t="s">
        <v>8609</v>
      </c>
      <c r="I876" s="3">
        <v>45093.475254629629</v>
      </c>
      <c r="J876" s="4">
        <v>480000</v>
      </c>
      <c r="K876" s="5">
        <v>89400</v>
      </c>
      <c r="L876" s="5">
        <v>336100</v>
      </c>
      <c r="M876" s="5">
        <f t="shared" si="31"/>
        <v>425500</v>
      </c>
      <c r="N876" s="38">
        <v>1.4</v>
      </c>
      <c r="O876" s="38">
        <v>1.59</v>
      </c>
    </row>
    <row r="877" spans="1:15">
      <c r="A877" s="1" t="s">
        <v>2500</v>
      </c>
      <c r="B877" s="1" t="s">
        <v>2775</v>
      </c>
      <c r="C877" s="1" t="s">
        <v>2776</v>
      </c>
      <c r="D877" s="1" t="s">
        <v>2746</v>
      </c>
      <c r="E877" s="2">
        <v>510</v>
      </c>
      <c r="F877" s="1" t="s">
        <v>2777</v>
      </c>
      <c r="G877" s="2" t="s">
        <v>18</v>
      </c>
      <c r="H877" s="1" t="s">
        <v>8610</v>
      </c>
      <c r="I877" s="3">
        <v>44982.656701388885</v>
      </c>
      <c r="J877" s="4">
        <v>500000</v>
      </c>
      <c r="K877" s="5">
        <v>75200</v>
      </c>
      <c r="L877" s="5">
        <v>371100</v>
      </c>
      <c r="M877" s="5">
        <f t="shared" si="31"/>
        <v>446300</v>
      </c>
      <c r="N877" s="38">
        <v>1.4</v>
      </c>
      <c r="O877" s="38">
        <v>1.59</v>
      </c>
    </row>
    <row r="878" spans="1:15">
      <c r="A878" s="1" t="s">
        <v>2500</v>
      </c>
      <c r="B878" s="1" t="s">
        <v>2778</v>
      </c>
      <c r="C878" s="1" t="s">
        <v>2779</v>
      </c>
      <c r="D878" s="1" t="s">
        <v>2746</v>
      </c>
      <c r="E878" s="2">
        <v>510</v>
      </c>
      <c r="F878" s="1" t="s">
        <v>2780</v>
      </c>
      <c r="G878" s="2" t="s">
        <v>18</v>
      </c>
      <c r="H878" s="1" t="s">
        <v>8611</v>
      </c>
      <c r="I878" s="3">
        <v>44984.614791666667</v>
      </c>
      <c r="J878" s="4">
        <v>410000</v>
      </c>
      <c r="K878" s="5">
        <v>75400</v>
      </c>
      <c r="L878" s="5">
        <v>294100</v>
      </c>
      <c r="M878" s="5">
        <f t="shared" si="31"/>
        <v>369500</v>
      </c>
      <c r="N878" s="38">
        <v>1.4</v>
      </c>
      <c r="O878" s="38">
        <v>1.59</v>
      </c>
    </row>
    <row r="879" spans="1:15">
      <c r="A879" s="1" t="s">
        <v>2500</v>
      </c>
      <c r="B879" s="1" t="s">
        <v>2781</v>
      </c>
      <c r="C879" s="1" t="s">
        <v>2782</v>
      </c>
      <c r="D879" s="1" t="s">
        <v>2746</v>
      </c>
      <c r="E879" s="2">
        <v>510</v>
      </c>
      <c r="F879" s="1" t="s">
        <v>2783</v>
      </c>
      <c r="G879" s="2" t="s">
        <v>18</v>
      </c>
      <c r="H879" s="1" t="s">
        <v>8612</v>
      </c>
      <c r="I879" s="3">
        <v>45098.355428240742</v>
      </c>
      <c r="J879" s="4">
        <v>549000</v>
      </c>
      <c r="K879" s="5">
        <v>93000</v>
      </c>
      <c r="L879" s="5">
        <v>411500</v>
      </c>
      <c r="M879" s="5">
        <f t="shared" si="31"/>
        <v>504500</v>
      </c>
      <c r="N879" s="38">
        <v>1.4</v>
      </c>
      <c r="O879" s="38">
        <v>1.59</v>
      </c>
    </row>
    <row r="880" spans="1:15">
      <c r="A880" s="1" t="s">
        <v>2500</v>
      </c>
      <c r="B880" s="1" t="s">
        <v>2784</v>
      </c>
      <c r="C880" s="1" t="s">
        <v>2785</v>
      </c>
      <c r="D880" s="1" t="s">
        <v>2746</v>
      </c>
      <c r="E880" s="2">
        <v>510</v>
      </c>
      <c r="F880" s="1" t="s">
        <v>2786</v>
      </c>
      <c r="G880" s="2" t="s">
        <v>18</v>
      </c>
      <c r="H880" s="1" t="s">
        <v>8613</v>
      </c>
      <c r="I880" s="3">
        <v>45057.681250000001</v>
      </c>
      <c r="J880" s="4">
        <v>450000</v>
      </c>
      <c r="K880" s="5">
        <v>81300</v>
      </c>
      <c r="L880" s="5">
        <v>364600</v>
      </c>
      <c r="M880" s="5">
        <f t="shared" si="31"/>
        <v>445900</v>
      </c>
      <c r="N880" s="38">
        <v>1.4</v>
      </c>
      <c r="O880" s="38">
        <v>1.59</v>
      </c>
    </row>
    <row r="881" spans="1:15">
      <c r="A881" s="1" t="s">
        <v>2500</v>
      </c>
      <c r="B881" s="1" t="s">
        <v>2787</v>
      </c>
      <c r="C881" s="1" t="s">
        <v>2788</v>
      </c>
      <c r="D881" s="1" t="s">
        <v>2746</v>
      </c>
      <c r="E881" s="2">
        <v>510</v>
      </c>
      <c r="F881" s="1" t="s">
        <v>2789</v>
      </c>
      <c r="G881" s="2" t="s">
        <v>18</v>
      </c>
      <c r="H881" s="1" t="s">
        <v>8614</v>
      </c>
      <c r="I881" s="3">
        <v>45113.41574074074</v>
      </c>
      <c r="J881" s="4">
        <v>540000</v>
      </c>
      <c r="K881" s="5">
        <v>76400</v>
      </c>
      <c r="L881" s="5">
        <v>467000</v>
      </c>
      <c r="M881" s="5">
        <f t="shared" si="31"/>
        <v>543400</v>
      </c>
      <c r="N881" s="38">
        <v>1.4</v>
      </c>
      <c r="O881" s="38">
        <v>1.59</v>
      </c>
    </row>
    <row r="882" spans="1:15">
      <c r="A882" s="1" t="s">
        <v>2500</v>
      </c>
      <c r="B882" s="1" t="s">
        <v>2790</v>
      </c>
      <c r="C882" s="1" t="s">
        <v>2791</v>
      </c>
      <c r="D882" s="1" t="s">
        <v>2746</v>
      </c>
      <c r="E882" s="2">
        <v>510</v>
      </c>
      <c r="F882" s="1" t="s">
        <v>2792</v>
      </c>
      <c r="G882" s="2" t="s">
        <v>18</v>
      </c>
      <c r="H882" s="1" t="s">
        <v>8615</v>
      </c>
      <c r="I882" s="3">
        <v>44967.437997685185</v>
      </c>
      <c r="J882" s="4">
        <v>370000</v>
      </c>
      <c r="K882" s="5">
        <v>76900</v>
      </c>
      <c r="L882" s="5">
        <v>309800</v>
      </c>
      <c r="M882" s="5">
        <f t="shared" si="31"/>
        <v>386700</v>
      </c>
      <c r="N882" s="38">
        <v>1.4</v>
      </c>
      <c r="O882" s="38">
        <v>1.59</v>
      </c>
    </row>
    <row r="883" spans="1:15">
      <c r="A883" s="1" t="s">
        <v>2500</v>
      </c>
      <c r="B883" s="1" t="s">
        <v>2793</v>
      </c>
      <c r="C883" s="1" t="s">
        <v>2794</v>
      </c>
      <c r="D883" s="1" t="s">
        <v>2795</v>
      </c>
      <c r="E883" s="2">
        <v>510</v>
      </c>
      <c r="F883" s="1" t="s">
        <v>2796</v>
      </c>
      <c r="G883" s="2" t="s">
        <v>18</v>
      </c>
      <c r="H883" s="1" t="s">
        <v>8616</v>
      </c>
      <c r="I883" s="3">
        <v>45287.399594907409</v>
      </c>
      <c r="J883" s="4">
        <v>650000</v>
      </c>
      <c r="K883" s="5">
        <v>117400</v>
      </c>
      <c r="L883" s="5">
        <v>362600</v>
      </c>
      <c r="M883" s="5">
        <f t="shared" si="31"/>
        <v>480000</v>
      </c>
      <c r="N883" s="38">
        <v>1.33</v>
      </c>
      <c r="O883" s="38">
        <v>1.59</v>
      </c>
    </row>
    <row r="884" spans="1:15">
      <c r="A884" s="1" t="s">
        <v>2500</v>
      </c>
      <c r="B884" s="1" t="s">
        <v>2797</v>
      </c>
      <c r="C884" s="1" t="s">
        <v>2798</v>
      </c>
      <c r="D884" s="1" t="s">
        <v>2795</v>
      </c>
      <c r="E884" s="2">
        <v>510</v>
      </c>
      <c r="F884" s="1" t="s">
        <v>2799</v>
      </c>
      <c r="G884" s="2" t="s">
        <v>18</v>
      </c>
      <c r="H884" s="1" t="s">
        <v>8617</v>
      </c>
      <c r="I884" s="3">
        <v>45244.578263888892</v>
      </c>
      <c r="J884" s="4">
        <v>555000</v>
      </c>
      <c r="K884" s="5">
        <v>98500</v>
      </c>
      <c r="L884" s="5">
        <v>324800</v>
      </c>
      <c r="M884" s="5">
        <f t="shared" si="31"/>
        <v>423300</v>
      </c>
      <c r="N884" s="38">
        <v>1.33</v>
      </c>
      <c r="O884" s="38">
        <v>1.59</v>
      </c>
    </row>
    <row r="885" spans="1:15">
      <c r="A885" s="1" t="s">
        <v>2500</v>
      </c>
      <c r="B885" s="1" t="s">
        <v>2800</v>
      </c>
      <c r="C885" s="1" t="s">
        <v>2801</v>
      </c>
      <c r="D885" s="1" t="s">
        <v>2795</v>
      </c>
      <c r="E885" s="2">
        <v>510</v>
      </c>
      <c r="F885" s="1" t="s">
        <v>2802</v>
      </c>
      <c r="G885" s="2" t="s">
        <v>18</v>
      </c>
      <c r="H885" s="1" t="s">
        <v>8618</v>
      </c>
      <c r="I885" s="3">
        <v>45082.376226851855</v>
      </c>
      <c r="J885" s="4">
        <v>650000</v>
      </c>
      <c r="K885" s="5">
        <v>135300</v>
      </c>
      <c r="L885" s="5">
        <v>360800</v>
      </c>
      <c r="M885" s="5">
        <f t="shared" si="31"/>
        <v>496100</v>
      </c>
      <c r="N885" s="38">
        <v>1.33</v>
      </c>
      <c r="O885" s="38">
        <v>1.59</v>
      </c>
    </row>
    <row r="886" spans="1:15">
      <c r="A886" s="1" t="s">
        <v>2500</v>
      </c>
      <c r="B886" s="1" t="s">
        <v>2803</v>
      </c>
      <c r="C886" s="1" t="s">
        <v>2804</v>
      </c>
      <c r="D886" s="1" t="s">
        <v>2795</v>
      </c>
      <c r="E886" s="2">
        <v>510</v>
      </c>
      <c r="F886" s="1" t="s">
        <v>2805</v>
      </c>
      <c r="G886" s="2" t="s">
        <v>18</v>
      </c>
      <c r="H886" s="1" t="s">
        <v>8619</v>
      </c>
      <c r="I886" s="3">
        <v>45188.369097222225</v>
      </c>
      <c r="J886" s="4">
        <v>544000</v>
      </c>
      <c r="K886" s="5">
        <v>108800</v>
      </c>
      <c r="L886" s="5">
        <v>324000</v>
      </c>
      <c r="M886" s="5">
        <f t="shared" si="31"/>
        <v>432800</v>
      </c>
      <c r="N886" s="38">
        <v>1.33</v>
      </c>
      <c r="O886" s="38">
        <v>1.59</v>
      </c>
    </row>
    <row r="887" spans="1:15">
      <c r="A887" s="1" t="s">
        <v>2500</v>
      </c>
      <c r="B887" s="1" t="s">
        <v>2806</v>
      </c>
      <c r="C887" s="1" t="s">
        <v>2807</v>
      </c>
      <c r="D887" s="1" t="s">
        <v>2795</v>
      </c>
      <c r="E887" s="2">
        <v>510</v>
      </c>
      <c r="F887" s="1" t="s">
        <v>2808</v>
      </c>
      <c r="G887" s="2" t="s">
        <v>18</v>
      </c>
      <c r="H887" s="1" t="s">
        <v>8620</v>
      </c>
      <c r="I887" s="3">
        <v>45100.51189814815</v>
      </c>
      <c r="J887" s="4">
        <v>510000</v>
      </c>
      <c r="K887" s="5">
        <v>110100</v>
      </c>
      <c r="L887" s="5">
        <v>316400</v>
      </c>
      <c r="M887" s="5">
        <f t="shared" si="31"/>
        <v>426500</v>
      </c>
      <c r="N887" s="38">
        <v>1.33</v>
      </c>
      <c r="O887" s="38">
        <v>1.59</v>
      </c>
    </row>
    <row r="888" spans="1:15">
      <c r="A888" s="1" t="s">
        <v>2500</v>
      </c>
      <c r="B888" s="1" t="s">
        <v>2809</v>
      </c>
      <c r="C888" s="1" t="s">
        <v>2810</v>
      </c>
      <c r="D888" s="1" t="s">
        <v>2795</v>
      </c>
      <c r="E888" s="2">
        <v>510</v>
      </c>
      <c r="F888" s="1" t="s">
        <v>2811</v>
      </c>
      <c r="G888" s="2" t="s">
        <v>18</v>
      </c>
      <c r="H888" s="1" t="s">
        <v>8621</v>
      </c>
      <c r="I888" s="3">
        <v>45149.363819444443</v>
      </c>
      <c r="J888" s="4">
        <v>440000</v>
      </c>
      <c r="K888" s="5">
        <v>114700</v>
      </c>
      <c r="L888" s="5">
        <v>298800</v>
      </c>
      <c r="M888" s="5">
        <f t="shared" si="31"/>
        <v>413500</v>
      </c>
      <c r="N888" s="38">
        <v>1.33</v>
      </c>
      <c r="O888" s="38">
        <v>1.59</v>
      </c>
    </row>
    <row r="889" spans="1:15">
      <c r="A889" s="1" t="s">
        <v>2500</v>
      </c>
      <c r="B889" s="1" t="s">
        <v>2812</v>
      </c>
      <c r="C889" s="1" t="s">
        <v>2813</v>
      </c>
      <c r="D889" s="1" t="s">
        <v>2795</v>
      </c>
      <c r="E889" s="2">
        <v>510</v>
      </c>
      <c r="F889" s="1" t="s">
        <v>2814</v>
      </c>
      <c r="G889" s="2" t="s">
        <v>18</v>
      </c>
      <c r="H889" s="1" t="s">
        <v>8622</v>
      </c>
      <c r="I889" s="3">
        <v>45027.586145833331</v>
      </c>
      <c r="J889" s="4">
        <v>467500</v>
      </c>
      <c r="K889" s="5">
        <v>101600</v>
      </c>
      <c r="L889" s="5">
        <v>338700</v>
      </c>
      <c r="M889" s="5">
        <f t="shared" si="31"/>
        <v>440300</v>
      </c>
      <c r="N889" s="38">
        <v>1.33</v>
      </c>
      <c r="O889" s="38">
        <v>1.59</v>
      </c>
    </row>
    <row r="890" spans="1:15">
      <c r="A890" s="1" t="s">
        <v>2500</v>
      </c>
      <c r="B890" s="1" t="s">
        <v>2815</v>
      </c>
      <c r="C890" s="1" t="s">
        <v>2816</v>
      </c>
      <c r="D890" s="1" t="s">
        <v>2795</v>
      </c>
      <c r="E890" s="2">
        <v>510</v>
      </c>
      <c r="F890" s="1" t="s">
        <v>2817</v>
      </c>
      <c r="G890" s="2" t="s">
        <v>18</v>
      </c>
      <c r="H890" s="1" t="s">
        <v>8623</v>
      </c>
      <c r="I890" s="3">
        <v>44958.462361111109</v>
      </c>
      <c r="J890" s="4">
        <v>550000</v>
      </c>
      <c r="K890" s="5">
        <v>122400</v>
      </c>
      <c r="L890" s="5">
        <v>399500</v>
      </c>
      <c r="M890" s="5">
        <f t="shared" ref="M890:M921" si="32">SUM(K890:L890)</f>
        <v>521900</v>
      </c>
      <c r="N890" s="38">
        <v>1.33</v>
      </c>
      <c r="O890" s="38">
        <v>1.59</v>
      </c>
    </row>
    <row r="891" spans="1:15">
      <c r="A891" s="1" t="s">
        <v>2500</v>
      </c>
      <c r="B891" s="1" t="s">
        <v>2818</v>
      </c>
      <c r="C891" s="1" t="s">
        <v>2819</v>
      </c>
      <c r="D891" s="1" t="s">
        <v>2795</v>
      </c>
      <c r="E891" s="2">
        <v>510</v>
      </c>
      <c r="F891" s="1" t="s">
        <v>2820</v>
      </c>
      <c r="G891" s="2" t="s">
        <v>18</v>
      </c>
      <c r="H891" s="1" t="s">
        <v>8624</v>
      </c>
      <c r="I891" s="3">
        <v>45156.626608796294</v>
      </c>
      <c r="J891" s="4">
        <v>562500</v>
      </c>
      <c r="K891" s="5">
        <v>124200</v>
      </c>
      <c r="L891" s="5">
        <v>459600</v>
      </c>
      <c r="M891" s="5">
        <f t="shared" si="32"/>
        <v>583800</v>
      </c>
      <c r="N891" s="38">
        <v>1.33</v>
      </c>
      <c r="O891" s="38">
        <v>1.59</v>
      </c>
    </row>
    <row r="892" spans="1:15">
      <c r="A892" s="1" t="s">
        <v>2500</v>
      </c>
      <c r="B892" s="1" t="s">
        <v>2821</v>
      </c>
      <c r="C892" s="1" t="s">
        <v>2822</v>
      </c>
      <c r="D892" s="1" t="s">
        <v>2823</v>
      </c>
      <c r="E892" s="2">
        <v>510</v>
      </c>
      <c r="F892" s="1" t="s">
        <v>2824</v>
      </c>
      <c r="G892" s="2" t="s">
        <v>18</v>
      </c>
      <c r="H892" s="1" t="s">
        <v>8625</v>
      </c>
      <c r="I892" s="3">
        <v>45072.54787037037</v>
      </c>
      <c r="J892" s="4">
        <v>225000</v>
      </c>
      <c r="K892" s="5">
        <v>67100</v>
      </c>
      <c r="L892" s="5">
        <v>143800</v>
      </c>
      <c r="M892" s="5">
        <f t="shared" si="32"/>
        <v>210900</v>
      </c>
      <c r="N892" s="38">
        <v>1.26</v>
      </c>
      <c r="O892" s="38">
        <v>1.26</v>
      </c>
    </row>
    <row r="893" spans="1:15">
      <c r="A893" s="1" t="s">
        <v>2500</v>
      </c>
      <c r="B893" s="1" t="s">
        <v>2825</v>
      </c>
      <c r="C893" s="1" t="s">
        <v>2826</v>
      </c>
      <c r="D893" s="1" t="s">
        <v>2823</v>
      </c>
      <c r="E893" s="2">
        <v>510</v>
      </c>
      <c r="F893" s="1" t="s">
        <v>2827</v>
      </c>
      <c r="G893" s="2" t="s">
        <v>18</v>
      </c>
      <c r="H893" s="1" t="s">
        <v>8626</v>
      </c>
      <c r="I893" s="3">
        <v>45260.509421296294</v>
      </c>
      <c r="J893" s="4">
        <v>225000</v>
      </c>
      <c r="K893" s="5">
        <v>64700</v>
      </c>
      <c r="L893" s="5">
        <v>148900</v>
      </c>
      <c r="M893" s="5">
        <f t="shared" si="32"/>
        <v>213600</v>
      </c>
      <c r="N893" s="38">
        <v>1.26</v>
      </c>
      <c r="O893" s="38">
        <v>1.26</v>
      </c>
    </row>
    <row r="894" spans="1:15">
      <c r="A894" s="1" t="s">
        <v>2500</v>
      </c>
      <c r="B894" s="1" t="s">
        <v>2828</v>
      </c>
      <c r="C894" s="1" t="s">
        <v>2829</v>
      </c>
      <c r="D894" s="1" t="s">
        <v>2830</v>
      </c>
      <c r="E894" s="2">
        <v>510</v>
      </c>
      <c r="F894" s="1" t="s">
        <v>2831</v>
      </c>
      <c r="G894" s="2" t="s">
        <v>18</v>
      </c>
      <c r="H894" s="1" t="s">
        <v>8627</v>
      </c>
      <c r="I894" s="3">
        <v>45044.414155092592</v>
      </c>
      <c r="J894" s="4">
        <v>390000</v>
      </c>
      <c r="K894" s="5">
        <v>66600</v>
      </c>
      <c r="L894" s="5">
        <v>239800</v>
      </c>
      <c r="M894" s="5">
        <f t="shared" si="32"/>
        <v>306400</v>
      </c>
      <c r="N894" s="38">
        <v>1.67</v>
      </c>
      <c r="O894" s="38">
        <v>1.67</v>
      </c>
    </row>
    <row r="895" spans="1:15">
      <c r="A895" s="1" t="s">
        <v>2500</v>
      </c>
      <c r="B895" s="1" t="s">
        <v>2832</v>
      </c>
      <c r="C895" s="1" t="s">
        <v>2833</v>
      </c>
      <c r="D895" s="1" t="s">
        <v>2830</v>
      </c>
      <c r="E895" s="2">
        <v>510</v>
      </c>
      <c r="F895" s="1" t="s">
        <v>2834</v>
      </c>
      <c r="G895" s="2" t="s">
        <v>18</v>
      </c>
      <c r="H895" s="1" t="s">
        <v>8628</v>
      </c>
      <c r="I895" s="3">
        <v>45128.642314814817</v>
      </c>
      <c r="J895" s="4">
        <v>565000</v>
      </c>
      <c r="K895" s="5">
        <v>70500</v>
      </c>
      <c r="L895" s="5">
        <v>422900</v>
      </c>
      <c r="M895" s="5">
        <f t="shared" si="32"/>
        <v>493400</v>
      </c>
      <c r="N895" s="38">
        <v>1.67</v>
      </c>
      <c r="O895" s="38">
        <v>1.67</v>
      </c>
    </row>
    <row r="896" spans="1:15">
      <c r="A896" s="1" t="s">
        <v>2500</v>
      </c>
      <c r="B896" s="1" t="s">
        <v>2835</v>
      </c>
      <c r="C896" s="1" t="s">
        <v>2836</v>
      </c>
      <c r="D896" s="1" t="s">
        <v>2830</v>
      </c>
      <c r="E896" s="2">
        <v>510</v>
      </c>
      <c r="F896" s="1" t="s">
        <v>2837</v>
      </c>
      <c r="G896" s="2" t="s">
        <v>18</v>
      </c>
      <c r="H896" s="1" t="s">
        <v>8629</v>
      </c>
      <c r="I896" s="3">
        <v>44985.53800925926</v>
      </c>
      <c r="J896" s="4">
        <v>507000</v>
      </c>
      <c r="K896" s="5">
        <v>69100</v>
      </c>
      <c r="L896" s="5">
        <v>368100</v>
      </c>
      <c r="M896" s="5">
        <f t="shared" si="32"/>
        <v>437200</v>
      </c>
      <c r="N896" s="38">
        <v>1.67</v>
      </c>
      <c r="O896" s="38">
        <v>1.67</v>
      </c>
    </row>
    <row r="897" spans="1:15">
      <c r="A897" s="1" t="s">
        <v>2500</v>
      </c>
      <c r="B897" s="1" t="s">
        <v>2838</v>
      </c>
      <c r="C897" s="1" t="s">
        <v>2839</v>
      </c>
      <c r="D897" s="1" t="s">
        <v>2830</v>
      </c>
      <c r="E897" s="2">
        <v>510</v>
      </c>
      <c r="F897" s="1" t="s">
        <v>2840</v>
      </c>
      <c r="G897" s="2" t="s">
        <v>18</v>
      </c>
      <c r="H897" s="1" t="s">
        <v>8630</v>
      </c>
      <c r="I897" s="3">
        <v>45205.393020833333</v>
      </c>
      <c r="J897" s="4">
        <v>363000</v>
      </c>
      <c r="K897" s="5">
        <v>74500</v>
      </c>
      <c r="L897" s="5">
        <v>247300</v>
      </c>
      <c r="M897" s="5">
        <f t="shared" si="32"/>
        <v>321800</v>
      </c>
      <c r="N897" s="38">
        <v>1.67</v>
      </c>
      <c r="O897" s="38">
        <v>1.67</v>
      </c>
    </row>
    <row r="898" spans="1:15">
      <c r="A898" s="1" t="s">
        <v>2500</v>
      </c>
      <c r="B898" s="1" t="s">
        <v>2841</v>
      </c>
      <c r="C898" s="1" t="s">
        <v>2842</v>
      </c>
      <c r="D898" s="1" t="s">
        <v>2830</v>
      </c>
      <c r="E898" s="2">
        <v>510</v>
      </c>
      <c r="F898" s="1" t="s">
        <v>2843</v>
      </c>
      <c r="G898" s="2" t="s">
        <v>18</v>
      </c>
      <c r="H898" s="1" t="s">
        <v>8631</v>
      </c>
      <c r="I898" s="3">
        <v>45250.408206018517</v>
      </c>
      <c r="J898" s="4">
        <v>370000</v>
      </c>
      <c r="K898" s="5">
        <v>68600</v>
      </c>
      <c r="L898" s="5">
        <v>264300</v>
      </c>
      <c r="M898" s="5">
        <f t="shared" si="32"/>
        <v>332900</v>
      </c>
      <c r="N898" s="38">
        <v>1.67</v>
      </c>
      <c r="O898" s="38">
        <v>1.67</v>
      </c>
    </row>
    <row r="899" spans="1:15">
      <c r="A899" s="1" t="s">
        <v>2500</v>
      </c>
      <c r="B899" s="1" t="s">
        <v>2844</v>
      </c>
      <c r="C899" s="1" t="s">
        <v>2845</v>
      </c>
      <c r="D899" s="1" t="s">
        <v>2830</v>
      </c>
      <c r="E899" s="2">
        <v>510</v>
      </c>
      <c r="F899" s="1" t="s">
        <v>2846</v>
      </c>
      <c r="G899" s="2" t="s">
        <v>18</v>
      </c>
      <c r="H899" s="1" t="s">
        <v>8632</v>
      </c>
      <c r="I899" s="3">
        <v>45121.440567129626</v>
      </c>
      <c r="J899" s="4">
        <v>370775</v>
      </c>
      <c r="K899" s="5">
        <v>82700</v>
      </c>
      <c r="L899" s="5">
        <v>259200</v>
      </c>
      <c r="M899" s="5">
        <f t="shared" si="32"/>
        <v>341900</v>
      </c>
      <c r="N899" s="38">
        <v>1.67</v>
      </c>
      <c r="O899" s="38">
        <v>1.67</v>
      </c>
    </row>
    <row r="900" spans="1:15">
      <c r="A900" s="1" t="s">
        <v>2500</v>
      </c>
      <c r="B900" s="1" t="s">
        <v>2847</v>
      </c>
      <c r="C900" s="1" t="s">
        <v>2848</v>
      </c>
      <c r="D900" s="1" t="s">
        <v>2830</v>
      </c>
      <c r="E900" s="2">
        <v>510</v>
      </c>
      <c r="F900" s="1" t="s">
        <v>2849</v>
      </c>
      <c r="G900" s="2" t="s">
        <v>18</v>
      </c>
      <c r="H900" s="1" t="s">
        <v>8633</v>
      </c>
      <c r="I900" s="3">
        <v>45205.352349537039</v>
      </c>
      <c r="J900" s="4">
        <v>410000</v>
      </c>
      <c r="K900" s="5">
        <v>99400</v>
      </c>
      <c r="L900" s="5">
        <v>295100</v>
      </c>
      <c r="M900" s="5">
        <f t="shared" si="32"/>
        <v>394500</v>
      </c>
      <c r="N900" s="38">
        <v>1.67</v>
      </c>
      <c r="O900" s="38">
        <v>1.67</v>
      </c>
    </row>
    <row r="901" spans="1:15">
      <c r="A901" s="1" t="s">
        <v>2500</v>
      </c>
      <c r="B901" s="1" t="s">
        <v>2850</v>
      </c>
      <c r="C901" s="1" t="s">
        <v>2851</v>
      </c>
      <c r="D901" s="1" t="s">
        <v>2830</v>
      </c>
      <c r="E901" s="2">
        <v>510</v>
      </c>
      <c r="F901" s="1" t="s">
        <v>2852</v>
      </c>
      <c r="G901" s="2" t="s">
        <v>18</v>
      </c>
      <c r="H901" s="1" t="s">
        <v>8634</v>
      </c>
      <c r="I901" s="3">
        <v>45264.458171296297</v>
      </c>
      <c r="J901" s="4">
        <v>360000</v>
      </c>
      <c r="K901" s="5">
        <v>97200</v>
      </c>
      <c r="L901" s="5">
        <v>249400</v>
      </c>
      <c r="M901" s="5">
        <f t="shared" si="32"/>
        <v>346600</v>
      </c>
      <c r="N901" s="38">
        <v>1.67</v>
      </c>
      <c r="O901" s="38">
        <v>1.67</v>
      </c>
    </row>
    <row r="902" spans="1:15">
      <c r="A902" s="1" t="s">
        <v>2500</v>
      </c>
      <c r="B902" s="1" t="s">
        <v>2853</v>
      </c>
      <c r="C902" s="1" t="s">
        <v>2854</v>
      </c>
      <c r="D902" s="1" t="s">
        <v>2830</v>
      </c>
      <c r="E902" s="2">
        <v>510</v>
      </c>
      <c r="F902" s="1" t="s">
        <v>2855</v>
      </c>
      <c r="G902" s="2" t="s">
        <v>18</v>
      </c>
      <c r="H902" s="1" t="s">
        <v>8635</v>
      </c>
      <c r="I902" s="3">
        <v>45195.366655092592</v>
      </c>
      <c r="J902" s="4">
        <v>399000</v>
      </c>
      <c r="K902" s="5">
        <v>74600</v>
      </c>
      <c r="L902" s="5">
        <v>313200</v>
      </c>
      <c r="M902" s="5">
        <f t="shared" si="32"/>
        <v>387800</v>
      </c>
      <c r="N902" s="38">
        <v>1.67</v>
      </c>
      <c r="O902" s="38">
        <v>1.67</v>
      </c>
    </row>
    <row r="903" spans="1:15">
      <c r="A903" s="1" t="s">
        <v>2500</v>
      </c>
      <c r="B903" s="1" t="s">
        <v>2856</v>
      </c>
      <c r="C903" s="1" t="s">
        <v>2857</v>
      </c>
      <c r="D903" s="1" t="s">
        <v>2830</v>
      </c>
      <c r="E903" s="2">
        <v>510</v>
      </c>
      <c r="F903" s="1" t="s">
        <v>2858</v>
      </c>
      <c r="G903" s="2" t="s">
        <v>18</v>
      </c>
      <c r="H903" s="1" t="s">
        <v>8636</v>
      </c>
      <c r="I903" s="3">
        <v>44987.629571759258</v>
      </c>
      <c r="J903" s="4">
        <v>302000</v>
      </c>
      <c r="K903" s="5">
        <v>73200</v>
      </c>
      <c r="L903" s="5">
        <v>232800</v>
      </c>
      <c r="M903" s="5">
        <f t="shared" si="32"/>
        <v>306000</v>
      </c>
      <c r="N903" s="38">
        <v>1.67</v>
      </c>
      <c r="O903" s="38">
        <v>1.67</v>
      </c>
    </row>
    <row r="904" spans="1:15">
      <c r="A904" s="1" t="s">
        <v>2500</v>
      </c>
      <c r="B904" s="1" t="s">
        <v>2859</v>
      </c>
      <c r="C904" s="1" t="s">
        <v>2860</v>
      </c>
      <c r="D904" s="1" t="s">
        <v>2830</v>
      </c>
      <c r="E904" s="2">
        <v>510</v>
      </c>
      <c r="F904" s="1" t="s">
        <v>2861</v>
      </c>
      <c r="G904" s="2" t="s">
        <v>18</v>
      </c>
      <c r="H904" s="1" t="s">
        <v>8637</v>
      </c>
      <c r="I904" s="3">
        <v>45002.403402777774</v>
      </c>
      <c r="J904" s="4">
        <v>410000</v>
      </c>
      <c r="K904" s="5">
        <v>64900</v>
      </c>
      <c r="L904" s="5">
        <v>356000</v>
      </c>
      <c r="M904" s="5">
        <f t="shared" si="32"/>
        <v>420900</v>
      </c>
      <c r="N904" s="38">
        <v>1.67</v>
      </c>
      <c r="O904" s="38">
        <v>1.67</v>
      </c>
    </row>
    <row r="905" spans="1:15">
      <c r="A905" s="1" t="s">
        <v>2500</v>
      </c>
      <c r="B905" s="1" t="s">
        <v>2862</v>
      </c>
      <c r="C905" s="1" t="s">
        <v>2863</v>
      </c>
      <c r="D905" s="1" t="s">
        <v>2830</v>
      </c>
      <c r="E905" s="2">
        <v>510</v>
      </c>
      <c r="F905" s="1" t="s">
        <v>2864</v>
      </c>
      <c r="G905" s="2" t="s">
        <v>18</v>
      </c>
      <c r="H905" s="1" t="s">
        <v>8638</v>
      </c>
      <c r="I905" s="3">
        <v>45104.352500000001</v>
      </c>
      <c r="J905" s="4">
        <v>300000</v>
      </c>
      <c r="K905" s="5">
        <v>69800</v>
      </c>
      <c r="L905" s="5">
        <v>313600</v>
      </c>
      <c r="M905" s="5">
        <f t="shared" si="32"/>
        <v>383400</v>
      </c>
      <c r="N905" s="38">
        <v>1.67</v>
      </c>
      <c r="O905" s="38">
        <v>1.67</v>
      </c>
    </row>
    <row r="906" spans="1:15">
      <c r="A906" s="1" t="s">
        <v>2500</v>
      </c>
      <c r="B906" s="1" t="s">
        <v>2865</v>
      </c>
      <c r="C906" s="1" t="s">
        <v>2866</v>
      </c>
      <c r="D906" s="1" t="s">
        <v>2867</v>
      </c>
      <c r="E906" s="2">
        <v>510</v>
      </c>
      <c r="F906" s="1" t="s">
        <v>2868</v>
      </c>
      <c r="G906" s="2" t="s">
        <v>18</v>
      </c>
      <c r="H906" s="1" t="s">
        <v>8639</v>
      </c>
      <c r="I906" s="3">
        <v>45097.468773148146</v>
      </c>
      <c r="J906" s="4">
        <v>327500</v>
      </c>
      <c r="K906" s="5">
        <v>72500</v>
      </c>
      <c r="L906" s="5">
        <v>194500</v>
      </c>
      <c r="M906" s="5">
        <f t="shared" si="32"/>
        <v>267000</v>
      </c>
      <c r="N906" s="38">
        <v>1.51</v>
      </c>
      <c r="O906" s="38">
        <v>1.74</v>
      </c>
    </row>
    <row r="907" spans="1:15">
      <c r="A907" s="1" t="s">
        <v>2500</v>
      </c>
      <c r="B907" s="1" t="s">
        <v>2869</v>
      </c>
      <c r="C907" s="1" t="s">
        <v>2870</v>
      </c>
      <c r="D907" s="1" t="s">
        <v>2867</v>
      </c>
      <c r="E907" s="2">
        <v>510</v>
      </c>
      <c r="F907" s="1" t="s">
        <v>2871</v>
      </c>
      <c r="G907" s="2" t="s">
        <v>18</v>
      </c>
      <c r="H907" s="1" t="s">
        <v>8640</v>
      </c>
      <c r="I907" s="3">
        <v>45170.375428240739</v>
      </c>
      <c r="J907" s="4">
        <v>330000</v>
      </c>
      <c r="K907" s="5">
        <v>61600</v>
      </c>
      <c r="L907" s="5">
        <v>208900</v>
      </c>
      <c r="M907" s="5">
        <f t="shared" si="32"/>
        <v>270500</v>
      </c>
      <c r="N907" s="38">
        <v>1.51</v>
      </c>
      <c r="O907" s="38">
        <v>1.74</v>
      </c>
    </row>
    <row r="908" spans="1:15">
      <c r="A908" s="1" t="s">
        <v>2500</v>
      </c>
      <c r="B908" s="1" t="s">
        <v>2872</v>
      </c>
      <c r="C908" s="1" t="s">
        <v>2873</v>
      </c>
      <c r="D908" s="1" t="s">
        <v>2867</v>
      </c>
      <c r="E908" s="2">
        <v>510</v>
      </c>
      <c r="F908" s="1" t="s">
        <v>2874</v>
      </c>
      <c r="G908" s="2" t="s">
        <v>18</v>
      </c>
      <c r="H908" s="1" t="s">
        <v>8641</v>
      </c>
      <c r="I908" s="3">
        <v>44938.633437500001</v>
      </c>
      <c r="J908" s="4">
        <v>375000</v>
      </c>
      <c r="K908" s="5">
        <v>68400</v>
      </c>
      <c r="L908" s="5">
        <v>245900</v>
      </c>
      <c r="M908" s="5">
        <f t="shared" si="32"/>
        <v>314300</v>
      </c>
      <c r="N908" s="38">
        <v>1.51</v>
      </c>
      <c r="O908" s="38">
        <v>1.74</v>
      </c>
    </row>
    <row r="909" spans="1:15">
      <c r="A909" s="1" t="s">
        <v>2500</v>
      </c>
      <c r="B909" s="1" t="s">
        <v>2875</v>
      </c>
      <c r="C909" s="1" t="s">
        <v>2876</v>
      </c>
      <c r="D909" s="1" t="s">
        <v>2867</v>
      </c>
      <c r="E909" s="2">
        <v>510</v>
      </c>
      <c r="F909" s="1" t="s">
        <v>2877</v>
      </c>
      <c r="G909" s="2" t="s">
        <v>18</v>
      </c>
      <c r="H909" s="1" t="s">
        <v>8642</v>
      </c>
      <c r="I909" s="3">
        <v>45013.372835648152</v>
      </c>
      <c r="J909" s="4">
        <v>287600</v>
      </c>
      <c r="K909" s="5">
        <v>63000</v>
      </c>
      <c r="L909" s="5">
        <v>197200</v>
      </c>
      <c r="M909" s="5">
        <f t="shared" si="32"/>
        <v>260200</v>
      </c>
      <c r="N909" s="38">
        <v>1.51</v>
      </c>
      <c r="O909" s="38">
        <v>1.74</v>
      </c>
    </row>
    <row r="910" spans="1:15">
      <c r="A910" s="1" t="s">
        <v>2500</v>
      </c>
      <c r="B910" s="1" t="s">
        <v>2878</v>
      </c>
      <c r="C910" s="1" t="s">
        <v>2879</v>
      </c>
      <c r="D910" s="1" t="s">
        <v>2867</v>
      </c>
      <c r="E910" s="2">
        <v>510</v>
      </c>
      <c r="F910" s="1" t="s">
        <v>2880</v>
      </c>
      <c r="G910" s="2" t="s">
        <v>18</v>
      </c>
      <c r="H910" s="1" t="s">
        <v>8643</v>
      </c>
      <c r="I910" s="3">
        <v>45030.591215277775</v>
      </c>
      <c r="J910" s="4">
        <v>310000</v>
      </c>
      <c r="K910" s="5">
        <v>65400</v>
      </c>
      <c r="L910" s="5">
        <v>222600</v>
      </c>
      <c r="M910" s="5">
        <f t="shared" si="32"/>
        <v>288000</v>
      </c>
      <c r="N910" s="38">
        <v>1.51</v>
      </c>
      <c r="O910" s="38">
        <v>1.74</v>
      </c>
    </row>
    <row r="911" spans="1:15">
      <c r="A911" s="1" t="s">
        <v>2500</v>
      </c>
      <c r="B911" s="1" t="s">
        <v>2881</v>
      </c>
      <c r="C911" s="1" t="s">
        <v>2882</v>
      </c>
      <c r="D911" s="1" t="s">
        <v>2867</v>
      </c>
      <c r="E911" s="2">
        <v>510</v>
      </c>
      <c r="F911" s="1" t="s">
        <v>2883</v>
      </c>
      <c r="G911" s="2" t="s">
        <v>18</v>
      </c>
      <c r="H911" s="1" t="s">
        <v>8644</v>
      </c>
      <c r="I911" s="3">
        <v>45086.427060185182</v>
      </c>
      <c r="J911" s="4">
        <v>275000</v>
      </c>
      <c r="K911" s="5">
        <v>67100</v>
      </c>
      <c r="L911" s="5">
        <v>198500</v>
      </c>
      <c r="M911" s="5">
        <f t="shared" si="32"/>
        <v>265600</v>
      </c>
      <c r="N911" s="38">
        <v>1.51</v>
      </c>
      <c r="O911" s="38">
        <v>1.74</v>
      </c>
    </row>
    <row r="912" spans="1:15">
      <c r="A912" s="1" t="s">
        <v>2500</v>
      </c>
      <c r="B912" s="1" t="s">
        <v>2884</v>
      </c>
      <c r="C912" s="1" t="s">
        <v>2885</v>
      </c>
      <c r="D912" s="1" t="s">
        <v>2886</v>
      </c>
      <c r="E912" s="2">
        <v>510</v>
      </c>
      <c r="F912" s="1" t="s">
        <v>2887</v>
      </c>
      <c r="G912" s="2" t="s">
        <v>18</v>
      </c>
      <c r="H912" s="1" t="s">
        <v>8645</v>
      </c>
      <c r="I912" s="3">
        <v>45026.566921296297</v>
      </c>
      <c r="J912" s="4">
        <v>500000</v>
      </c>
      <c r="K912" s="5">
        <v>85100</v>
      </c>
      <c r="L912" s="5">
        <v>329800</v>
      </c>
      <c r="M912" s="5">
        <f t="shared" si="32"/>
        <v>414900</v>
      </c>
      <c r="N912" s="38">
        <v>1.45</v>
      </c>
      <c r="O912" s="38">
        <v>1.45</v>
      </c>
    </row>
    <row r="913" spans="1:15">
      <c r="A913" s="1" t="s">
        <v>2500</v>
      </c>
      <c r="B913" s="1" t="s">
        <v>2888</v>
      </c>
      <c r="C913" s="1" t="s">
        <v>2889</v>
      </c>
      <c r="D913" s="1" t="s">
        <v>2886</v>
      </c>
      <c r="E913" s="2">
        <v>510</v>
      </c>
      <c r="F913" s="1" t="s">
        <v>2890</v>
      </c>
      <c r="G913" s="2" t="s">
        <v>18</v>
      </c>
      <c r="H913" s="1" t="s">
        <v>8646</v>
      </c>
      <c r="I913" s="3">
        <v>45268.601631944446</v>
      </c>
      <c r="J913" s="4">
        <v>565000</v>
      </c>
      <c r="K913" s="5">
        <v>74800</v>
      </c>
      <c r="L913" s="5">
        <v>432500</v>
      </c>
      <c r="M913" s="5">
        <f t="shared" si="32"/>
        <v>507300</v>
      </c>
      <c r="N913" s="38">
        <v>1.45</v>
      </c>
      <c r="O913" s="38">
        <v>1.45</v>
      </c>
    </row>
    <row r="914" spans="1:15">
      <c r="A914" s="1" t="s">
        <v>2500</v>
      </c>
      <c r="B914" s="1" t="s">
        <v>2891</v>
      </c>
      <c r="C914" s="1" t="s">
        <v>2892</v>
      </c>
      <c r="D914" s="1" t="s">
        <v>2886</v>
      </c>
      <c r="E914" s="2">
        <v>510</v>
      </c>
      <c r="F914" s="1" t="s">
        <v>2893</v>
      </c>
      <c r="G914" s="2" t="s">
        <v>18</v>
      </c>
      <c r="H914" s="1" t="s">
        <v>8647</v>
      </c>
      <c r="I914" s="3">
        <v>45002.671111111114</v>
      </c>
      <c r="J914" s="4">
        <v>375000</v>
      </c>
      <c r="K914" s="5">
        <v>75400</v>
      </c>
      <c r="L914" s="5">
        <v>267100</v>
      </c>
      <c r="M914" s="5">
        <f t="shared" si="32"/>
        <v>342500</v>
      </c>
      <c r="N914" s="38">
        <v>1.45</v>
      </c>
      <c r="O914" s="38">
        <v>1.45</v>
      </c>
    </row>
    <row r="915" spans="1:15">
      <c r="A915" s="1" t="s">
        <v>2500</v>
      </c>
      <c r="B915" s="1" t="s">
        <v>2894</v>
      </c>
      <c r="C915" s="1" t="s">
        <v>2895</v>
      </c>
      <c r="D915" s="1" t="s">
        <v>2886</v>
      </c>
      <c r="E915" s="2">
        <v>510</v>
      </c>
      <c r="F915" s="1" t="s">
        <v>2896</v>
      </c>
      <c r="G915" s="2" t="s">
        <v>18</v>
      </c>
      <c r="H915" s="1" t="s">
        <v>8648</v>
      </c>
      <c r="I915" s="3">
        <v>45012.674062500002</v>
      </c>
      <c r="J915" s="4">
        <v>400000</v>
      </c>
      <c r="K915" s="5">
        <v>96300</v>
      </c>
      <c r="L915" s="5">
        <v>273500</v>
      </c>
      <c r="M915" s="5">
        <f t="shared" si="32"/>
        <v>369800</v>
      </c>
      <c r="N915" s="38">
        <v>1.45</v>
      </c>
      <c r="O915" s="38">
        <v>1.45</v>
      </c>
    </row>
    <row r="916" spans="1:15">
      <c r="A916" s="1" t="s">
        <v>2500</v>
      </c>
      <c r="B916" s="1" t="s">
        <v>2897</v>
      </c>
      <c r="C916" s="1" t="s">
        <v>2898</v>
      </c>
      <c r="D916" s="1" t="s">
        <v>2886</v>
      </c>
      <c r="E916" s="2">
        <v>510</v>
      </c>
      <c r="F916" s="1" t="s">
        <v>2899</v>
      </c>
      <c r="G916" s="2" t="s">
        <v>18</v>
      </c>
      <c r="H916" s="1" t="s">
        <v>8649</v>
      </c>
      <c r="I916" s="3">
        <v>45275.514189814814</v>
      </c>
      <c r="J916" s="4">
        <v>362000</v>
      </c>
      <c r="K916" s="5">
        <v>104000</v>
      </c>
      <c r="L916" s="5">
        <v>247900</v>
      </c>
      <c r="M916" s="5">
        <f t="shared" si="32"/>
        <v>351900</v>
      </c>
      <c r="N916" s="38">
        <v>1.45</v>
      </c>
      <c r="O916" s="38">
        <v>1.45</v>
      </c>
    </row>
    <row r="917" spans="1:15">
      <c r="A917" s="1" t="s">
        <v>2500</v>
      </c>
      <c r="B917" s="1" t="s">
        <v>2900</v>
      </c>
      <c r="C917" s="1" t="s">
        <v>2901</v>
      </c>
      <c r="D917" s="1" t="s">
        <v>2886</v>
      </c>
      <c r="E917" s="2">
        <v>510</v>
      </c>
      <c r="F917" s="1" t="s">
        <v>2902</v>
      </c>
      <c r="G917" s="2" t="s">
        <v>18</v>
      </c>
      <c r="H917" s="1" t="s">
        <v>8650</v>
      </c>
      <c r="I917" s="3">
        <v>44991.5003125</v>
      </c>
      <c r="J917" s="4">
        <v>325000</v>
      </c>
      <c r="K917" s="5">
        <v>95700</v>
      </c>
      <c r="L917" s="5">
        <v>233100</v>
      </c>
      <c r="M917" s="5">
        <f t="shared" si="32"/>
        <v>328800</v>
      </c>
      <c r="N917" s="38">
        <v>1.45</v>
      </c>
      <c r="O917" s="38">
        <v>1.45</v>
      </c>
    </row>
    <row r="918" spans="1:15">
      <c r="A918" s="1" t="s">
        <v>2500</v>
      </c>
      <c r="B918" s="1" t="s">
        <v>2903</v>
      </c>
      <c r="C918" s="1" t="s">
        <v>2904</v>
      </c>
      <c r="D918" s="1" t="s">
        <v>2886</v>
      </c>
      <c r="E918" s="2">
        <v>510</v>
      </c>
      <c r="F918" s="1" t="s">
        <v>2905</v>
      </c>
      <c r="G918" s="2" t="s">
        <v>18</v>
      </c>
      <c r="H918" s="1" t="s">
        <v>8651</v>
      </c>
      <c r="I918" s="3">
        <v>45205.399641203701</v>
      </c>
      <c r="J918" s="4">
        <v>430000</v>
      </c>
      <c r="K918" s="5">
        <v>73900</v>
      </c>
      <c r="L918" s="5">
        <v>363600</v>
      </c>
      <c r="M918" s="5">
        <f t="shared" si="32"/>
        <v>437500</v>
      </c>
      <c r="N918" s="38">
        <v>1.45</v>
      </c>
      <c r="O918" s="38">
        <v>1.45</v>
      </c>
    </row>
    <row r="919" spans="1:15">
      <c r="A919" s="1" t="s">
        <v>2500</v>
      </c>
      <c r="B919" s="1" t="s">
        <v>2906</v>
      </c>
      <c r="C919" s="1" t="s">
        <v>2907</v>
      </c>
      <c r="D919" s="1" t="s">
        <v>2886</v>
      </c>
      <c r="E919" s="2">
        <v>510</v>
      </c>
      <c r="F919" s="1" t="s">
        <v>2908</v>
      </c>
      <c r="G919" s="2" t="s">
        <v>18</v>
      </c>
      <c r="H919" s="1" t="s">
        <v>8652</v>
      </c>
      <c r="I919" s="3">
        <v>44995.535717592589</v>
      </c>
      <c r="J919" s="4">
        <v>328000</v>
      </c>
      <c r="K919" s="5">
        <v>79500</v>
      </c>
      <c r="L919" s="5">
        <v>259000</v>
      </c>
      <c r="M919" s="5">
        <f t="shared" si="32"/>
        <v>338500</v>
      </c>
      <c r="N919" s="38">
        <v>1.45</v>
      </c>
      <c r="O919" s="38">
        <v>1.45</v>
      </c>
    </row>
    <row r="920" spans="1:15">
      <c r="A920" s="1" t="s">
        <v>2500</v>
      </c>
      <c r="B920" s="1" t="s">
        <v>2909</v>
      </c>
      <c r="C920" s="1" t="s">
        <v>2910</v>
      </c>
      <c r="D920" s="1" t="s">
        <v>2886</v>
      </c>
      <c r="E920" s="2">
        <v>510</v>
      </c>
      <c r="F920" s="1" t="s">
        <v>2911</v>
      </c>
      <c r="G920" s="2" t="s">
        <v>18</v>
      </c>
      <c r="H920" s="1" t="s">
        <v>8653</v>
      </c>
      <c r="I920" s="3">
        <v>44944.506944444445</v>
      </c>
      <c r="J920" s="4">
        <v>334000</v>
      </c>
      <c r="K920" s="5">
        <v>68000</v>
      </c>
      <c r="L920" s="5">
        <v>308200</v>
      </c>
      <c r="M920" s="5">
        <f t="shared" si="32"/>
        <v>376200</v>
      </c>
      <c r="N920" s="38">
        <v>1.45</v>
      </c>
      <c r="O920" s="38">
        <v>1.45</v>
      </c>
    </row>
    <row r="921" spans="1:15">
      <c r="A921" s="1" t="s">
        <v>2500</v>
      </c>
      <c r="B921" s="1" t="s">
        <v>2912</v>
      </c>
      <c r="C921" s="1" t="s">
        <v>2913</v>
      </c>
      <c r="D921" s="1" t="s">
        <v>2886</v>
      </c>
      <c r="E921" s="2">
        <v>510</v>
      </c>
      <c r="F921" s="1" t="s">
        <v>2914</v>
      </c>
      <c r="G921" s="2" t="s">
        <v>18</v>
      </c>
      <c r="H921" s="1" t="s">
        <v>8654</v>
      </c>
      <c r="I921" s="3">
        <v>44991.49359953704</v>
      </c>
      <c r="J921" s="4">
        <v>269000</v>
      </c>
      <c r="K921" s="5">
        <v>97600</v>
      </c>
      <c r="L921" s="5">
        <v>258300</v>
      </c>
      <c r="M921" s="5">
        <f t="shared" si="32"/>
        <v>355900</v>
      </c>
      <c r="N921" s="38">
        <v>1.45</v>
      </c>
      <c r="O921" s="38">
        <v>1.45</v>
      </c>
    </row>
    <row r="922" spans="1:15">
      <c r="A922" s="1" t="s">
        <v>2500</v>
      </c>
      <c r="B922" s="1" t="s">
        <v>2915</v>
      </c>
      <c r="C922" s="1" t="s">
        <v>2916</v>
      </c>
      <c r="D922" s="1" t="s">
        <v>2917</v>
      </c>
      <c r="E922" s="2">
        <v>510</v>
      </c>
      <c r="F922" s="1" t="s">
        <v>2918</v>
      </c>
      <c r="G922" s="2" t="s">
        <v>18</v>
      </c>
      <c r="H922" s="1" t="s">
        <v>8655</v>
      </c>
      <c r="I922" s="3">
        <v>45198.580497685187</v>
      </c>
      <c r="J922" s="4">
        <v>175000</v>
      </c>
      <c r="K922" s="5">
        <v>60800</v>
      </c>
      <c r="L922" s="5">
        <v>51200</v>
      </c>
      <c r="M922" s="5">
        <f t="shared" ref="M922:M953" si="33">SUM(K922:L922)</f>
        <v>112000</v>
      </c>
      <c r="N922" s="38">
        <v>1</v>
      </c>
      <c r="O922" s="38">
        <v>1</v>
      </c>
    </row>
    <row r="923" spans="1:15">
      <c r="A923" s="1" t="s">
        <v>2500</v>
      </c>
      <c r="B923" s="1" t="s">
        <v>2919</v>
      </c>
      <c r="C923" s="1" t="s">
        <v>2920</v>
      </c>
      <c r="D923" s="1" t="s">
        <v>2921</v>
      </c>
      <c r="E923" s="2">
        <v>510</v>
      </c>
      <c r="F923" s="1" t="s">
        <v>2922</v>
      </c>
      <c r="G923" s="2" t="s">
        <v>18</v>
      </c>
      <c r="H923" s="1" t="s">
        <v>8656</v>
      </c>
      <c r="I923" s="3">
        <v>45016.469502314816</v>
      </c>
      <c r="J923" s="4">
        <v>300000</v>
      </c>
      <c r="K923" s="5">
        <v>99400</v>
      </c>
      <c r="L923" s="5">
        <v>136100</v>
      </c>
      <c r="M923" s="5">
        <f t="shared" si="33"/>
        <v>235500</v>
      </c>
      <c r="N923" s="38">
        <v>1.39</v>
      </c>
      <c r="O923" s="38">
        <v>1.39</v>
      </c>
    </row>
    <row r="924" spans="1:15">
      <c r="A924" s="1" t="s">
        <v>2500</v>
      </c>
      <c r="B924" s="1" t="s">
        <v>2923</v>
      </c>
      <c r="C924" s="1" t="s">
        <v>2924</v>
      </c>
      <c r="D924" s="1" t="s">
        <v>2921</v>
      </c>
      <c r="E924" s="2">
        <v>510</v>
      </c>
      <c r="F924" s="1" t="s">
        <v>2925</v>
      </c>
      <c r="G924" s="2" t="s">
        <v>18</v>
      </c>
      <c r="H924" s="1" t="s">
        <v>8657</v>
      </c>
      <c r="I924" s="3">
        <v>45093.426793981482</v>
      </c>
      <c r="J924" s="4">
        <v>543000</v>
      </c>
      <c r="K924" s="5">
        <v>187200</v>
      </c>
      <c r="L924" s="5">
        <v>267700</v>
      </c>
      <c r="M924" s="5">
        <f t="shared" si="33"/>
        <v>454900</v>
      </c>
      <c r="N924" s="38">
        <v>1.39</v>
      </c>
      <c r="O924" s="38">
        <v>1.39</v>
      </c>
    </row>
    <row r="925" spans="1:15">
      <c r="A925" s="1" t="s">
        <v>2500</v>
      </c>
      <c r="B925" s="1" t="s">
        <v>2926</v>
      </c>
      <c r="C925" s="1" t="s">
        <v>2927</v>
      </c>
      <c r="D925" s="1" t="s">
        <v>2921</v>
      </c>
      <c r="E925" s="2">
        <v>510</v>
      </c>
      <c r="F925" s="1" t="s">
        <v>2928</v>
      </c>
      <c r="G925" s="2" t="s">
        <v>18</v>
      </c>
      <c r="H925" s="1" t="s">
        <v>8658</v>
      </c>
      <c r="I925" s="3">
        <v>44967.393090277779</v>
      </c>
      <c r="J925" s="4">
        <v>314000</v>
      </c>
      <c r="K925" s="5">
        <v>108400</v>
      </c>
      <c r="L925" s="5">
        <v>160800</v>
      </c>
      <c r="M925" s="5">
        <f t="shared" si="33"/>
        <v>269200</v>
      </c>
      <c r="N925" s="38">
        <v>1.39</v>
      </c>
      <c r="O925" s="38">
        <v>1.39</v>
      </c>
    </row>
    <row r="926" spans="1:15">
      <c r="A926" s="1" t="s">
        <v>2500</v>
      </c>
      <c r="B926" s="1" t="s">
        <v>2929</v>
      </c>
      <c r="C926" s="1" t="s">
        <v>2930</v>
      </c>
      <c r="D926" s="1" t="s">
        <v>2921</v>
      </c>
      <c r="E926" s="2">
        <v>510</v>
      </c>
      <c r="F926" s="1" t="s">
        <v>2931</v>
      </c>
      <c r="G926" s="2" t="s">
        <v>18</v>
      </c>
      <c r="H926" s="1" t="s">
        <v>8659</v>
      </c>
      <c r="I926" s="3">
        <v>45107.550694444442</v>
      </c>
      <c r="J926" s="4">
        <v>249900</v>
      </c>
      <c r="K926" s="5">
        <v>90200</v>
      </c>
      <c r="L926" s="5">
        <v>139200</v>
      </c>
      <c r="M926" s="5">
        <f t="shared" si="33"/>
        <v>229400</v>
      </c>
      <c r="N926" s="38">
        <v>1.39</v>
      </c>
      <c r="O926" s="38">
        <v>1.39</v>
      </c>
    </row>
    <row r="927" spans="1:15">
      <c r="A927" s="1" t="s">
        <v>2500</v>
      </c>
      <c r="B927" s="1" t="s">
        <v>2932</v>
      </c>
      <c r="C927" s="1" t="s">
        <v>2933</v>
      </c>
      <c r="D927" s="1" t="s">
        <v>2921</v>
      </c>
      <c r="E927" s="2">
        <v>510</v>
      </c>
      <c r="F927" s="1" t="s">
        <v>2934</v>
      </c>
      <c r="G927" s="2" t="s">
        <v>18</v>
      </c>
      <c r="H927" s="1" t="s">
        <v>8660</v>
      </c>
      <c r="I927" s="3">
        <v>45250.62</v>
      </c>
      <c r="J927" s="4">
        <v>230000</v>
      </c>
      <c r="K927" s="5">
        <v>91200</v>
      </c>
      <c r="L927" s="5">
        <v>121100</v>
      </c>
      <c r="M927" s="5">
        <f t="shared" si="33"/>
        <v>212300</v>
      </c>
      <c r="N927" s="38">
        <v>1.39</v>
      </c>
      <c r="O927" s="38">
        <v>1.39</v>
      </c>
    </row>
    <row r="928" spans="1:15">
      <c r="A928" s="1" t="s">
        <v>2500</v>
      </c>
      <c r="B928" s="1" t="s">
        <v>2935</v>
      </c>
      <c r="C928" s="1" t="s">
        <v>2936</v>
      </c>
      <c r="D928" s="1" t="s">
        <v>2921</v>
      </c>
      <c r="E928" s="2">
        <v>510</v>
      </c>
      <c r="F928" s="1" t="s">
        <v>2937</v>
      </c>
      <c r="G928" s="2" t="s">
        <v>18</v>
      </c>
      <c r="H928" s="1" t="s">
        <v>8661</v>
      </c>
      <c r="I928" s="3">
        <v>45001.593564814815</v>
      </c>
      <c r="J928" s="4">
        <v>229000</v>
      </c>
      <c r="K928" s="5">
        <v>94500</v>
      </c>
      <c r="L928" s="5">
        <v>124300</v>
      </c>
      <c r="M928" s="5">
        <f t="shared" si="33"/>
        <v>218800</v>
      </c>
      <c r="N928" s="38">
        <v>1.39</v>
      </c>
      <c r="O928" s="38">
        <v>1.39</v>
      </c>
    </row>
    <row r="929" spans="1:15">
      <c r="A929" s="1" t="s">
        <v>2500</v>
      </c>
      <c r="B929" s="1" t="s">
        <v>2938</v>
      </c>
      <c r="C929" s="1" t="s">
        <v>2939</v>
      </c>
      <c r="D929" s="1" t="s">
        <v>2921</v>
      </c>
      <c r="E929" s="2">
        <v>510</v>
      </c>
      <c r="F929" s="1" t="s">
        <v>2940</v>
      </c>
      <c r="G929" s="2" t="s">
        <v>18</v>
      </c>
      <c r="H929" s="1" t="s">
        <v>8662</v>
      </c>
      <c r="I929" s="3">
        <v>45098.549895833334</v>
      </c>
      <c r="J929" s="4">
        <v>270900</v>
      </c>
      <c r="K929" s="5">
        <v>95100</v>
      </c>
      <c r="L929" s="5">
        <v>164500</v>
      </c>
      <c r="M929" s="5">
        <f t="shared" si="33"/>
        <v>259600</v>
      </c>
      <c r="N929" s="38">
        <v>1.39</v>
      </c>
      <c r="O929" s="38">
        <v>1.39</v>
      </c>
    </row>
    <row r="930" spans="1:15">
      <c r="A930" s="1" t="s">
        <v>2500</v>
      </c>
      <c r="B930" s="1" t="s">
        <v>2941</v>
      </c>
      <c r="C930" s="1" t="s">
        <v>2942</v>
      </c>
      <c r="D930" s="1" t="s">
        <v>2943</v>
      </c>
      <c r="E930" s="2">
        <v>510</v>
      </c>
      <c r="F930" s="1" t="s">
        <v>2944</v>
      </c>
      <c r="G930" s="2" t="s">
        <v>18</v>
      </c>
      <c r="H930" s="1" t="s">
        <v>8663</v>
      </c>
      <c r="I930" s="3">
        <v>45245.633483796293</v>
      </c>
      <c r="J930" s="4">
        <v>287000</v>
      </c>
      <c r="K930" s="5">
        <v>77000</v>
      </c>
      <c r="L930" s="5">
        <v>160100</v>
      </c>
      <c r="M930" s="5">
        <f t="shared" si="33"/>
        <v>237100</v>
      </c>
      <c r="N930" s="38">
        <v>1.61</v>
      </c>
      <c r="O930" s="38">
        <v>1.61</v>
      </c>
    </row>
    <row r="931" spans="1:15">
      <c r="A931" s="1" t="s">
        <v>2500</v>
      </c>
      <c r="B931" s="1" t="s">
        <v>2945</v>
      </c>
      <c r="C931" s="1" t="s">
        <v>2946</v>
      </c>
      <c r="D931" s="1" t="s">
        <v>2943</v>
      </c>
      <c r="E931" s="2">
        <v>510</v>
      </c>
      <c r="F931" s="1" t="s">
        <v>2947</v>
      </c>
      <c r="G931" s="2" t="s">
        <v>18</v>
      </c>
      <c r="H931" s="1" t="s">
        <v>8664</v>
      </c>
      <c r="I931" s="3">
        <v>45170.390057870369</v>
      </c>
      <c r="J931" s="4">
        <v>375000</v>
      </c>
      <c r="K931" s="5">
        <v>64900</v>
      </c>
      <c r="L931" s="5">
        <v>248700</v>
      </c>
      <c r="M931" s="5">
        <f t="shared" si="33"/>
        <v>313600</v>
      </c>
      <c r="N931" s="38">
        <v>1.61</v>
      </c>
      <c r="O931" s="38">
        <v>1.61</v>
      </c>
    </row>
    <row r="932" spans="1:15">
      <c r="A932" s="1" t="s">
        <v>2500</v>
      </c>
      <c r="B932" s="1" t="s">
        <v>2948</v>
      </c>
      <c r="C932" s="1" t="s">
        <v>2949</v>
      </c>
      <c r="D932" s="1" t="s">
        <v>2943</v>
      </c>
      <c r="E932" s="2">
        <v>510</v>
      </c>
      <c r="F932" s="1" t="s">
        <v>2950</v>
      </c>
      <c r="G932" s="2" t="s">
        <v>18</v>
      </c>
      <c r="H932" s="1" t="s">
        <v>8665</v>
      </c>
      <c r="I932" s="3">
        <v>45097.386793981481</v>
      </c>
      <c r="J932" s="4">
        <v>470000</v>
      </c>
      <c r="K932" s="5">
        <v>76700</v>
      </c>
      <c r="L932" s="5">
        <v>322700</v>
      </c>
      <c r="M932" s="5">
        <f t="shared" si="33"/>
        <v>399400</v>
      </c>
      <c r="N932" s="38">
        <v>1.61</v>
      </c>
      <c r="O932" s="38">
        <v>1.61</v>
      </c>
    </row>
    <row r="933" spans="1:15">
      <c r="A933" s="1" t="s">
        <v>2500</v>
      </c>
      <c r="B933" s="1" t="s">
        <v>2951</v>
      </c>
      <c r="C933" s="1" t="s">
        <v>2952</v>
      </c>
      <c r="D933" s="1" t="s">
        <v>2943</v>
      </c>
      <c r="E933" s="2">
        <v>510</v>
      </c>
      <c r="F933" s="1" t="s">
        <v>2953</v>
      </c>
      <c r="G933" s="2" t="s">
        <v>18</v>
      </c>
      <c r="H933" s="1" t="s">
        <v>8666</v>
      </c>
      <c r="I933" s="3">
        <v>45215.41207175926</v>
      </c>
      <c r="J933" s="4">
        <v>360000</v>
      </c>
      <c r="K933" s="5">
        <v>65500</v>
      </c>
      <c r="L933" s="5">
        <v>249900</v>
      </c>
      <c r="M933" s="5">
        <f t="shared" si="33"/>
        <v>315400</v>
      </c>
      <c r="N933" s="38">
        <v>1.61</v>
      </c>
      <c r="O933" s="38">
        <v>1.61</v>
      </c>
    </row>
    <row r="934" spans="1:15">
      <c r="A934" s="1" t="s">
        <v>2500</v>
      </c>
      <c r="B934" s="1" t="s">
        <v>2954</v>
      </c>
      <c r="C934" s="1" t="s">
        <v>2955</v>
      </c>
      <c r="D934" s="1" t="s">
        <v>2943</v>
      </c>
      <c r="E934" s="2">
        <v>510</v>
      </c>
      <c r="F934" s="1" t="s">
        <v>2956</v>
      </c>
      <c r="G934" s="2" t="s">
        <v>18</v>
      </c>
      <c r="H934" s="1" t="s">
        <v>8667</v>
      </c>
      <c r="I934" s="3">
        <v>45040.408125000002</v>
      </c>
      <c r="J934" s="4">
        <v>295000</v>
      </c>
      <c r="K934" s="5">
        <v>82300</v>
      </c>
      <c r="L934" s="5">
        <v>180900</v>
      </c>
      <c r="M934" s="5">
        <f t="shared" si="33"/>
        <v>263200</v>
      </c>
      <c r="N934" s="38">
        <v>1.61</v>
      </c>
      <c r="O934" s="38">
        <v>1.61</v>
      </c>
    </row>
    <row r="935" spans="1:15">
      <c r="A935" s="1" t="s">
        <v>2500</v>
      </c>
      <c r="B935" s="1" t="s">
        <v>2957</v>
      </c>
      <c r="C935" s="1" t="s">
        <v>2958</v>
      </c>
      <c r="D935" s="1" t="s">
        <v>2943</v>
      </c>
      <c r="E935" s="2">
        <v>510</v>
      </c>
      <c r="F935" s="1" t="s">
        <v>2959</v>
      </c>
      <c r="G935" s="2" t="s">
        <v>18</v>
      </c>
      <c r="H935" s="1" t="s">
        <v>8668</v>
      </c>
      <c r="I935" s="3">
        <v>45097.383275462962</v>
      </c>
      <c r="J935" s="4">
        <v>383000</v>
      </c>
      <c r="K935" s="5">
        <v>91600</v>
      </c>
      <c r="L935" s="5">
        <v>254700</v>
      </c>
      <c r="M935" s="5">
        <f t="shared" si="33"/>
        <v>346300</v>
      </c>
      <c r="N935" s="38">
        <v>1.61</v>
      </c>
      <c r="O935" s="38">
        <v>1.61</v>
      </c>
    </row>
    <row r="936" spans="1:15">
      <c r="A936" s="1" t="s">
        <v>2500</v>
      </c>
      <c r="B936" s="1" t="s">
        <v>2960</v>
      </c>
      <c r="C936" s="1" t="s">
        <v>2961</v>
      </c>
      <c r="D936" s="1" t="s">
        <v>2943</v>
      </c>
      <c r="E936" s="2">
        <v>510</v>
      </c>
      <c r="F936" s="1" t="s">
        <v>2962</v>
      </c>
      <c r="G936" s="2" t="s">
        <v>18</v>
      </c>
      <c r="H936" s="1" t="s">
        <v>8669</v>
      </c>
      <c r="I936" s="3">
        <v>45106.609444444446</v>
      </c>
      <c r="J936" s="4">
        <v>390000</v>
      </c>
      <c r="K936" s="5">
        <v>103200</v>
      </c>
      <c r="L936" s="5">
        <v>261800</v>
      </c>
      <c r="M936" s="5">
        <f t="shared" si="33"/>
        <v>365000</v>
      </c>
      <c r="N936" s="38">
        <v>1.61</v>
      </c>
      <c r="O936" s="38">
        <v>1.61</v>
      </c>
    </row>
    <row r="937" spans="1:15">
      <c r="A937" s="1" t="s">
        <v>2500</v>
      </c>
      <c r="B937" s="1" t="s">
        <v>2963</v>
      </c>
      <c r="C937" s="1" t="s">
        <v>2964</v>
      </c>
      <c r="D937" s="1" t="s">
        <v>2943</v>
      </c>
      <c r="E937" s="2">
        <v>510</v>
      </c>
      <c r="F937" s="1" t="s">
        <v>2965</v>
      </c>
      <c r="G937" s="2" t="s">
        <v>18</v>
      </c>
      <c r="H937" s="1" t="s">
        <v>8670</v>
      </c>
      <c r="I937" s="3">
        <v>45198.388703703706</v>
      </c>
      <c r="J937" s="4">
        <v>355000</v>
      </c>
      <c r="K937" s="5">
        <v>73500</v>
      </c>
      <c r="L937" s="5">
        <v>259300</v>
      </c>
      <c r="M937" s="5">
        <f t="shared" si="33"/>
        <v>332800</v>
      </c>
      <c r="N937" s="38">
        <v>1.61</v>
      </c>
      <c r="O937" s="38">
        <v>1.61</v>
      </c>
    </row>
    <row r="938" spans="1:15">
      <c r="A938" s="1" t="s">
        <v>2500</v>
      </c>
      <c r="B938" s="1" t="s">
        <v>2966</v>
      </c>
      <c r="C938" s="1" t="s">
        <v>2967</v>
      </c>
      <c r="D938" s="1" t="s">
        <v>2943</v>
      </c>
      <c r="E938" s="2">
        <v>510</v>
      </c>
      <c r="F938" s="1" t="s">
        <v>2968</v>
      </c>
      <c r="G938" s="2" t="s">
        <v>18</v>
      </c>
      <c r="H938" s="1" t="s">
        <v>8671</v>
      </c>
      <c r="I938" s="3">
        <v>45131.361527777779</v>
      </c>
      <c r="J938" s="4">
        <v>370000</v>
      </c>
      <c r="K938" s="5">
        <v>91900</v>
      </c>
      <c r="L938" s="5">
        <v>267700</v>
      </c>
      <c r="M938" s="5">
        <f t="shared" si="33"/>
        <v>359600</v>
      </c>
      <c r="N938" s="38">
        <v>1.61</v>
      </c>
      <c r="O938" s="38">
        <v>1.61</v>
      </c>
    </row>
    <row r="939" spans="1:15">
      <c r="A939" s="1" t="s">
        <v>2500</v>
      </c>
      <c r="B939" s="1" t="s">
        <v>2969</v>
      </c>
      <c r="C939" s="1" t="s">
        <v>2970</v>
      </c>
      <c r="D939" s="1" t="s">
        <v>2943</v>
      </c>
      <c r="E939" s="2">
        <v>510</v>
      </c>
      <c r="F939" s="1" t="s">
        <v>2971</v>
      </c>
      <c r="G939" s="2" t="s">
        <v>18</v>
      </c>
      <c r="H939" s="1" t="s">
        <v>8672</v>
      </c>
      <c r="I939" s="3">
        <v>45040.619004629632</v>
      </c>
      <c r="J939" s="4">
        <v>287000</v>
      </c>
      <c r="K939" s="5">
        <v>64300</v>
      </c>
      <c r="L939" s="5">
        <v>216400</v>
      </c>
      <c r="M939" s="5">
        <f t="shared" si="33"/>
        <v>280700</v>
      </c>
      <c r="N939" s="38">
        <v>1.61</v>
      </c>
      <c r="O939" s="38">
        <v>1.61</v>
      </c>
    </row>
    <row r="940" spans="1:15">
      <c r="A940" s="1" t="s">
        <v>2500</v>
      </c>
      <c r="B940" s="1" t="s">
        <v>2972</v>
      </c>
      <c r="C940" s="1" t="s">
        <v>2973</v>
      </c>
      <c r="D940" s="1" t="s">
        <v>2943</v>
      </c>
      <c r="E940" s="2">
        <v>510</v>
      </c>
      <c r="F940" s="1" t="s">
        <v>2974</v>
      </c>
      <c r="G940" s="2" t="s">
        <v>18</v>
      </c>
      <c r="H940" s="1" t="s">
        <v>8673</v>
      </c>
      <c r="I940" s="3">
        <v>44949.359791666669</v>
      </c>
      <c r="J940" s="4">
        <v>345000</v>
      </c>
      <c r="K940" s="5">
        <v>66100</v>
      </c>
      <c r="L940" s="5">
        <v>276000</v>
      </c>
      <c r="M940" s="5">
        <f t="shared" si="33"/>
        <v>342100</v>
      </c>
      <c r="N940" s="38">
        <v>1.61</v>
      </c>
      <c r="O940" s="38">
        <v>1.61</v>
      </c>
    </row>
    <row r="941" spans="1:15">
      <c r="A941" s="1" t="s">
        <v>2500</v>
      </c>
      <c r="B941" s="1" t="s">
        <v>2975</v>
      </c>
      <c r="C941" s="1" t="s">
        <v>2976</v>
      </c>
      <c r="D941" s="1" t="s">
        <v>2943</v>
      </c>
      <c r="E941" s="2">
        <v>510</v>
      </c>
      <c r="F941" s="1" t="s">
        <v>2977</v>
      </c>
      <c r="G941" s="2" t="s">
        <v>18</v>
      </c>
      <c r="H941" s="1" t="s">
        <v>8674</v>
      </c>
      <c r="I941" s="3">
        <v>45014.369166666664</v>
      </c>
      <c r="J941" s="4">
        <v>330000</v>
      </c>
      <c r="K941" s="5">
        <v>100000</v>
      </c>
      <c r="L941" s="5">
        <v>242500</v>
      </c>
      <c r="M941" s="5">
        <f t="shared" si="33"/>
        <v>342500</v>
      </c>
      <c r="N941" s="38">
        <v>1.61</v>
      </c>
      <c r="O941" s="38">
        <v>1.61</v>
      </c>
    </row>
    <row r="942" spans="1:15">
      <c r="A942" s="1" t="s">
        <v>2500</v>
      </c>
      <c r="B942" s="1" t="s">
        <v>2978</v>
      </c>
      <c r="C942" s="1" t="s">
        <v>2979</v>
      </c>
      <c r="D942" s="1" t="s">
        <v>2980</v>
      </c>
      <c r="E942" s="2">
        <v>510</v>
      </c>
      <c r="F942" s="1" t="s">
        <v>2981</v>
      </c>
      <c r="G942" s="2" t="s">
        <v>18</v>
      </c>
      <c r="H942" s="1" t="s">
        <v>8675</v>
      </c>
      <c r="I942" s="3">
        <v>45093.347268518519</v>
      </c>
      <c r="J942" s="4">
        <v>807000</v>
      </c>
      <c r="K942" s="5">
        <v>159900</v>
      </c>
      <c r="L942" s="5">
        <v>363900</v>
      </c>
      <c r="M942" s="5">
        <f t="shared" si="33"/>
        <v>523800</v>
      </c>
      <c r="N942" s="38">
        <v>1</v>
      </c>
      <c r="O942" s="38">
        <v>1</v>
      </c>
    </row>
    <row r="943" spans="1:15">
      <c r="A943" s="1" t="s">
        <v>2500</v>
      </c>
      <c r="B943" s="1" t="s">
        <v>2982</v>
      </c>
      <c r="C943" s="1" t="s">
        <v>2983</v>
      </c>
      <c r="D943" s="1" t="s">
        <v>2984</v>
      </c>
      <c r="E943" s="2">
        <v>510</v>
      </c>
      <c r="F943" s="1" t="s">
        <v>2985</v>
      </c>
      <c r="G943" s="2" t="s">
        <v>18</v>
      </c>
      <c r="H943" s="1" t="s">
        <v>8676</v>
      </c>
      <c r="I943" s="3">
        <v>45201.590856481482</v>
      </c>
      <c r="J943" s="4">
        <v>380000</v>
      </c>
      <c r="K943" s="5">
        <v>136500</v>
      </c>
      <c r="L943" s="5">
        <v>176500</v>
      </c>
      <c r="M943" s="5">
        <f t="shared" si="33"/>
        <v>313000</v>
      </c>
      <c r="N943" s="38">
        <v>1.47</v>
      </c>
      <c r="O943" s="38">
        <v>1.73</v>
      </c>
    </row>
    <row r="944" spans="1:15">
      <c r="A944" s="1" t="s">
        <v>2500</v>
      </c>
      <c r="B944" s="1" t="s">
        <v>2986</v>
      </c>
      <c r="C944" s="1" t="s">
        <v>2987</v>
      </c>
      <c r="D944" s="1" t="s">
        <v>2984</v>
      </c>
      <c r="E944" s="2">
        <v>510</v>
      </c>
      <c r="F944" s="1" t="s">
        <v>2988</v>
      </c>
      <c r="G944" s="2" t="s">
        <v>18</v>
      </c>
      <c r="H944" s="1" t="s">
        <v>8677</v>
      </c>
      <c r="I944" s="3">
        <v>45107.613749999997</v>
      </c>
      <c r="J944" s="4">
        <v>420000</v>
      </c>
      <c r="K944" s="5">
        <v>72400</v>
      </c>
      <c r="L944" s="5">
        <v>273700</v>
      </c>
      <c r="M944" s="5">
        <f t="shared" si="33"/>
        <v>346100</v>
      </c>
      <c r="N944" s="38">
        <v>1.47</v>
      </c>
      <c r="O944" s="38">
        <v>1.73</v>
      </c>
    </row>
    <row r="945" spans="1:15">
      <c r="A945" s="1" t="s">
        <v>2500</v>
      </c>
      <c r="B945" s="1" t="s">
        <v>2989</v>
      </c>
      <c r="C945" s="1" t="s">
        <v>2990</v>
      </c>
      <c r="D945" s="1" t="s">
        <v>2984</v>
      </c>
      <c r="E945" s="2">
        <v>510</v>
      </c>
      <c r="F945" s="1" t="s">
        <v>2991</v>
      </c>
      <c r="G945" s="2" t="s">
        <v>18</v>
      </c>
      <c r="H945" s="1" t="s">
        <v>8678</v>
      </c>
      <c r="I945" s="3">
        <v>45145.638425925928</v>
      </c>
      <c r="J945" s="4">
        <v>466500</v>
      </c>
      <c r="K945" s="5">
        <v>62500</v>
      </c>
      <c r="L945" s="5">
        <v>324900</v>
      </c>
      <c r="M945" s="5">
        <f t="shared" si="33"/>
        <v>387400</v>
      </c>
      <c r="N945" s="38">
        <v>1.47</v>
      </c>
      <c r="O945" s="38">
        <v>1.73</v>
      </c>
    </row>
    <row r="946" spans="1:15">
      <c r="A946" s="1" t="s">
        <v>2500</v>
      </c>
      <c r="B946" s="1" t="s">
        <v>2992</v>
      </c>
      <c r="C946" s="1" t="s">
        <v>2993</v>
      </c>
      <c r="D946" s="1" t="s">
        <v>2984</v>
      </c>
      <c r="E946" s="2">
        <v>510</v>
      </c>
      <c r="F946" s="1" t="s">
        <v>2994</v>
      </c>
      <c r="G946" s="2" t="s">
        <v>18</v>
      </c>
      <c r="H946" s="1" t="s">
        <v>8679</v>
      </c>
      <c r="I946" s="3">
        <v>45168.418877314813</v>
      </c>
      <c r="J946" s="4">
        <v>262700</v>
      </c>
      <c r="K946" s="5">
        <v>71000</v>
      </c>
      <c r="L946" s="5">
        <v>148800</v>
      </c>
      <c r="M946" s="5">
        <f t="shared" si="33"/>
        <v>219800</v>
      </c>
      <c r="N946" s="38">
        <v>1.47</v>
      </c>
      <c r="O946" s="38">
        <v>1.73</v>
      </c>
    </row>
    <row r="947" spans="1:15">
      <c r="A947" s="1" t="s">
        <v>2500</v>
      </c>
      <c r="B947" s="1" t="s">
        <v>2995</v>
      </c>
      <c r="C947" s="1" t="s">
        <v>2996</v>
      </c>
      <c r="D947" s="1" t="s">
        <v>2984</v>
      </c>
      <c r="E947" s="2">
        <v>510</v>
      </c>
      <c r="F947" s="1" t="s">
        <v>2997</v>
      </c>
      <c r="G947" s="2" t="s">
        <v>18</v>
      </c>
      <c r="H947" s="1" t="s">
        <v>8680</v>
      </c>
      <c r="I947" s="3">
        <v>45006.471655092595</v>
      </c>
      <c r="J947" s="4">
        <v>500000</v>
      </c>
      <c r="K947" s="5">
        <v>68300</v>
      </c>
      <c r="L947" s="5">
        <v>351100</v>
      </c>
      <c r="M947" s="5">
        <f t="shared" si="33"/>
        <v>419400</v>
      </c>
      <c r="N947" s="38">
        <v>1.47</v>
      </c>
      <c r="O947" s="38">
        <v>1.73</v>
      </c>
    </row>
    <row r="948" spans="1:15">
      <c r="A948" s="1" t="s">
        <v>2500</v>
      </c>
      <c r="B948" s="1" t="s">
        <v>2998</v>
      </c>
      <c r="C948" s="1" t="s">
        <v>2999</v>
      </c>
      <c r="D948" s="1" t="s">
        <v>2984</v>
      </c>
      <c r="E948" s="2">
        <v>510</v>
      </c>
      <c r="F948" s="1" t="s">
        <v>3000</v>
      </c>
      <c r="G948" s="2" t="s">
        <v>18</v>
      </c>
      <c r="H948" s="1" t="s">
        <v>8681</v>
      </c>
      <c r="I948" s="3">
        <v>45085.574594907404</v>
      </c>
      <c r="J948" s="4">
        <v>565000</v>
      </c>
      <c r="K948" s="5">
        <v>68900</v>
      </c>
      <c r="L948" s="5">
        <v>416500</v>
      </c>
      <c r="M948" s="5">
        <f t="shared" si="33"/>
        <v>485400</v>
      </c>
      <c r="N948" s="38">
        <v>1.47</v>
      </c>
      <c r="O948" s="38">
        <v>1.73</v>
      </c>
    </row>
    <row r="949" spans="1:15">
      <c r="A949" s="1" t="s">
        <v>2500</v>
      </c>
      <c r="B949" s="1" t="s">
        <v>3001</v>
      </c>
      <c r="C949" s="1" t="s">
        <v>3002</v>
      </c>
      <c r="D949" s="1" t="s">
        <v>2984</v>
      </c>
      <c r="E949" s="2">
        <v>510</v>
      </c>
      <c r="F949" s="1" t="s">
        <v>3003</v>
      </c>
      <c r="G949" s="2" t="s">
        <v>18</v>
      </c>
      <c r="H949" s="1" t="s">
        <v>8682</v>
      </c>
      <c r="I949" s="3">
        <v>45169.375462962962</v>
      </c>
      <c r="J949" s="4">
        <v>465000</v>
      </c>
      <c r="K949" s="5">
        <v>183400</v>
      </c>
      <c r="L949" s="5">
        <v>217300</v>
      </c>
      <c r="M949" s="5">
        <f t="shared" si="33"/>
        <v>400700</v>
      </c>
      <c r="N949" s="38">
        <v>1.47</v>
      </c>
      <c r="O949" s="38">
        <v>1.73</v>
      </c>
    </row>
    <row r="950" spans="1:15">
      <c r="A950" s="1" t="s">
        <v>2500</v>
      </c>
      <c r="B950" s="1" t="s">
        <v>3004</v>
      </c>
      <c r="C950" s="1" t="s">
        <v>3005</v>
      </c>
      <c r="D950" s="1" t="s">
        <v>2984</v>
      </c>
      <c r="E950" s="2">
        <v>510</v>
      </c>
      <c r="F950" s="1" t="s">
        <v>3006</v>
      </c>
      <c r="G950" s="2" t="s">
        <v>18</v>
      </c>
      <c r="H950" s="1" t="s">
        <v>8683</v>
      </c>
      <c r="I950" s="3">
        <v>45219.518483796295</v>
      </c>
      <c r="J950" s="4">
        <v>325000</v>
      </c>
      <c r="K950" s="5">
        <v>68300</v>
      </c>
      <c r="L950" s="5">
        <v>215300</v>
      </c>
      <c r="M950" s="5">
        <f t="shared" si="33"/>
        <v>283600</v>
      </c>
      <c r="N950" s="38">
        <v>1.47</v>
      </c>
      <c r="O950" s="38">
        <v>1.73</v>
      </c>
    </row>
    <row r="951" spans="1:15">
      <c r="A951" s="1" t="s">
        <v>2500</v>
      </c>
      <c r="B951" s="1" t="s">
        <v>3007</v>
      </c>
      <c r="C951" s="1" t="s">
        <v>3008</v>
      </c>
      <c r="D951" s="1" t="s">
        <v>2984</v>
      </c>
      <c r="E951" s="2">
        <v>510</v>
      </c>
      <c r="F951" s="1" t="s">
        <v>3009</v>
      </c>
      <c r="G951" s="2" t="s">
        <v>18</v>
      </c>
      <c r="H951" s="1" t="s">
        <v>8684</v>
      </c>
      <c r="I951" s="3">
        <v>45268.498229166667</v>
      </c>
      <c r="J951" s="4">
        <v>370000</v>
      </c>
      <c r="K951" s="5">
        <v>62500</v>
      </c>
      <c r="L951" s="5">
        <v>266800</v>
      </c>
      <c r="M951" s="5">
        <f t="shared" si="33"/>
        <v>329300</v>
      </c>
      <c r="N951" s="38">
        <v>1.47</v>
      </c>
      <c r="O951" s="38">
        <v>1.73</v>
      </c>
    </row>
    <row r="952" spans="1:15">
      <c r="A952" s="1" t="s">
        <v>2500</v>
      </c>
      <c r="B952" s="1" t="s">
        <v>3010</v>
      </c>
      <c r="C952" s="1" t="s">
        <v>3011</v>
      </c>
      <c r="D952" s="1" t="s">
        <v>2984</v>
      </c>
      <c r="E952" s="2">
        <v>510</v>
      </c>
      <c r="F952" s="1" t="s">
        <v>3012</v>
      </c>
      <c r="G952" s="2" t="s">
        <v>18</v>
      </c>
      <c r="H952" s="1" t="s">
        <v>8685</v>
      </c>
      <c r="I952" s="3">
        <v>45112.619259259256</v>
      </c>
      <c r="J952" s="4">
        <v>390000</v>
      </c>
      <c r="K952" s="5">
        <v>48200</v>
      </c>
      <c r="L952" s="5">
        <v>282800</v>
      </c>
      <c r="M952" s="5">
        <f t="shared" si="33"/>
        <v>331000</v>
      </c>
      <c r="N952" s="38">
        <v>1.47</v>
      </c>
      <c r="O952" s="38">
        <v>1.73</v>
      </c>
    </row>
    <row r="953" spans="1:15">
      <c r="A953" s="1" t="s">
        <v>2500</v>
      </c>
      <c r="B953" s="1" t="s">
        <v>3013</v>
      </c>
      <c r="C953" s="1" t="s">
        <v>3014</v>
      </c>
      <c r="D953" s="1" t="s">
        <v>2984</v>
      </c>
      <c r="E953" s="2">
        <v>510</v>
      </c>
      <c r="F953" s="1" t="s">
        <v>3015</v>
      </c>
      <c r="G953" s="2" t="s">
        <v>18</v>
      </c>
      <c r="H953" s="1" t="s">
        <v>8686</v>
      </c>
      <c r="I953" s="3">
        <v>45103.574664351851</v>
      </c>
      <c r="J953" s="4">
        <v>354325</v>
      </c>
      <c r="K953" s="5">
        <v>65700</v>
      </c>
      <c r="L953" s="5">
        <v>255000</v>
      </c>
      <c r="M953" s="5">
        <f t="shared" si="33"/>
        <v>320700</v>
      </c>
      <c r="N953" s="38">
        <v>1.47</v>
      </c>
      <c r="O953" s="38">
        <v>1.73</v>
      </c>
    </row>
    <row r="954" spans="1:15">
      <c r="A954" s="1" t="s">
        <v>2500</v>
      </c>
      <c r="B954" s="1" t="s">
        <v>3016</v>
      </c>
      <c r="C954" s="1" t="s">
        <v>3017</v>
      </c>
      <c r="D954" s="1" t="s">
        <v>2984</v>
      </c>
      <c r="E954" s="2">
        <v>510</v>
      </c>
      <c r="F954" s="1" t="s">
        <v>3018</v>
      </c>
      <c r="G954" s="2" t="s">
        <v>18</v>
      </c>
      <c r="H954" s="1" t="s">
        <v>8687</v>
      </c>
      <c r="I954" s="3">
        <v>44936.524930555555</v>
      </c>
      <c r="J954" s="4">
        <v>330000</v>
      </c>
      <c r="K954" s="5">
        <v>62500</v>
      </c>
      <c r="L954" s="5">
        <v>240300</v>
      </c>
      <c r="M954" s="5">
        <f t="shared" ref="M954:M982" si="34">SUM(K954:L954)</f>
        <v>302800</v>
      </c>
      <c r="N954" s="38">
        <v>1.47</v>
      </c>
      <c r="O954" s="38">
        <v>1.73</v>
      </c>
    </row>
    <row r="955" spans="1:15">
      <c r="A955" s="1" t="s">
        <v>2500</v>
      </c>
      <c r="B955" s="1" t="s">
        <v>3019</v>
      </c>
      <c r="C955" s="1" t="s">
        <v>3020</v>
      </c>
      <c r="D955" s="1" t="s">
        <v>2984</v>
      </c>
      <c r="E955" s="2">
        <v>510</v>
      </c>
      <c r="F955" s="1" t="s">
        <v>3021</v>
      </c>
      <c r="G955" s="2" t="s">
        <v>18</v>
      </c>
      <c r="H955" s="1" t="s">
        <v>8688</v>
      </c>
      <c r="I955" s="3">
        <v>45160.639317129629</v>
      </c>
      <c r="J955" s="4">
        <v>380000</v>
      </c>
      <c r="K955" s="5">
        <v>76300</v>
      </c>
      <c r="L955" s="5">
        <v>311800</v>
      </c>
      <c r="M955" s="5">
        <f t="shared" si="34"/>
        <v>388100</v>
      </c>
      <c r="N955" s="38">
        <v>1.47</v>
      </c>
      <c r="O955" s="38">
        <v>1.73</v>
      </c>
    </row>
    <row r="956" spans="1:15" ht="17.25" customHeight="1">
      <c r="A956" s="1" t="s">
        <v>2500</v>
      </c>
      <c r="B956" s="1" t="s">
        <v>3022</v>
      </c>
      <c r="C956" s="1" t="s">
        <v>3023</v>
      </c>
      <c r="D956" s="1" t="s">
        <v>2984</v>
      </c>
      <c r="E956" s="2">
        <v>510</v>
      </c>
      <c r="F956" s="1" t="s">
        <v>3024</v>
      </c>
      <c r="G956" s="2" t="s">
        <v>18</v>
      </c>
      <c r="H956" s="1" t="s">
        <v>8689</v>
      </c>
      <c r="I956" s="3">
        <v>44981.4219212963</v>
      </c>
      <c r="J956" s="4">
        <v>316340</v>
      </c>
      <c r="K956" s="5">
        <v>76300</v>
      </c>
      <c r="L956" s="5">
        <v>270900</v>
      </c>
      <c r="M956" s="5">
        <f t="shared" si="34"/>
        <v>347200</v>
      </c>
      <c r="N956" s="38">
        <v>1.47</v>
      </c>
      <c r="O956" s="38">
        <v>1.73</v>
      </c>
    </row>
    <row r="957" spans="1:15">
      <c r="A957" s="1" t="s">
        <v>2500</v>
      </c>
      <c r="B957" s="1" t="s">
        <v>3025</v>
      </c>
      <c r="C957" s="1" t="s">
        <v>3026</v>
      </c>
      <c r="D957" s="1" t="s">
        <v>3027</v>
      </c>
      <c r="E957" s="2">
        <v>510</v>
      </c>
      <c r="F957" s="1" t="s">
        <v>3028</v>
      </c>
      <c r="G957" s="2" t="s">
        <v>18</v>
      </c>
      <c r="H957" s="1" t="s">
        <v>8690</v>
      </c>
      <c r="I957" s="3">
        <v>44944.438344907408</v>
      </c>
      <c r="J957" s="4">
        <v>580000</v>
      </c>
      <c r="K957" s="5">
        <v>102400</v>
      </c>
      <c r="L957" s="5">
        <v>300400</v>
      </c>
      <c r="M957" s="5">
        <f t="shared" si="34"/>
        <v>402800</v>
      </c>
      <c r="N957" s="38">
        <v>1.43</v>
      </c>
      <c r="O957" s="38">
        <v>1.43</v>
      </c>
    </row>
    <row r="958" spans="1:15">
      <c r="A958" s="1" t="s">
        <v>2500</v>
      </c>
      <c r="B958" s="1" t="s">
        <v>3029</v>
      </c>
      <c r="C958" s="1" t="s">
        <v>3030</v>
      </c>
      <c r="D958" s="1" t="s">
        <v>3027</v>
      </c>
      <c r="E958" s="2">
        <v>510</v>
      </c>
      <c r="F958" s="1" t="s">
        <v>3031</v>
      </c>
      <c r="G958" s="2" t="s">
        <v>18</v>
      </c>
      <c r="H958" s="1" t="s">
        <v>8691</v>
      </c>
      <c r="I958" s="3">
        <v>45246.649317129632</v>
      </c>
      <c r="J958" s="4">
        <v>345000</v>
      </c>
      <c r="K958" s="5">
        <v>61700</v>
      </c>
      <c r="L958" s="5">
        <v>241300</v>
      </c>
      <c r="M958" s="5">
        <f t="shared" si="34"/>
        <v>303000</v>
      </c>
      <c r="N958" s="38">
        <v>1.43</v>
      </c>
      <c r="O958" s="38">
        <v>1.43</v>
      </c>
    </row>
    <row r="959" spans="1:15">
      <c r="A959" s="1" t="s">
        <v>2500</v>
      </c>
      <c r="B959" s="1" t="s">
        <v>3032</v>
      </c>
      <c r="C959" s="1" t="s">
        <v>3033</v>
      </c>
      <c r="D959" s="1" t="s">
        <v>3027</v>
      </c>
      <c r="E959" s="2">
        <v>510</v>
      </c>
      <c r="F959" s="1" t="s">
        <v>3034</v>
      </c>
      <c r="G959" s="2" t="s">
        <v>18</v>
      </c>
      <c r="H959" s="1" t="s">
        <v>8692</v>
      </c>
      <c r="I959" s="3">
        <v>45272.34375</v>
      </c>
      <c r="J959" s="4">
        <v>359900</v>
      </c>
      <c r="K959" s="5">
        <v>82400</v>
      </c>
      <c r="L959" s="5">
        <v>206900</v>
      </c>
      <c r="M959" s="5">
        <f t="shared" si="34"/>
        <v>289300</v>
      </c>
      <c r="N959" s="38">
        <v>1.43</v>
      </c>
      <c r="O959" s="38">
        <v>1.43</v>
      </c>
    </row>
    <row r="960" spans="1:15">
      <c r="A960" s="1" t="s">
        <v>2500</v>
      </c>
      <c r="B960" s="1" t="s">
        <v>3035</v>
      </c>
      <c r="C960" s="1" t="s">
        <v>3036</v>
      </c>
      <c r="D960" s="1" t="s">
        <v>3037</v>
      </c>
      <c r="E960" s="2">
        <v>510</v>
      </c>
      <c r="F960" s="1" t="s">
        <v>3038</v>
      </c>
      <c r="G960" s="2" t="s">
        <v>18</v>
      </c>
      <c r="H960" s="1" t="s">
        <v>8693</v>
      </c>
      <c r="I960" s="3">
        <v>45170.409872685188</v>
      </c>
      <c r="J960" s="4">
        <v>419900</v>
      </c>
      <c r="K960" s="5">
        <v>66900</v>
      </c>
      <c r="L960" s="5">
        <v>263100</v>
      </c>
      <c r="M960" s="5">
        <f t="shared" si="34"/>
        <v>330000</v>
      </c>
      <c r="N960" s="38">
        <v>1.68</v>
      </c>
      <c r="O960" s="38">
        <v>1.68</v>
      </c>
    </row>
    <row r="961" spans="1:15">
      <c r="A961" s="1" t="s">
        <v>2500</v>
      </c>
      <c r="B961" s="1" t="s">
        <v>3039</v>
      </c>
      <c r="C961" s="1" t="s">
        <v>3040</v>
      </c>
      <c r="D961" s="1" t="s">
        <v>3037</v>
      </c>
      <c r="E961" s="2">
        <v>510</v>
      </c>
      <c r="F961" s="1" t="s">
        <v>3041</v>
      </c>
      <c r="G961" s="2" t="s">
        <v>18</v>
      </c>
      <c r="H961" s="1" t="s">
        <v>8694</v>
      </c>
      <c r="I961" s="3">
        <v>45219.514930555553</v>
      </c>
      <c r="J961" s="4">
        <v>390000</v>
      </c>
      <c r="K961" s="5">
        <v>67700</v>
      </c>
      <c r="L961" s="5">
        <v>262800</v>
      </c>
      <c r="M961" s="5">
        <f t="shared" si="34"/>
        <v>330500</v>
      </c>
      <c r="N961" s="38">
        <v>1.68</v>
      </c>
      <c r="O961" s="38">
        <v>1.68</v>
      </c>
    </row>
    <row r="962" spans="1:15">
      <c r="A962" s="1" t="s">
        <v>2500</v>
      </c>
      <c r="B962" s="1" t="s">
        <v>3042</v>
      </c>
      <c r="C962" s="1" t="s">
        <v>3043</v>
      </c>
      <c r="D962" s="1" t="s">
        <v>3037</v>
      </c>
      <c r="E962" s="2">
        <v>510</v>
      </c>
      <c r="F962" s="1" t="s">
        <v>3044</v>
      </c>
      <c r="G962" s="2" t="s">
        <v>18</v>
      </c>
      <c r="H962" s="1" t="s">
        <v>8695</v>
      </c>
      <c r="I962" s="3">
        <v>45058.339456018519</v>
      </c>
      <c r="J962" s="4">
        <v>405100</v>
      </c>
      <c r="K962" s="5">
        <v>67100</v>
      </c>
      <c r="L962" s="5">
        <v>290900</v>
      </c>
      <c r="M962" s="5">
        <f t="shared" si="34"/>
        <v>358000</v>
      </c>
      <c r="N962" s="38">
        <v>1.68</v>
      </c>
      <c r="O962" s="38">
        <v>1.68</v>
      </c>
    </row>
    <row r="963" spans="1:15">
      <c r="A963" s="1" t="s">
        <v>2500</v>
      </c>
      <c r="B963" s="1" t="s">
        <v>3045</v>
      </c>
      <c r="C963" s="1" t="s">
        <v>3046</v>
      </c>
      <c r="D963" s="1" t="s">
        <v>3037</v>
      </c>
      <c r="E963" s="2">
        <v>510</v>
      </c>
      <c r="F963" s="1" t="s">
        <v>3047</v>
      </c>
      <c r="G963" s="2" t="s">
        <v>18</v>
      </c>
      <c r="H963" s="1" t="s">
        <v>8696</v>
      </c>
      <c r="I963" s="3">
        <v>45182.382974537039</v>
      </c>
      <c r="J963" s="4">
        <v>435000</v>
      </c>
      <c r="K963" s="5">
        <v>80300</v>
      </c>
      <c r="L963" s="5">
        <v>330900</v>
      </c>
      <c r="M963" s="5">
        <f t="shared" si="34"/>
        <v>411200</v>
      </c>
      <c r="N963" s="38">
        <v>1.68</v>
      </c>
      <c r="O963" s="38">
        <v>1.68</v>
      </c>
    </row>
    <row r="964" spans="1:15">
      <c r="A964" s="1" t="s">
        <v>2500</v>
      </c>
      <c r="B964" s="1" t="s">
        <v>3048</v>
      </c>
      <c r="C964" s="1" t="s">
        <v>3049</v>
      </c>
      <c r="D964" s="1" t="s">
        <v>3037</v>
      </c>
      <c r="E964" s="2">
        <v>510</v>
      </c>
      <c r="F964" s="1" t="s">
        <v>3050</v>
      </c>
      <c r="G964" s="2" t="s">
        <v>18</v>
      </c>
      <c r="H964" s="1" t="s">
        <v>8697</v>
      </c>
      <c r="I964" s="3">
        <v>44956.468888888892</v>
      </c>
      <c r="J964" s="4">
        <v>260000</v>
      </c>
      <c r="K964" s="5">
        <v>74600</v>
      </c>
      <c r="L964" s="5">
        <v>180700</v>
      </c>
      <c r="M964" s="5">
        <f t="shared" si="34"/>
        <v>255300</v>
      </c>
      <c r="N964" s="38">
        <v>1.68</v>
      </c>
      <c r="O964" s="38">
        <v>1.68</v>
      </c>
    </row>
    <row r="965" spans="1:15">
      <c r="A965" s="1" t="s">
        <v>2500</v>
      </c>
      <c r="B965" s="1" t="s">
        <v>3051</v>
      </c>
      <c r="C965" s="1" t="s">
        <v>3052</v>
      </c>
      <c r="D965" s="1" t="s">
        <v>3037</v>
      </c>
      <c r="E965" s="2">
        <v>510</v>
      </c>
      <c r="F965" s="1" t="s">
        <v>3053</v>
      </c>
      <c r="G965" s="2" t="s">
        <v>18</v>
      </c>
      <c r="H965" s="1" t="s">
        <v>8698</v>
      </c>
      <c r="I965" s="3">
        <v>45083.645879629628</v>
      </c>
      <c r="J965" s="4">
        <v>450000</v>
      </c>
      <c r="K965" s="5">
        <v>111600</v>
      </c>
      <c r="L965" s="5">
        <v>329800</v>
      </c>
      <c r="M965" s="5">
        <f t="shared" si="34"/>
        <v>441400</v>
      </c>
      <c r="N965" s="38">
        <v>1.68</v>
      </c>
      <c r="O965" s="38">
        <v>1.68</v>
      </c>
    </row>
    <row r="966" spans="1:15">
      <c r="A966" s="1" t="s">
        <v>2500</v>
      </c>
      <c r="B966" s="1" t="s">
        <v>3054</v>
      </c>
      <c r="C966" s="1" t="s">
        <v>3055</v>
      </c>
      <c r="D966" s="1" t="s">
        <v>3037</v>
      </c>
      <c r="E966" s="2">
        <v>510</v>
      </c>
      <c r="F966" s="1" t="s">
        <v>3056</v>
      </c>
      <c r="G966" s="2" t="s">
        <v>18</v>
      </c>
      <c r="H966" s="1" t="s">
        <v>8699</v>
      </c>
      <c r="I966" s="3">
        <v>45268.641921296294</v>
      </c>
      <c r="J966" s="4">
        <v>438800</v>
      </c>
      <c r="K966" s="5">
        <v>111900</v>
      </c>
      <c r="L966" s="5">
        <v>324700</v>
      </c>
      <c r="M966" s="5">
        <f t="shared" si="34"/>
        <v>436600</v>
      </c>
      <c r="N966" s="38">
        <v>1.68</v>
      </c>
      <c r="O966" s="38">
        <v>1.68</v>
      </c>
    </row>
    <row r="967" spans="1:15">
      <c r="A967" s="1" t="s">
        <v>2500</v>
      </c>
      <c r="B967" s="1" t="s">
        <v>3057</v>
      </c>
      <c r="C967" s="1" t="s">
        <v>3058</v>
      </c>
      <c r="D967" s="1" t="s">
        <v>3037</v>
      </c>
      <c r="E967" s="2">
        <v>510</v>
      </c>
      <c r="F967" s="1" t="s">
        <v>3059</v>
      </c>
      <c r="G967" s="2" t="s">
        <v>18</v>
      </c>
      <c r="H967" s="1" t="s">
        <v>8700</v>
      </c>
      <c r="I967" s="3">
        <v>45107.611307870371</v>
      </c>
      <c r="J967" s="4">
        <v>233000</v>
      </c>
      <c r="K967" s="5">
        <v>60600</v>
      </c>
      <c r="L967" s="5">
        <v>194700</v>
      </c>
      <c r="M967" s="5">
        <f t="shared" si="34"/>
        <v>255300</v>
      </c>
      <c r="N967" s="38">
        <v>1.68</v>
      </c>
      <c r="O967" s="38">
        <v>1.68</v>
      </c>
    </row>
    <row r="968" spans="1:15">
      <c r="A968" s="1" t="s">
        <v>2500</v>
      </c>
      <c r="B968" s="1" t="s">
        <v>3060</v>
      </c>
      <c r="C968" s="1" t="s">
        <v>3061</v>
      </c>
      <c r="D968" s="1" t="s">
        <v>3037</v>
      </c>
      <c r="E968" s="2">
        <v>510</v>
      </c>
      <c r="F968" s="1" t="s">
        <v>3062</v>
      </c>
      <c r="G968" s="2" t="s">
        <v>18</v>
      </c>
      <c r="H968" s="1" t="s">
        <v>8701</v>
      </c>
      <c r="I968" s="3">
        <v>45050.402349537035</v>
      </c>
      <c r="J968" s="4">
        <v>315000</v>
      </c>
      <c r="K968" s="5">
        <v>58700</v>
      </c>
      <c r="L968" s="5">
        <v>270800</v>
      </c>
      <c r="M968" s="5">
        <f t="shared" si="34"/>
        <v>329500</v>
      </c>
      <c r="N968" s="38">
        <v>1.68</v>
      </c>
      <c r="O968" s="38">
        <v>1.68</v>
      </c>
    </row>
    <row r="969" spans="1:15">
      <c r="A969" s="1" t="s">
        <v>2500</v>
      </c>
      <c r="B969" s="1" t="s">
        <v>3063</v>
      </c>
      <c r="C969" s="1" t="s">
        <v>3064</v>
      </c>
      <c r="D969" s="1" t="s">
        <v>3065</v>
      </c>
      <c r="E969" s="2">
        <v>510</v>
      </c>
      <c r="F969" s="1" t="s">
        <v>3066</v>
      </c>
      <c r="G969" s="2" t="s">
        <v>18</v>
      </c>
      <c r="H969" s="1" t="s">
        <v>8702</v>
      </c>
      <c r="I969" s="3">
        <v>45289.589780092596</v>
      </c>
      <c r="J969" s="4">
        <v>370000</v>
      </c>
      <c r="K969" s="5">
        <v>67400</v>
      </c>
      <c r="L969" s="5">
        <v>199000</v>
      </c>
      <c r="M969" s="5">
        <f t="shared" si="34"/>
        <v>266400</v>
      </c>
      <c r="N969" s="38">
        <v>1.51</v>
      </c>
      <c r="O969" s="38">
        <v>1.96</v>
      </c>
    </row>
    <row r="970" spans="1:15">
      <c r="A970" s="1" t="s">
        <v>2500</v>
      </c>
      <c r="B970" s="1" t="s">
        <v>3067</v>
      </c>
      <c r="C970" s="1" t="s">
        <v>3068</v>
      </c>
      <c r="D970" s="1" t="s">
        <v>3065</v>
      </c>
      <c r="E970" s="2">
        <v>510</v>
      </c>
      <c r="F970" s="1" t="s">
        <v>3069</v>
      </c>
      <c r="G970" s="2" t="s">
        <v>18</v>
      </c>
      <c r="H970" s="1" t="s">
        <v>8703</v>
      </c>
      <c r="I970" s="3">
        <v>45128.450416666667</v>
      </c>
      <c r="J970" s="4">
        <v>290000</v>
      </c>
      <c r="K970" s="5">
        <v>54200</v>
      </c>
      <c r="L970" s="5">
        <v>167700</v>
      </c>
      <c r="M970" s="5">
        <f t="shared" si="34"/>
        <v>221900</v>
      </c>
      <c r="N970" s="38">
        <v>1.51</v>
      </c>
      <c r="O970" s="38">
        <v>1.96</v>
      </c>
    </row>
    <row r="971" spans="1:15">
      <c r="A971" s="1" t="s">
        <v>2500</v>
      </c>
      <c r="B971" s="1" t="s">
        <v>3070</v>
      </c>
      <c r="C971" s="1" t="s">
        <v>3071</v>
      </c>
      <c r="D971" s="1" t="s">
        <v>3065</v>
      </c>
      <c r="E971" s="2">
        <v>510</v>
      </c>
      <c r="F971" s="1" t="s">
        <v>3072</v>
      </c>
      <c r="G971" s="2" t="s">
        <v>18</v>
      </c>
      <c r="H971" s="1" t="s">
        <v>8704</v>
      </c>
      <c r="I971" s="3">
        <v>45070.578680555554</v>
      </c>
      <c r="J971" s="4">
        <v>290000</v>
      </c>
      <c r="K971" s="5">
        <v>61200</v>
      </c>
      <c r="L971" s="5">
        <v>160900</v>
      </c>
      <c r="M971" s="5">
        <f t="shared" si="34"/>
        <v>222100</v>
      </c>
      <c r="N971" s="38">
        <v>1.51</v>
      </c>
      <c r="O971" s="38">
        <v>1.96</v>
      </c>
    </row>
    <row r="972" spans="1:15">
      <c r="A972" s="1" t="s">
        <v>2500</v>
      </c>
      <c r="B972" s="1" t="s">
        <v>3073</v>
      </c>
      <c r="C972" s="1" t="s">
        <v>3074</v>
      </c>
      <c r="D972" s="1" t="s">
        <v>3065</v>
      </c>
      <c r="E972" s="2">
        <v>510</v>
      </c>
      <c r="F972" s="1" t="s">
        <v>3075</v>
      </c>
      <c r="G972" s="2" t="s">
        <v>18</v>
      </c>
      <c r="H972" s="1" t="s">
        <v>8705</v>
      </c>
      <c r="I972" s="3">
        <v>45148.60052083333</v>
      </c>
      <c r="J972" s="4">
        <v>295000</v>
      </c>
      <c r="K972" s="5">
        <v>59900</v>
      </c>
      <c r="L972" s="5">
        <v>167100</v>
      </c>
      <c r="M972" s="5">
        <f t="shared" si="34"/>
        <v>227000</v>
      </c>
      <c r="N972" s="38">
        <v>1.51</v>
      </c>
      <c r="O972" s="38">
        <v>1.96</v>
      </c>
    </row>
    <row r="973" spans="1:15">
      <c r="A973" s="1" t="s">
        <v>2500</v>
      </c>
      <c r="B973" s="1" t="s">
        <v>3076</v>
      </c>
      <c r="C973" s="1" t="s">
        <v>3077</v>
      </c>
      <c r="D973" s="1" t="s">
        <v>3065</v>
      </c>
      <c r="E973" s="2">
        <v>510</v>
      </c>
      <c r="F973" s="1" t="s">
        <v>3078</v>
      </c>
      <c r="G973" s="2" t="s">
        <v>18</v>
      </c>
      <c r="H973" s="1" t="s">
        <v>8706</v>
      </c>
      <c r="I973" s="3">
        <v>45051.41302083333</v>
      </c>
      <c r="J973" s="4">
        <v>240000</v>
      </c>
      <c r="K973" s="5">
        <v>68000</v>
      </c>
      <c r="L973" s="5">
        <v>118100</v>
      </c>
      <c r="M973" s="5">
        <f t="shared" si="34"/>
        <v>186100</v>
      </c>
      <c r="N973" s="38">
        <v>1.51</v>
      </c>
      <c r="O973" s="38">
        <v>1.96</v>
      </c>
    </row>
    <row r="974" spans="1:15">
      <c r="A974" s="1" t="s">
        <v>2500</v>
      </c>
      <c r="B974" s="1" t="s">
        <v>3079</v>
      </c>
      <c r="C974" s="1" t="s">
        <v>3080</v>
      </c>
      <c r="D974" s="1" t="s">
        <v>3065</v>
      </c>
      <c r="E974" s="2">
        <v>510</v>
      </c>
      <c r="F974" s="1" t="s">
        <v>3081</v>
      </c>
      <c r="G974" s="2" t="s">
        <v>18</v>
      </c>
      <c r="H974" s="1" t="s">
        <v>8707</v>
      </c>
      <c r="I974" s="3">
        <v>45128.639328703706</v>
      </c>
      <c r="J974" s="4">
        <v>220000</v>
      </c>
      <c r="K974" s="5">
        <v>61200</v>
      </c>
      <c r="L974" s="5">
        <v>119000</v>
      </c>
      <c r="M974" s="5">
        <f t="shared" si="34"/>
        <v>180200</v>
      </c>
      <c r="N974" s="38">
        <v>1.51</v>
      </c>
      <c r="O974" s="38">
        <v>1.96</v>
      </c>
    </row>
    <row r="975" spans="1:15">
      <c r="A975" s="1" t="s">
        <v>2500</v>
      </c>
      <c r="B975" s="1" t="s">
        <v>3082</v>
      </c>
      <c r="C975" s="1" t="s">
        <v>3083</v>
      </c>
      <c r="D975" s="1" t="s">
        <v>3065</v>
      </c>
      <c r="E975" s="2">
        <v>510</v>
      </c>
      <c r="F975" s="1" t="s">
        <v>3084</v>
      </c>
      <c r="G975" s="2" t="s">
        <v>18</v>
      </c>
      <c r="H975" s="1" t="s">
        <v>8708</v>
      </c>
      <c r="I975" s="3">
        <v>44978.463483796295</v>
      </c>
      <c r="J975" s="4">
        <v>236500</v>
      </c>
      <c r="K975" s="5">
        <v>60000</v>
      </c>
      <c r="L975" s="5">
        <v>164100</v>
      </c>
      <c r="M975" s="5">
        <f t="shared" si="34"/>
        <v>224100</v>
      </c>
      <c r="N975" s="38">
        <v>1.51</v>
      </c>
      <c r="O975" s="38">
        <v>1.96</v>
      </c>
    </row>
    <row r="976" spans="1:15">
      <c r="A976" s="1" t="s">
        <v>2500</v>
      </c>
      <c r="B976" s="1" t="s">
        <v>3085</v>
      </c>
      <c r="C976" s="1" t="s">
        <v>3086</v>
      </c>
      <c r="D976" s="1" t="s">
        <v>3065</v>
      </c>
      <c r="E976" s="2">
        <v>510</v>
      </c>
      <c r="F976" s="1" t="s">
        <v>3087</v>
      </c>
      <c r="G976" s="2" t="s">
        <v>18</v>
      </c>
      <c r="H976" s="1" t="s">
        <v>8709</v>
      </c>
      <c r="I976" s="3">
        <v>45006.481539351851</v>
      </c>
      <c r="J976" s="4">
        <v>240000</v>
      </c>
      <c r="K976" s="5">
        <v>61600</v>
      </c>
      <c r="L976" s="5">
        <v>170400</v>
      </c>
      <c r="M976" s="5">
        <f t="shared" si="34"/>
        <v>232000</v>
      </c>
      <c r="N976" s="38">
        <v>1.51</v>
      </c>
      <c r="O976" s="38">
        <v>1.96</v>
      </c>
    </row>
    <row r="977" spans="1:15">
      <c r="A977" s="1" t="s">
        <v>2500</v>
      </c>
      <c r="B977" s="1" t="s">
        <v>3088</v>
      </c>
      <c r="C977" s="1" t="s">
        <v>3089</v>
      </c>
      <c r="D977" s="1" t="s">
        <v>3090</v>
      </c>
      <c r="E977" s="2">
        <v>510</v>
      </c>
      <c r="F977" s="1" t="s">
        <v>3091</v>
      </c>
      <c r="G977" s="2" t="s">
        <v>18</v>
      </c>
      <c r="H977" s="1" t="s">
        <v>8710</v>
      </c>
      <c r="I977" s="3">
        <v>45106.565416666665</v>
      </c>
      <c r="J977" s="4">
        <v>239999.5</v>
      </c>
      <c r="K977" s="5">
        <v>56900</v>
      </c>
      <c r="L977" s="5">
        <v>87400</v>
      </c>
      <c r="M977" s="5">
        <f t="shared" si="34"/>
        <v>144300</v>
      </c>
      <c r="N977" s="38">
        <v>1.5</v>
      </c>
      <c r="O977" s="38">
        <v>1.5</v>
      </c>
    </row>
    <row r="978" spans="1:15">
      <c r="A978" s="1" t="s">
        <v>2500</v>
      </c>
      <c r="B978" s="1" t="s">
        <v>3092</v>
      </c>
      <c r="C978" s="1" t="s">
        <v>3093</v>
      </c>
      <c r="D978" s="1" t="s">
        <v>3090</v>
      </c>
      <c r="E978" s="2">
        <v>510</v>
      </c>
      <c r="F978" s="1" t="s">
        <v>3094</v>
      </c>
      <c r="G978" s="2" t="s">
        <v>18</v>
      </c>
      <c r="H978" s="1" t="s">
        <v>8711</v>
      </c>
      <c r="I978" s="3">
        <v>45170.602534722224</v>
      </c>
      <c r="J978" s="4">
        <v>365000</v>
      </c>
      <c r="K978" s="5">
        <v>69400</v>
      </c>
      <c r="L978" s="5">
        <v>160100</v>
      </c>
      <c r="M978" s="5">
        <f t="shared" si="34"/>
        <v>229500</v>
      </c>
      <c r="N978" s="38">
        <v>1.5</v>
      </c>
      <c r="O978" s="38">
        <v>1.5</v>
      </c>
    </row>
    <row r="979" spans="1:15">
      <c r="A979" s="1" t="s">
        <v>2500</v>
      </c>
      <c r="B979" s="1" t="s">
        <v>3095</v>
      </c>
      <c r="C979" s="1" t="s">
        <v>3096</v>
      </c>
      <c r="D979" s="1" t="s">
        <v>3090</v>
      </c>
      <c r="E979" s="2">
        <v>510</v>
      </c>
      <c r="F979" s="1" t="s">
        <v>3097</v>
      </c>
      <c r="G979" s="2" t="s">
        <v>18</v>
      </c>
      <c r="H979" s="1" t="s">
        <v>8712</v>
      </c>
      <c r="I979" s="3">
        <v>45163.648136574076</v>
      </c>
      <c r="J979" s="4">
        <v>345000</v>
      </c>
      <c r="K979" s="5">
        <v>59300</v>
      </c>
      <c r="L979" s="5">
        <v>172000</v>
      </c>
      <c r="M979" s="5">
        <f t="shared" si="34"/>
        <v>231300</v>
      </c>
      <c r="N979" s="38">
        <v>1.5</v>
      </c>
      <c r="O979" s="38">
        <v>1.5</v>
      </c>
    </row>
    <row r="980" spans="1:15">
      <c r="A980" s="1" t="s">
        <v>2500</v>
      </c>
      <c r="B980" s="1" t="s">
        <v>3098</v>
      </c>
      <c r="C980" s="1" t="s">
        <v>3099</v>
      </c>
      <c r="D980" s="1" t="s">
        <v>3090</v>
      </c>
      <c r="E980" s="2">
        <v>510</v>
      </c>
      <c r="F980" s="1" t="s">
        <v>3100</v>
      </c>
      <c r="G980" s="2" t="s">
        <v>18</v>
      </c>
      <c r="H980" s="1" t="s">
        <v>8713</v>
      </c>
      <c r="I980" s="3">
        <v>45275.397222222222</v>
      </c>
      <c r="J980" s="4">
        <v>299900</v>
      </c>
      <c r="K980" s="5">
        <v>58100</v>
      </c>
      <c r="L980" s="5">
        <v>155700</v>
      </c>
      <c r="M980" s="5">
        <f t="shared" si="34"/>
        <v>213800</v>
      </c>
      <c r="N980" s="38">
        <v>1.5</v>
      </c>
      <c r="O980" s="38">
        <v>1.5</v>
      </c>
    </row>
    <row r="981" spans="1:15">
      <c r="A981" s="1" t="s">
        <v>2500</v>
      </c>
      <c r="B981" s="1" t="s">
        <v>3101</v>
      </c>
      <c r="C981" s="1" t="s">
        <v>3102</v>
      </c>
      <c r="D981" s="1" t="s">
        <v>3090</v>
      </c>
      <c r="E981" s="2">
        <v>510</v>
      </c>
      <c r="F981" s="1" t="s">
        <v>3103</v>
      </c>
      <c r="G981" s="2" t="s">
        <v>18</v>
      </c>
      <c r="H981" s="1" t="s">
        <v>8714</v>
      </c>
      <c r="I981" s="3">
        <v>45120.36074074074</v>
      </c>
      <c r="J981" s="4">
        <v>290000</v>
      </c>
      <c r="K981" s="5">
        <v>56900</v>
      </c>
      <c r="L981" s="5">
        <v>165100</v>
      </c>
      <c r="M981" s="5">
        <f t="shared" si="34"/>
        <v>222000</v>
      </c>
      <c r="N981" s="38">
        <v>1.5</v>
      </c>
      <c r="O981" s="38">
        <v>1.5</v>
      </c>
    </row>
    <row r="982" spans="1:15">
      <c r="A982" s="1" t="s">
        <v>2500</v>
      </c>
      <c r="B982" s="1" t="s">
        <v>3104</v>
      </c>
      <c r="C982" s="1" t="s">
        <v>3105</v>
      </c>
      <c r="D982" s="1" t="s">
        <v>3090</v>
      </c>
      <c r="E982" s="2">
        <v>510</v>
      </c>
      <c r="F982" s="1" t="s">
        <v>3106</v>
      </c>
      <c r="G982" s="2" t="s">
        <v>18</v>
      </c>
      <c r="H982" s="1" t="s">
        <v>8715</v>
      </c>
      <c r="I982" s="3">
        <v>45072.540694444448</v>
      </c>
      <c r="J982" s="4">
        <v>381635</v>
      </c>
      <c r="K982" s="5">
        <v>63900</v>
      </c>
      <c r="L982" s="5">
        <v>251200</v>
      </c>
      <c r="M982" s="5">
        <f t="shared" si="34"/>
        <v>315100</v>
      </c>
      <c r="N982" s="38">
        <v>1.5</v>
      </c>
      <c r="O982" s="38">
        <v>1.5</v>
      </c>
    </row>
    <row r="983" spans="1:15">
      <c r="A983" s="1" t="s">
        <v>2500</v>
      </c>
      <c r="B983" s="1" t="s">
        <v>3107</v>
      </c>
      <c r="C983" s="1" t="s">
        <v>3108</v>
      </c>
      <c r="D983" s="1" t="s">
        <v>3090</v>
      </c>
      <c r="E983" s="2">
        <v>510</v>
      </c>
      <c r="F983" s="1" t="s">
        <v>3109</v>
      </c>
      <c r="G983" s="2" t="s">
        <v>18</v>
      </c>
      <c r="H983" s="1" t="s">
        <v>8716</v>
      </c>
      <c r="I983" s="3">
        <v>45082.437847222223</v>
      </c>
      <c r="J983" s="4">
        <v>395000</v>
      </c>
      <c r="K983" s="5">
        <v>61700</v>
      </c>
      <c r="L983" s="5">
        <v>270400</v>
      </c>
      <c r="M983" s="5">
        <f>SUM(K983:L983)+1300</f>
        <v>333400</v>
      </c>
      <c r="N983" s="38">
        <v>1.5</v>
      </c>
      <c r="O983" s="38">
        <v>1.5</v>
      </c>
    </row>
    <row r="984" spans="1:15">
      <c r="A984" s="1" t="s">
        <v>2500</v>
      </c>
      <c r="B984" s="1" t="s">
        <v>3110</v>
      </c>
      <c r="C984" s="1" t="s">
        <v>3111</v>
      </c>
      <c r="D984" s="1" t="s">
        <v>3090</v>
      </c>
      <c r="E984" s="2">
        <v>500</v>
      </c>
      <c r="F984" s="1" t="s">
        <v>3112</v>
      </c>
      <c r="G984" s="2" t="s">
        <v>18</v>
      </c>
      <c r="H984" s="1" t="s">
        <v>8716</v>
      </c>
      <c r="I984" s="3">
        <v>45082.437847222223</v>
      </c>
      <c r="K984" s="5">
        <v>1300</v>
      </c>
      <c r="L984" s="5">
        <v>0</v>
      </c>
      <c r="N984" s="38">
        <v>1.5</v>
      </c>
      <c r="O984" s="38">
        <v>1.5</v>
      </c>
    </row>
    <row r="985" spans="1:15">
      <c r="A985" s="1" t="s">
        <v>2500</v>
      </c>
      <c r="B985" s="1" t="s">
        <v>3113</v>
      </c>
      <c r="C985" s="1" t="s">
        <v>3114</v>
      </c>
      <c r="D985" s="1" t="s">
        <v>3090</v>
      </c>
      <c r="E985" s="2">
        <v>510</v>
      </c>
      <c r="F985" s="1" t="s">
        <v>3115</v>
      </c>
      <c r="G985" s="2" t="s">
        <v>18</v>
      </c>
      <c r="H985" s="1" t="s">
        <v>8717</v>
      </c>
      <c r="I985" s="3">
        <v>45047.376516203702</v>
      </c>
      <c r="J985" s="4">
        <v>295000</v>
      </c>
      <c r="K985" s="5">
        <v>73200</v>
      </c>
      <c r="L985" s="5">
        <v>180300</v>
      </c>
      <c r="M985" s="5">
        <f>SUM(K985:L985)</f>
        <v>253500</v>
      </c>
      <c r="N985" s="38">
        <v>1.5</v>
      </c>
      <c r="O985" s="38">
        <v>1.5</v>
      </c>
    </row>
    <row r="986" spans="1:15">
      <c r="A986" s="1" t="s">
        <v>2500</v>
      </c>
      <c r="B986" s="1" t="s">
        <v>3116</v>
      </c>
      <c r="C986" s="1" t="s">
        <v>3117</v>
      </c>
      <c r="D986" s="1" t="s">
        <v>3090</v>
      </c>
      <c r="E986" s="2">
        <v>510</v>
      </c>
      <c r="F986" s="1" t="s">
        <v>3118</v>
      </c>
      <c r="G986" s="2" t="s">
        <v>18</v>
      </c>
      <c r="H986" s="1" t="s">
        <v>8718</v>
      </c>
      <c r="I986" s="3">
        <v>45218.671203703707</v>
      </c>
      <c r="J986" s="4">
        <v>330000</v>
      </c>
      <c r="K986" s="5">
        <v>58100</v>
      </c>
      <c r="L986" s="5">
        <v>228500</v>
      </c>
      <c r="M986" s="5">
        <f>SUM(K986:L986)</f>
        <v>286600</v>
      </c>
      <c r="N986" s="38">
        <v>1.5</v>
      </c>
      <c r="O986" s="38">
        <v>1.5</v>
      </c>
    </row>
    <row r="987" spans="1:15">
      <c r="A987" s="1" t="s">
        <v>2500</v>
      </c>
      <c r="B987" s="1" t="s">
        <v>3119</v>
      </c>
      <c r="C987" s="1" t="s">
        <v>3120</v>
      </c>
      <c r="D987" s="1" t="s">
        <v>3090</v>
      </c>
      <c r="E987" s="2">
        <v>510</v>
      </c>
      <c r="F987" s="1" t="s">
        <v>3121</v>
      </c>
      <c r="G987" s="2" t="s">
        <v>18</v>
      </c>
      <c r="H987" s="1" t="s">
        <v>8719</v>
      </c>
      <c r="I987" s="3">
        <v>45187.388680555552</v>
      </c>
      <c r="J987" s="4">
        <v>255000</v>
      </c>
      <c r="K987" s="5">
        <v>63700</v>
      </c>
      <c r="L987" s="5">
        <v>161300</v>
      </c>
      <c r="M987" s="5">
        <f>SUM(K987:L987)</f>
        <v>225000</v>
      </c>
      <c r="N987" s="38">
        <v>1.5</v>
      </c>
      <c r="O987" s="38">
        <v>1.5</v>
      </c>
    </row>
    <row r="988" spans="1:15">
      <c r="A988" s="1" t="s">
        <v>2500</v>
      </c>
      <c r="B988" s="1" t="s">
        <v>3122</v>
      </c>
      <c r="C988" s="1" t="s">
        <v>3123</v>
      </c>
      <c r="D988" s="1" t="s">
        <v>3090</v>
      </c>
      <c r="E988" s="2">
        <v>510</v>
      </c>
      <c r="F988" s="1" t="s">
        <v>3124</v>
      </c>
      <c r="G988" s="2" t="s">
        <v>18</v>
      </c>
      <c r="H988" s="1" t="s">
        <v>8720</v>
      </c>
      <c r="I988" s="3">
        <v>45219.510567129626</v>
      </c>
      <c r="J988" s="4">
        <v>345000</v>
      </c>
      <c r="K988" s="5">
        <v>57500</v>
      </c>
      <c r="L988" s="5">
        <v>258800</v>
      </c>
      <c r="M988" s="5">
        <f>SUM(K988:L988)</f>
        <v>316300</v>
      </c>
      <c r="N988" s="38">
        <v>1.5</v>
      </c>
      <c r="O988" s="38">
        <v>1.5</v>
      </c>
    </row>
    <row r="989" spans="1:15">
      <c r="A989" s="1" t="s">
        <v>2500</v>
      </c>
      <c r="B989" s="1" t="s">
        <v>3125</v>
      </c>
      <c r="C989" s="1" t="s">
        <v>3126</v>
      </c>
      <c r="D989" s="1" t="s">
        <v>3090</v>
      </c>
      <c r="E989" s="2">
        <v>510</v>
      </c>
      <c r="F989" s="1" t="s">
        <v>3127</v>
      </c>
      <c r="G989" s="2" t="s">
        <v>18</v>
      </c>
      <c r="H989" s="1" t="s">
        <v>8721</v>
      </c>
      <c r="I989" s="3">
        <v>45191.653819444444</v>
      </c>
      <c r="J989" s="4">
        <v>250000</v>
      </c>
      <c r="K989" s="5">
        <v>62600</v>
      </c>
      <c r="L989" s="5">
        <v>170400</v>
      </c>
      <c r="M989" s="5">
        <f>SUM(K989:L989)</f>
        <v>233000</v>
      </c>
      <c r="N989" s="38">
        <v>1.5</v>
      </c>
      <c r="O989" s="38">
        <v>1.5</v>
      </c>
    </row>
    <row r="990" spans="1:15">
      <c r="A990" s="1" t="s">
        <v>2500</v>
      </c>
      <c r="B990" s="1" t="s">
        <v>3128</v>
      </c>
      <c r="C990" s="1" t="s">
        <v>3129</v>
      </c>
      <c r="D990" s="1" t="s">
        <v>3090</v>
      </c>
      <c r="E990" s="2">
        <v>510</v>
      </c>
      <c r="F990" s="1" t="s">
        <v>3130</v>
      </c>
      <c r="G990" s="2" t="s">
        <v>18</v>
      </c>
      <c r="H990" s="1" t="s">
        <v>8722</v>
      </c>
      <c r="I990" s="3">
        <v>45268.357731481483</v>
      </c>
      <c r="J990" s="4">
        <v>315000</v>
      </c>
      <c r="K990" s="5">
        <v>81300</v>
      </c>
      <c r="L990" s="5">
        <v>175000</v>
      </c>
      <c r="M990" s="5">
        <f>SUM(K990:L990)+40000</f>
        <v>296300</v>
      </c>
      <c r="N990" s="38">
        <v>1.5</v>
      </c>
      <c r="O990" s="38">
        <v>1.5</v>
      </c>
    </row>
    <row r="991" spans="1:15">
      <c r="A991" s="1" t="s">
        <v>2500</v>
      </c>
      <c r="B991" s="1" t="s">
        <v>3131</v>
      </c>
      <c r="C991" s="1" t="s">
        <v>3132</v>
      </c>
      <c r="D991" s="1" t="s">
        <v>3090</v>
      </c>
      <c r="E991" s="2">
        <v>599</v>
      </c>
      <c r="F991" s="1" t="s">
        <v>3133</v>
      </c>
      <c r="G991" s="2" t="s">
        <v>18</v>
      </c>
      <c r="H991" s="1" t="s">
        <v>8722</v>
      </c>
      <c r="I991" s="3">
        <v>45268.357731481483</v>
      </c>
      <c r="K991" s="5">
        <v>30400</v>
      </c>
      <c r="L991" s="5">
        <v>9600</v>
      </c>
      <c r="N991" s="38">
        <v>1.5</v>
      </c>
      <c r="O991" s="38">
        <v>1.5</v>
      </c>
    </row>
    <row r="992" spans="1:15">
      <c r="A992" s="1" t="s">
        <v>2500</v>
      </c>
      <c r="B992" s="1" t="s">
        <v>3134</v>
      </c>
      <c r="C992" s="1" t="s">
        <v>3135</v>
      </c>
      <c r="D992" s="1" t="s">
        <v>3090</v>
      </c>
      <c r="E992" s="2">
        <v>510</v>
      </c>
      <c r="F992" s="1" t="s">
        <v>3136</v>
      </c>
      <c r="G992" s="2" t="s">
        <v>18</v>
      </c>
      <c r="H992" s="1" t="s">
        <v>8723</v>
      </c>
      <c r="I992" s="3">
        <v>45040.539942129632</v>
      </c>
      <c r="J992" s="4">
        <v>445000</v>
      </c>
      <c r="K992" s="5">
        <v>65400</v>
      </c>
      <c r="L992" s="5">
        <v>356600</v>
      </c>
      <c r="M992" s="5">
        <f t="shared" ref="M992:M1004" si="35">SUM(K992:L992)</f>
        <v>422000</v>
      </c>
      <c r="N992" s="38">
        <v>1.5</v>
      </c>
      <c r="O992" s="38">
        <v>1.5</v>
      </c>
    </row>
    <row r="993" spans="1:15">
      <c r="A993" s="1" t="s">
        <v>2500</v>
      </c>
      <c r="B993" s="1" t="s">
        <v>3137</v>
      </c>
      <c r="C993" s="1" t="s">
        <v>3138</v>
      </c>
      <c r="D993" s="1" t="s">
        <v>3090</v>
      </c>
      <c r="E993" s="2">
        <v>510</v>
      </c>
      <c r="F993" s="1" t="s">
        <v>3139</v>
      </c>
      <c r="G993" s="2" t="s">
        <v>18</v>
      </c>
      <c r="H993" s="1" t="s">
        <v>8724</v>
      </c>
      <c r="I993" s="3">
        <v>45072.453067129631</v>
      </c>
      <c r="J993" s="4">
        <v>330000</v>
      </c>
      <c r="K993" s="5">
        <v>59800</v>
      </c>
      <c r="L993" s="5">
        <v>260200</v>
      </c>
      <c r="M993" s="5">
        <f t="shared" si="35"/>
        <v>320000</v>
      </c>
      <c r="N993" s="38">
        <v>1.5</v>
      </c>
      <c r="O993" s="38">
        <v>1.5</v>
      </c>
    </row>
    <row r="994" spans="1:15">
      <c r="A994" s="1" t="s">
        <v>2500</v>
      </c>
      <c r="B994" s="1" t="s">
        <v>3140</v>
      </c>
      <c r="C994" s="1" t="s">
        <v>3141</v>
      </c>
      <c r="D994" s="1" t="s">
        <v>3090</v>
      </c>
      <c r="E994" s="2">
        <v>510</v>
      </c>
      <c r="F994" s="1" t="s">
        <v>3142</v>
      </c>
      <c r="G994" s="2" t="s">
        <v>18</v>
      </c>
      <c r="H994" s="1" t="s">
        <v>8725</v>
      </c>
      <c r="I994" s="3">
        <v>45020.631655092591</v>
      </c>
      <c r="J994" s="4">
        <v>195000</v>
      </c>
      <c r="K994" s="5">
        <v>56900</v>
      </c>
      <c r="L994" s="5">
        <v>134200</v>
      </c>
      <c r="M994" s="5">
        <f t="shared" si="35"/>
        <v>191100</v>
      </c>
      <c r="N994" s="38">
        <v>1.5</v>
      </c>
      <c r="O994" s="38">
        <v>1.5</v>
      </c>
    </row>
    <row r="995" spans="1:15">
      <c r="A995" s="1" t="s">
        <v>2500</v>
      </c>
      <c r="B995" s="1" t="s">
        <v>3143</v>
      </c>
      <c r="C995" s="1" t="s">
        <v>3144</v>
      </c>
      <c r="D995" s="1" t="s">
        <v>3090</v>
      </c>
      <c r="E995" s="2">
        <v>510</v>
      </c>
      <c r="F995" s="1" t="s">
        <v>3145</v>
      </c>
      <c r="G995" s="2" t="s">
        <v>18</v>
      </c>
      <c r="H995" s="1" t="s">
        <v>8726</v>
      </c>
      <c r="I995" s="3">
        <v>45156.364849537036</v>
      </c>
      <c r="J995" s="4">
        <v>235000</v>
      </c>
      <c r="K995" s="5">
        <v>56900</v>
      </c>
      <c r="L995" s="5">
        <v>175900</v>
      </c>
      <c r="M995" s="5">
        <f t="shared" si="35"/>
        <v>232800</v>
      </c>
      <c r="N995" s="38">
        <v>1.5</v>
      </c>
      <c r="O995" s="38">
        <v>1.5</v>
      </c>
    </row>
    <row r="996" spans="1:15">
      <c r="A996" s="1" t="s">
        <v>2500</v>
      </c>
      <c r="B996" s="1" t="s">
        <v>3146</v>
      </c>
      <c r="C996" s="1" t="s">
        <v>3147</v>
      </c>
      <c r="D996" s="1" t="s">
        <v>3090</v>
      </c>
      <c r="E996" s="2">
        <v>510</v>
      </c>
      <c r="F996" s="1" t="s">
        <v>3148</v>
      </c>
      <c r="G996" s="2" t="s">
        <v>18</v>
      </c>
      <c r="H996" s="1" t="s">
        <v>8727</v>
      </c>
      <c r="I996" s="3">
        <v>45261.502847222226</v>
      </c>
      <c r="J996" s="4">
        <v>280000</v>
      </c>
      <c r="K996" s="5">
        <v>63900</v>
      </c>
      <c r="L996" s="5">
        <v>219600</v>
      </c>
      <c r="M996" s="5">
        <f t="shared" si="35"/>
        <v>283500</v>
      </c>
      <c r="N996" s="38">
        <v>1.5</v>
      </c>
      <c r="O996" s="38">
        <v>1.5</v>
      </c>
    </row>
    <row r="997" spans="1:15">
      <c r="A997" s="1" t="s">
        <v>2500</v>
      </c>
      <c r="B997" s="1" t="s">
        <v>3149</v>
      </c>
      <c r="C997" s="1" t="s">
        <v>3150</v>
      </c>
      <c r="D997" s="1" t="s">
        <v>3090</v>
      </c>
      <c r="E997" s="2">
        <v>510</v>
      </c>
      <c r="F997" s="1" t="s">
        <v>3151</v>
      </c>
      <c r="G997" s="2" t="s">
        <v>18</v>
      </c>
      <c r="H997" s="1" t="s">
        <v>8728</v>
      </c>
      <c r="I997" s="3">
        <v>44938.473854166667</v>
      </c>
      <c r="J997" s="4">
        <v>327000</v>
      </c>
      <c r="K997" s="5">
        <v>58900</v>
      </c>
      <c r="L997" s="5">
        <v>278800</v>
      </c>
      <c r="M997" s="5">
        <f t="shared" si="35"/>
        <v>337700</v>
      </c>
      <c r="N997" s="38">
        <v>1.5</v>
      </c>
      <c r="O997" s="38">
        <v>1.5</v>
      </c>
    </row>
    <row r="998" spans="1:15">
      <c r="A998" s="1" t="s">
        <v>2500</v>
      </c>
      <c r="B998" s="1" t="s">
        <v>3152</v>
      </c>
      <c r="C998" s="1" t="s">
        <v>3153</v>
      </c>
      <c r="D998" s="1" t="s">
        <v>3090</v>
      </c>
      <c r="E998" s="2">
        <v>510</v>
      </c>
      <c r="F998" s="1" t="s">
        <v>3154</v>
      </c>
      <c r="G998" s="2" t="s">
        <v>18</v>
      </c>
      <c r="H998" s="1" t="s">
        <v>8729</v>
      </c>
      <c r="I998" s="3">
        <v>45099.491875</v>
      </c>
      <c r="J998" s="4">
        <v>325000</v>
      </c>
      <c r="K998" s="5">
        <v>61700</v>
      </c>
      <c r="L998" s="5">
        <v>283300</v>
      </c>
      <c r="M998" s="5">
        <f t="shared" si="35"/>
        <v>345000</v>
      </c>
      <c r="N998" s="38">
        <v>1.5</v>
      </c>
      <c r="O998" s="38">
        <v>1.5</v>
      </c>
    </row>
    <row r="999" spans="1:15">
      <c r="A999" s="1" t="s">
        <v>2500</v>
      </c>
      <c r="B999" s="1" t="s">
        <v>3155</v>
      </c>
      <c r="C999" s="1" t="s">
        <v>3156</v>
      </c>
      <c r="D999" s="1" t="s">
        <v>3090</v>
      </c>
      <c r="E999" s="2">
        <v>510</v>
      </c>
      <c r="F999" s="1" t="s">
        <v>3157</v>
      </c>
      <c r="G999" s="2" t="s">
        <v>18</v>
      </c>
      <c r="H999" s="1" t="s">
        <v>8730</v>
      </c>
      <c r="I999" s="3">
        <v>45229.655358796299</v>
      </c>
      <c r="J999" s="4">
        <v>315000</v>
      </c>
      <c r="K999" s="5">
        <v>68200</v>
      </c>
      <c r="L999" s="5">
        <v>269400</v>
      </c>
      <c r="M999" s="5">
        <f t="shared" si="35"/>
        <v>337600</v>
      </c>
      <c r="N999" s="38">
        <v>1.5</v>
      </c>
      <c r="O999" s="38">
        <v>1.5</v>
      </c>
    </row>
    <row r="1000" spans="1:15">
      <c r="A1000" s="1" t="s">
        <v>2500</v>
      </c>
      <c r="B1000" s="1" t="s">
        <v>3158</v>
      </c>
      <c r="C1000" s="1" t="s">
        <v>3159</v>
      </c>
      <c r="D1000" s="1" t="s">
        <v>3090</v>
      </c>
      <c r="E1000" s="2">
        <v>510</v>
      </c>
      <c r="F1000" s="1" t="s">
        <v>3160</v>
      </c>
      <c r="G1000" s="2" t="s">
        <v>18</v>
      </c>
      <c r="H1000" s="1" t="s">
        <v>8731</v>
      </c>
      <c r="I1000" s="3">
        <v>45085.594340277778</v>
      </c>
      <c r="J1000" s="4">
        <v>210000</v>
      </c>
      <c r="K1000" s="5">
        <v>59800</v>
      </c>
      <c r="L1000" s="5">
        <v>166400</v>
      </c>
      <c r="M1000" s="5">
        <f t="shared" si="35"/>
        <v>226200</v>
      </c>
      <c r="N1000" s="38">
        <v>1.5</v>
      </c>
      <c r="O1000" s="38">
        <v>1.5</v>
      </c>
    </row>
    <row r="1001" spans="1:15">
      <c r="A1001" s="1" t="s">
        <v>2500</v>
      </c>
      <c r="B1001" s="1" t="s">
        <v>3161</v>
      </c>
      <c r="C1001" s="1" t="s">
        <v>3162</v>
      </c>
      <c r="D1001" s="1" t="s">
        <v>3090</v>
      </c>
      <c r="E1001" s="2">
        <v>510</v>
      </c>
      <c r="F1001" s="1" t="s">
        <v>3163</v>
      </c>
      <c r="G1001" s="2" t="s">
        <v>18</v>
      </c>
      <c r="H1001" s="1" t="s">
        <v>8732</v>
      </c>
      <c r="I1001" s="3">
        <v>45114.668645833335</v>
      </c>
      <c r="J1001" s="4">
        <v>210000</v>
      </c>
      <c r="K1001" s="5">
        <v>77300</v>
      </c>
      <c r="L1001" s="5">
        <v>153100</v>
      </c>
      <c r="M1001" s="5">
        <f t="shared" si="35"/>
        <v>230400</v>
      </c>
      <c r="N1001" s="38">
        <v>1.5</v>
      </c>
      <c r="O1001" s="38">
        <v>1.5</v>
      </c>
    </row>
    <row r="1002" spans="1:15">
      <c r="A1002" s="1" t="s">
        <v>2500</v>
      </c>
      <c r="B1002" s="1" t="s">
        <v>3164</v>
      </c>
      <c r="C1002" s="1" t="s">
        <v>3165</v>
      </c>
      <c r="D1002" s="1" t="s">
        <v>3166</v>
      </c>
      <c r="E1002" s="2">
        <v>510</v>
      </c>
      <c r="F1002" s="1" t="s">
        <v>3167</v>
      </c>
      <c r="G1002" s="2" t="s">
        <v>18</v>
      </c>
      <c r="H1002" s="1" t="s">
        <v>8733</v>
      </c>
      <c r="I1002" s="3">
        <v>45278.364548611113</v>
      </c>
      <c r="J1002" s="4">
        <v>572000</v>
      </c>
      <c r="K1002" s="5">
        <v>80900</v>
      </c>
      <c r="L1002" s="5">
        <v>239500</v>
      </c>
      <c r="M1002" s="5">
        <f t="shared" si="35"/>
        <v>320400</v>
      </c>
      <c r="N1002" s="38">
        <v>1</v>
      </c>
      <c r="O1002" s="38">
        <v>1</v>
      </c>
    </row>
    <row r="1003" spans="1:15">
      <c r="A1003" s="1" t="s">
        <v>2500</v>
      </c>
      <c r="B1003" s="1" t="s">
        <v>3168</v>
      </c>
      <c r="C1003" s="1" t="s">
        <v>3169</v>
      </c>
      <c r="D1003" s="1" t="s">
        <v>3170</v>
      </c>
      <c r="E1003" s="2">
        <v>510</v>
      </c>
      <c r="F1003" s="1" t="s">
        <v>3171</v>
      </c>
      <c r="G1003" s="2" t="s">
        <v>18</v>
      </c>
      <c r="H1003" s="1" t="s">
        <v>8734</v>
      </c>
      <c r="I1003" s="3">
        <v>45096.481736111113</v>
      </c>
      <c r="J1003" s="4">
        <v>250000</v>
      </c>
      <c r="K1003" s="5">
        <v>116300</v>
      </c>
      <c r="L1003" s="5">
        <v>146800</v>
      </c>
      <c r="M1003" s="5">
        <f t="shared" si="35"/>
        <v>263100</v>
      </c>
      <c r="N1003" s="38">
        <v>1</v>
      </c>
      <c r="O1003" s="38">
        <v>1</v>
      </c>
    </row>
    <row r="1004" spans="1:15">
      <c r="A1004" s="1" t="s">
        <v>2500</v>
      </c>
      <c r="B1004" s="1" t="s">
        <v>3172</v>
      </c>
      <c r="C1004" s="1" t="s">
        <v>3173</v>
      </c>
      <c r="D1004" s="1" t="s">
        <v>3174</v>
      </c>
      <c r="E1004" s="2">
        <v>510</v>
      </c>
      <c r="F1004" s="1" t="s">
        <v>3175</v>
      </c>
      <c r="G1004" s="2" t="s">
        <v>18</v>
      </c>
      <c r="H1004" s="1" t="s">
        <v>8735</v>
      </c>
      <c r="I1004" s="3">
        <v>45267.516331018516</v>
      </c>
      <c r="J1004" s="4">
        <v>443000</v>
      </c>
      <c r="K1004" s="5">
        <v>110700</v>
      </c>
      <c r="L1004" s="5">
        <v>309000</v>
      </c>
      <c r="M1004" s="5">
        <f t="shared" si="35"/>
        <v>419700</v>
      </c>
      <c r="N1004" s="38">
        <v>1.43</v>
      </c>
      <c r="O1004" s="38">
        <v>1.43</v>
      </c>
    </row>
    <row r="1005" spans="1:15">
      <c r="A1005" s="1" t="s">
        <v>2500</v>
      </c>
      <c r="B1005" s="1" t="s">
        <v>3176</v>
      </c>
      <c r="C1005" s="1" t="s">
        <v>3177</v>
      </c>
      <c r="D1005" s="1" t="s">
        <v>3174</v>
      </c>
      <c r="E1005" s="2">
        <v>510</v>
      </c>
      <c r="F1005" s="1" t="s">
        <v>3178</v>
      </c>
      <c r="G1005" s="2" t="s">
        <v>18</v>
      </c>
      <c r="H1005" s="1" t="s">
        <v>8736</v>
      </c>
      <c r="I1005" s="3">
        <v>45148.435300925928</v>
      </c>
      <c r="J1005" s="4">
        <v>470000</v>
      </c>
      <c r="K1005" s="5">
        <v>97100</v>
      </c>
      <c r="L1005" s="5">
        <v>336200</v>
      </c>
      <c r="M1005" s="5">
        <f>SUM(K1005:L1005)+4200</f>
        <v>437500</v>
      </c>
      <c r="N1005" s="38">
        <v>1.43</v>
      </c>
      <c r="O1005" s="38">
        <v>1.43</v>
      </c>
    </row>
    <row r="1006" spans="1:15">
      <c r="A1006" s="1" t="s">
        <v>2500</v>
      </c>
      <c r="B1006" s="1" t="s">
        <v>3179</v>
      </c>
      <c r="C1006" s="1" t="s">
        <v>3180</v>
      </c>
      <c r="D1006" s="1" t="s">
        <v>3174</v>
      </c>
      <c r="E1006" s="2">
        <v>500</v>
      </c>
      <c r="F1006" s="1" t="s">
        <v>3181</v>
      </c>
      <c r="G1006" s="2" t="s">
        <v>18</v>
      </c>
      <c r="H1006" s="1" t="s">
        <v>8736</v>
      </c>
      <c r="I1006" s="3">
        <v>45148.435300925928</v>
      </c>
      <c r="K1006" s="5">
        <v>4200</v>
      </c>
      <c r="L1006" s="5">
        <v>0</v>
      </c>
      <c r="N1006" s="38">
        <v>1.43</v>
      </c>
      <c r="O1006" s="38">
        <v>1.43</v>
      </c>
    </row>
    <row r="1007" spans="1:15">
      <c r="A1007" s="1" t="s">
        <v>2500</v>
      </c>
      <c r="B1007" s="1" t="s">
        <v>3182</v>
      </c>
      <c r="C1007" s="1" t="s">
        <v>3183</v>
      </c>
      <c r="D1007" s="1" t="s">
        <v>3184</v>
      </c>
      <c r="E1007" s="2">
        <v>510</v>
      </c>
      <c r="F1007" s="1" t="s">
        <v>3185</v>
      </c>
      <c r="G1007" s="2" t="s">
        <v>18</v>
      </c>
      <c r="H1007" s="1" t="s">
        <v>8737</v>
      </c>
      <c r="I1007" s="3">
        <v>45051.545266203706</v>
      </c>
      <c r="J1007" s="4">
        <v>391900</v>
      </c>
      <c r="K1007" s="5">
        <v>63300</v>
      </c>
      <c r="L1007" s="5">
        <v>251900</v>
      </c>
      <c r="M1007" s="5">
        <f t="shared" ref="M1007:M1038" si="36">SUM(K1007:L1007)</f>
        <v>315200</v>
      </c>
      <c r="N1007" s="38">
        <v>1.52</v>
      </c>
      <c r="O1007" s="38">
        <v>1.52</v>
      </c>
    </row>
    <row r="1008" spans="1:15">
      <c r="A1008" s="1" t="s">
        <v>2500</v>
      </c>
      <c r="B1008" s="1" t="s">
        <v>3186</v>
      </c>
      <c r="C1008" s="1" t="s">
        <v>3187</v>
      </c>
      <c r="D1008" s="1" t="s">
        <v>3184</v>
      </c>
      <c r="E1008" s="2">
        <v>510</v>
      </c>
      <c r="F1008" s="1" t="s">
        <v>3188</v>
      </c>
      <c r="G1008" s="2" t="s">
        <v>18</v>
      </c>
      <c r="H1008" s="1" t="s">
        <v>8738</v>
      </c>
      <c r="I1008" s="3">
        <v>45079.433032407411</v>
      </c>
      <c r="J1008" s="4">
        <v>277000</v>
      </c>
      <c r="K1008" s="5">
        <v>56200</v>
      </c>
      <c r="L1008" s="5">
        <v>170700</v>
      </c>
      <c r="M1008" s="5">
        <f t="shared" si="36"/>
        <v>226900</v>
      </c>
      <c r="N1008" s="38">
        <v>1.52</v>
      </c>
      <c r="O1008" s="38">
        <v>1.52</v>
      </c>
    </row>
    <row r="1009" spans="1:15">
      <c r="A1009" s="1" t="s">
        <v>2500</v>
      </c>
      <c r="B1009" s="1" t="s">
        <v>3189</v>
      </c>
      <c r="C1009" s="1" t="s">
        <v>3190</v>
      </c>
      <c r="D1009" s="1" t="s">
        <v>3184</v>
      </c>
      <c r="E1009" s="2">
        <v>510</v>
      </c>
      <c r="F1009" s="1" t="s">
        <v>3191</v>
      </c>
      <c r="G1009" s="2" t="s">
        <v>18</v>
      </c>
      <c r="H1009" s="1" t="s">
        <v>8739</v>
      </c>
      <c r="I1009" s="3">
        <v>45084.398263888892</v>
      </c>
      <c r="J1009" s="4">
        <v>191000</v>
      </c>
      <c r="K1009" s="5">
        <v>63300</v>
      </c>
      <c r="L1009" s="5">
        <v>115100</v>
      </c>
      <c r="M1009" s="5">
        <f t="shared" si="36"/>
        <v>178400</v>
      </c>
      <c r="N1009" s="38">
        <v>1.52</v>
      </c>
      <c r="O1009" s="38">
        <v>1.52</v>
      </c>
    </row>
    <row r="1010" spans="1:15">
      <c r="A1010" s="1" t="s">
        <v>2500</v>
      </c>
      <c r="B1010" s="1" t="s">
        <v>3192</v>
      </c>
      <c r="C1010" s="1" t="s">
        <v>3193</v>
      </c>
      <c r="D1010" s="1" t="s">
        <v>3184</v>
      </c>
      <c r="E1010" s="2">
        <v>510</v>
      </c>
      <c r="F1010" s="1" t="s">
        <v>3194</v>
      </c>
      <c r="G1010" s="2" t="s">
        <v>18</v>
      </c>
      <c r="H1010" s="1" t="s">
        <v>8740</v>
      </c>
      <c r="I1010" s="3">
        <v>45120.497557870367</v>
      </c>
      <c r="J1010" s="4">
        <v>254900</v>
      </c>
      <c r="K1010" s="5">
        <v>64700</v>
      </c>
      <c r="L1010" s="5">
        <v>177900</v>
      </c>
      <c r="M1010" s="5">
        <f t="shared" si="36"/>
        <v>242600</v>
      </c>
      <c r="N1010" s="38">
        <v>1.52</v>
      </c>
      <c r="O1010" s="38">
        <v>1.52</v>
      </c>
    </row>
    <row r="1011" spans="1:15">
      <c r="A1011" s="1" t="s">
        <v>2500</v>
      </c>
      <c r="B1011" s="1" t="s">
        <v>3195</v>
      </c>
      <c r="C1011" s="1" t="s">
        <v>3196</v>
      </c>
      <c r="D1011" s="1" t="s">
        <v>3184</v>
      </c>
      <c r="E1011" s="2">
        <v>510</v>
      </c>
      <c r="F1011" s="1" t="s">
        <v>3197</v>
      </c>
      <c r="G1011" s="2" t="s">
        <v>18</v>
      </c>
      <c r="H1011" s="1" t="s">
        <v>8741</v>
      </c>
      <c r="I1011" s="3">
        <v>45169.342858796299</v>
      </c>
      <c r="J1011" s="4">
        <v>282000</v>
      </c>
      <c r="K1011" s="5">
        <v>58900</v>
      </c>
      <c r="L1011" s="5">
        <v>210300</v>
      </c>
      <c r="M1011" s="5">
        <f t="shared" si="36"/>
        <v>269200</v>
      </c>
      <c r="N1011" s="38">
        <v>1.52</v>
      </c>
      <c r="O1011" s="38">
        <v>1.52</v>
      </c>
    </row>
    <row r="1012" spans="1:15">
      <c r="A1012" s="1" t="s">
        <v>2500</v>
      </c>
      <c r="B1012" s="1" t="s">
        <v>3198</v>
      </c>
      <c r="C1012" s="1" t="s">
        <v>3199</v>
      </c>
      <c r="D1012" s="1" t="s">
        <v>3184</v>
      </c>
      <c r="E1012" s="2">
        <v>510</v>
      </c>
      <c r="F1012" s="1" t="s">
        <v>3200</v>
      </c>
      <c r="G1012" s="2" t="s">
        <v>18</v>
      </c>
      <c r="H1012" s="1" t="s">
        <v>8742</v>
      </c>
      <c r="I1012" s="3">
        <v>45012.486111111109</v>
      </c>
      <c r="J1012" s="4">
        <v>260000</v>
      </c>
      <c r="K1012" s="5">
        <v>66100</v>
      </c>
      <c r="L1012" s="5">
        <v>230000</v>
      </c>
      <c r="M1012" s="5">
        <f t="shared" si="36"/>
        <v>296100</v>
      </c>
      <c r="N1012" s="38">
        <v>1.52</v>
      </c>
      <c r="O1012" s="38">
        <v>1.52</v>
      </c>
    </row>
    <row r="1013" spans="1:15">
      <c r="A1013" s="1" t="s">
        <v>2500</v>
      </c>
      <c r="B1013" s="1" t="s">
        <v>3201</v>
      </c>
      <c r="C1013" s="1" t="s">
        <v>3202</v>
      </c>
      <c r="D1013" s="1" t="s">
        <v>3184</v>
      </c>
      <c r="E1013" s="2">
        <v>510</v>
      </c>
      <c r="F1013" s="1" t="s">
        <v>3203</v>
      </c>
      <c r="G1013" s="2" t="s">
        <v>18</v>
      </c>
      <c r="H1013" s="1" t="s">
        <v>8743</v>
      </c>
      <c r="I1013" s="3">
        <v>45223.508553240739</v>
      </c>
      <c r="J1013" s="4">
        <v>230000</v>
      </c>
      <c r="K1013" s="5">
        <v>77100</v>
      </c>
      <c r="L1013" s="5">
        <v>153700</v>
      </c>
      <c r="M1013" s="5">
        <f t="shared" si="36"/>
        <v>230800</v>
      </c>
      <c r="N1013" s="38">
        <v>1.52</v>
      </c>
      <c r="O1013" s="38">
        <v>1.52</v>
      </c>
    </row>
    <row r="1014" spans="1:15">
      <c r="A1014" s="1" t="s">
        <v>2500</v>
      </c>
      <c r="B1014" s="1" t="s">
        <v>3204</v>
      </c>
      <c r="C1014" s="1" t="s">
        <v>3205</v>
      </c>
      <c r="D1014" s="1" t="s">
        <v>3206</v>
      </c>
      <c r="E1014" s="2">
        <v>510</v>
      </c>
      <c r="F1014" s="1" t="s">
        <v>3207</v>
      </c>
      <c r="G1014" s="2" t="s">
        <v>18</v>
      </c>
      <c r="H1014" s="1" t="s">
        <v>8744</v>
      </c>
      <c r="I1014" s="3">
        <v>45063.642465277779</v>
      </c>
      <c r="J1014" s="4">
        <v>450000</v>
      </c>
      <c r="K1014" s="5">
        <v>75700</v>
      </c>
      <c r="L1014" s="5">
        <v>251200</v>
      </c>
      <c r="M1014" s="5">
        <f t="shared" si="36"/>
        <v>326900</v>
      </c>
      <c r="N1014" s="38">
        <v>1.36</v>
      </c>
      <c r="O1014" s="38">
        <v>1.36</v>
      </c>
    </row>
    <row r="1015" spans="1:15">
      <c r="A1015" s="1" t="s">
        <v>2500</v>
      </c>
      <c r="B1015" s="1" t="s">
        <v>3208</v>
      </c>
      <c r="C1015" s="1" t="s">
        <v>3209</v>
      </c>
      <c r="D1015" s="1" t="s">
        <v>3206</v>
      </c>
      <c r="E1015" s="2">
        <v>510</v>
      </c>
      <c r="F1015" s="1" t="s">
        <v>3210</v>
      </c>
      <c r="G1015" s="2" t="s">
        <v>18</v>
      </c>
      <c r="H1015" s="1" t="s">
        <v>8745</v>
      </c>
      <c r="I1015" s="3">
        <v>45128.566643518519</v>
      </c>
      <c r="J1015" s="4">
        <v>420000</v>
      </c>
      <c r="K1015" s="5">
        <v>73100</v>
      </c>
      <c r="L1015" s="5">
        <v>248300</v>
      </c>
      <c r="M1015" s="5">
        <f t="shared" si="36"/>
        <v>321400</v>
      </c>
      <c r="N1015" s="38">
        <v>1.36</v>
      </c>
      <c r="O1015" s="38">
        <v>1.36</v>
      </c>
    </row>
    <row r="1016" spans="1:15">
      <c r="A1016" s="1" t="s">
        <v>2500</v>
      </c>
      <c r="B1016" s="1" t="s">
        <v>3211</v>
      </c>
      <c r="C1016" s="1" t="s">
        <v>3212</v>
      </c>
      <c r="D1016" s="1" t="s">
        <v>3206</v>
      </c>
      <c r="E1016" s="2">
        <v>510</v>
      </c>
      <c r="F1016" s="1" t="s">
        <v>3213</v>
      </c>
      <c r="G1016" s="2" t="s">
        <v>18</v>
      </c>
      <c r="H1016" s="1" t="s">
        <v>8746</v>
      </c>
      <c r="I1016" s="3">
        <v>45126.587372685186</v>
      </c>
      <c r="J1016" s="4">
        <v>365000</v>
      </c>
      <c r="K1016" s="5">
        <v>82300</v>
      </c>
      <c r="L1016" s="5">
        <v>239300</v>
      </c>
      <c r="M1016" s="5">
        <f t="shared" si="36"/>
        <v>321600</v>
      </c>
      <c r="N1016" s="38">
        <v>1.36</v>
      </c>
      <c r="O1016" s="38">
        <v>1.36</v>
      </c>
    </row>
    <row r="1017" spans="1:15">
      <c r="A1017" s="1" t="s">
        <v>2500</v>
      </c>
      <c r="B1017" s="1" t="s">
        <v>3214</v>
      </c>
      <c r="C1017" s="1" t="s">
        <v>3215</v>
      </c>
      <c r="D1017" s="1" t="s">
        <v>3216</v>
      </c>
      <c r="E1017" s="2">
        <v>510</v>
      </c>
      <c r="F1017" s="1" t="s">
        <v>3217</v>
      </c>
      <c r="G1017" s="2" t="s">
        <v>18</v>
      </c>
      <c r="H1017" s="1" t="s">
        <v>8747</v>
      </c>
      <c r="I1017" s="3">
        <v>45002.466053240743</v>
      </c>
      <c r="J1017" s="4">
        <v>424900</v>
      </c>
      <c r="K1017" s="5">
        <v>118700</v>
      </c>
      <c r="L1017" s="5">
        <v>164700</v>
      </c>
      <c r="M1017" s="5">
        <f t="shared" si="36"/>
        <v>283400</v>
      </c>
      <c r="N1017" s="38">
        <v>1</v>
      </c>
      <c r="O1017" s="38">
        <v>1</v>
      </c>
    </row>
    <row r="1018" spans="1:15">
      <c r="A1018" s="1" t="s">
        <v>2500</v>
      </c>
      <c r="B1018" s="1" t="s">
        <v>3218</v>
      </c>
      <c r="C1018" s="1" t="s">
        <v>3219</v>
      </c>
      <c r="D1018" s="1" t="s">
        <v>3216</v>
      </c>
      <c r="E1018" s="2">
        <v>510</v>
      </c>
      <c r="F1018" s="1" t="s">
        <v>3220</v>
      </c>
      <c r="G1018" s="2" t="s">
        <v>18</v>
      </c>
      <c r="H1018" s="1" t="s">
        <v>8748</v>
      </c>
      <c r="I1018" s="3">
        <v>45005.600370370368</v>
      </c>
      <c r="J1018" s="4">
        <v>449900</v>
      </c>
      <c r="K1018" s="5">
        <v>144700</v>
      </c>
      <c r="L1018" s="5">
        <v>164700</v>
      </c>
      <c r="M1018" s="5">
        <f t="shared" si="36"/>
        <v>309400</v>
      </c>
      <c r="N1018" s="38">
        <v>1</v>
      </c>
      <c r="O1018" s="38">
        <v>1</v>
      </c>
    </row>
    <row r="1019" spans="1:15">
      <c r="A1019" s="1" t="s">
        <v>2500</v>
      </c>
      <c r="B1019" s="1" t="s">
        <v>3221</v>
      </c>
      <c r="C1019" s="1" t="s">
        <v>3222</v>
      </c>
      <c r="D1019" s="1" t="s">
        <v>3223</v>
      </c>
      <c r="E1019" s="2">
        <v>510</v>
      </c>
      <c r="F1019" s="1" t="s">
        <v>3224</v>
      </c>
      <c r="G1019" s="2" t="s">
        <v>18</v>
      </c>
      <c r="H1019" s="1" t="s">
        <v>8749</v>
      </c>
      <c r="I1019" s="3">
        <v>45149.357557870368</v>
      </c>
      <c r="J1019" s="4">
        <v>276000</v>
      </c>
      <c r="K1019" s="5">
        <v>63400</v>
      </c>
      <c r="L1019" s="5">
        <v>100500</v>
      </c>
      <c r="M1019" s="5">
        <f t="shared" si="36"/>
        <v>163900</v>
      </c>
      <c r="N1019" s="38">
        <v>1</v>
      </c>
      <c r="O1019" s="38">
        <v>1</v>
      </c>
    </row>
    <row r="1020" spans="1:15">
      <c r="A1020" s="1" t="s">
        <v>2500</v>
      </c>
      <c r="B1020" s="1" t="s">
        <v>3225</v>
      </c>
      <c r="C1020" s="1" t="s">
        <v>3226</v>
      </c>
      <c r="D1020" s="1" t="s">
        <v>3227</v>
      </c>
      <c r="E1020" s="2">
        <v>510</v>
      </c>
      <c r="F1020" s="1" t="s">
        <v>3228</v>
      </c>
      <c r="G1020" s="2" t="s">
        <v>18</v>
      </c>
      <c r="H1020" s="1" t="s">
        <v>8750</v>
      </c>
      <c r="I1020" s="3">
        <v>45188.381203703706</v>
      </c>
      <c r="J1020" s="4">
        <v>415000</v>
      </c>
      <c r="K1020" s="5">
        <v>87800</v>
      </c>
      <c r="L1020" s="5">
        <v>240200</v>
      </c>
      <c r="M1020" s="5">
        <f t="shared" si="36"/>
        <v>328000</v>
      </c>
      <c r="N1020" s="38">
        <v>1.51</v>
      </c>
      <c r="O1020" s="38">
        <v>1.51</v>
      </c>
    </row>
    <row r="1021" spans="1:15">
      <c r="A1021" s="1" t="s">
        <v>2500</v>
      </c>
      <c r="B1021" s="1" t="s">
        <v>3229</v>
      </c>
      <c r="C1021" s="1" t="s">
        <v>3230</v>
      </c>
      <c r="D1021" s="1" t="s">
        <v>3227</v>
      </c>
      <c r="E1021" s="2">
        <v>510</v>
      </c>
      <c r="F1021" s="1" t="s">
        <v>3231</v>
      </c>
      <c r="G1021" s="2" t="s">
        <v>18</v>
      </c>
      <c r="H1021" s="1" t="s">
        <v>8751</v>
      </c>
      <c r="I1021" s="3">
        <v>45156.661122685182</v>
      </c>
      <c r="J1021" s="4">
        <v>430000</v>
      </c>
      <c r="K1021" s="5">
        <v>80600</v>
      </c>
      <c r="L1021" s="5">
        <v>262600</v>
      </c>
      <c r="M1021" s="5">
        <f t="shared" si="36"/>
        <v>343200</v>
      </c>
      <c r="N1021" s="38">
        <v>1.51</v>
      </c>
      <c r="O1021" s="38">
        <v>1.51</v>
      </c>
    </row>
    <row r="1022" spans="1:15">
      <c r="A1022" s="1" t="s">
        <v>2500</v>
      </c>
      <c r="B1022" s="1" t="s">
        <v>3232</v>
      </c>
      <c r="C1022" s="1" t="s">
        <v>3233</v>
      </c>
      <c r="D1022" s="1" t="s">
        <v>3227</v>
      </c>
      <c r="E1022" s="2">
        <v>510</v>
      </c>
      <c r="F1022" s="1" t="s">
        <v>3234</v>
      </c>
      <c r="G1022" s="2" t="s">
        <v>18</v>
      </c>
      <c r="H1022" s="1" t="s">
        <v>8752</v>
      </c>
      <c r="I1022" s="3">
        <v>45134.349722222221</v>
      </c>
      <c r="J1022" s="4">
        <v>460000</v>
      </c>
      <c r="K1022" s="5">
        <v>90100</v>
      </c>
      <c r="L1022" s="5">
        <v>290500</v>
      </c>
      <c r="M1022" s="5">
        <f t="shared" si="36"/>
        <v>380600</v>
      </c>
      <c r="N1022" s="38">
        <v>1.51</v>
      </c>
      <c r="O1022" s="38">
        <v>1.51</v>
      </c>
    </row>
    <row r="1023" spans="1:15">
      <c r="A1023" s="1" t="s">
        <v>2500</v>
      </c>
      <c r="B1023" s="1" t="s">
        <v>3235</v>
      </c>
      <c r="C1023" s="1" t="s">
        <v>3236</v>
      </c>
      <c r="D1023" s="1" t="s">
        <v>3227</v>
      </c>
      <c r="E1023" s="2">
        <v>510</v>
      </c>
      <c r="F1023" s="1" t="s">
        <v>3237</v>
      </c>
      <c r="G1023" s="2" t="s">
        <v>18</v>
      </c>
      <c r="H1023" s="1" t="s">
        <v>8753</v>
      </c>
      <c r="I1023" s="3">
        <v>45078.657604166663</v>
      </c>
      <c r="J1023" s="4">
        <v>405000</v>
      </c>
      <c r="K1023" s="5">
        <v>81400</v>
      </c>
      <c r="L1023" s="5">
        <v>258900</v>
      </c>
      <c r="M1023" s="5">
        <f t="shared" si="36"/>
        <v>340300</v>
      </c>
      <c r="N1023" s="38">
        <v>1.51</v>
      </c>
      <c r="O1023" s="38">
        <v>1.51</v>
      </c>
    </row>
    <row r="1024" spans="1:15">
      <c r="A1024" s="1" t="s">
        <v>2500</v>
      </c>
      <c r="B1024" s="1" t="s">
        <v>3238</v>
      </c>
      <c r="C1024" s="1" t="s">
        <v>3239</v>
      </c>
      <c r="D1024" s="1" t="s">
        <v>3227</v>
      </c>
      <c r="E1024" s="2">
        <v>510</v>
      </c>
      <c r="F1024" s="1" t="s">
        <v>3240</v>
      </c>
      <c r="G1024" s="2" t="s">
        <v>18</v>
      </c>
      <c r="H1024" s="1" t="s">
        <v>8754</v>
      </c>
      <c r="I1024" s="3">
        <v>45135.427997685183</v>
      </c>
      <c r="J1024" s="4">
        <v>475000</v>
      </c>
      <c r="K1024" s="5">
        <v>80800</v>
      </c>
      <c r="L1024" s="5">
        <v>335100</v>
      </c>
      <c r="M1024" s="5">
        <f t="shared" si="36"/>
        <v>415900</v>
      </c>
      <c r="N1024" s="38">
        <v>1.51</v>
      </c>
      <c r="O1024" s="38">
        <v>1.51</v>
      </c>
    </row>
    <row r="1025" spans="1:15">
      <c r="A1025" s="1" t="s">
        <v>2500</v>
      </c>
      <c r="B1025" s="1" t="s">
        <v>3241</v>
      </c>
      <c r="C1025" s="1" t="s">
        <v>3242</v>
      </c>
      <c r="D1025" s="1" t="s">
        <v>3227</v>
      </c>
      <c r="E1025" s="2">
        <v>510</v>
      </c>
      <c r="F1025" s="1" t="s">
        <v>3243</v>
      </c>
      <c r="G1025" s="2" t="s">
        <v>18</v>
      </c>
      <c r="H1025" s="1" t="s">
        <v>8755</v>
      </c>
      <c r="I1025" s="3">
        <v>45093.647789351853</v>
      </c>
      <c r="J1025" s="4">
        <v>335000</v>
      </c>
      <c r="K1025" s="5">
        <v>81900</v>
      </c>
      <c r="L1025" s="5">
        <v>210500</v>
      </c>
      <c r="M1025" s="5">
        <f t="shared" si="36"/>
        <v>292400</v>
      </c>
      <c r="N1025" s="38">
        <v>1.51</v>
      </c>
      <c r="O1025" s="38">
        <v>1.51</v>
      </c>
    </row>
    <row r="1026" spans="1:15">
      <c r="A1026" s="1" t="s">
        <v>2500</v>
      </c>
      <c r="B1026" s="1" t="s">
        <v>3244</v>
      </c>
      <c r="C1026" s="1" t="s">
        <v>3245</v>
      </c>
      <c r="D1026" s="1" t="s">
        <v>3227</v>
      </c>
      <c r="E1026" s="2">
        <v>510</v>
      </c>
      <c r="F1026" s="1" t="s">
        <v>3246</v>
      </c>
      <c r="G1026" s="2" t="s">
        <v>18</v>
      </c>
      <c r="H1026" s="1" t="s">
        <v>8756</v>
      </c>
      <c r="I1026" s="3">
        <v>45092.652141203704</v>
      </c>
      <c r="J1026" s="4">
        <v>390500</v>
      </c>
      <c r="K1026" s="5">
        <v>97900</v>
      </c>
      <c r="L1026" s="5">
        <v>246600</v>
      </c>
      <c r="M1026" s="5">
        <f t="shared" si="36"/>
        <v>344500</v>
      </c>
      <c r="N1026" s="38">
        <v>1.51</v>
      </c>
      <c r="O1026" s="38">
        <v>1.51</v>
      </c>
    </row>
    <row r="1027" spans="1:15">
      <c r="A1027" s="1" t="s">
        <v>2500</v>
      </c>
      <c r="B1027" s="1" t="s">
        <v>3247</v>
      </c>
      <c r="C1027" s="1" t="s">
        <v>3248</v>
      </c>
      <c r="D1027" s="1" t="s">
        <v>3227</v>
      </c>
      <c r="E1027" s="2">
        <v>510</v>
      </c>
      <c r="F1027" s="1" t="s">
        <v>3249</v>
      </c>
      <c r="G1027" s="2" t="s">
        <v>18</v>
      </c>
      <c r="H1027" s="1" t="s">
        <v>8757</v>
      </c>
      <c r="I1027" s="3">
        <v>45002.414884259262</v>
      </c>
      <c r="J1027" s="4">
        <v>322500</v>
      </c>
      <c r="K1027" s="5">
        <v>94800</v>
      </c>
      <c r="L1027" s="5">
        <v>196200</v>
      </c>
      <c r="M1027" s="5">
        <f t="shared" si="36"/>
        <v>291000</v>
      </c>
      <c r="N1027" s="38">
        <v>1.51</v>
      </c>
      <c r="O1027" s="38">
        <v>1.51</v>
      </c>
    </row>
    <row r="1028" spans="1:15">
      <c r="A1028" s="1" t="s">
        <v>2500</v>
      </c>
      <c r="B1028" s="1" t="s">
        <v>3250</v>
      </c>
      <c r="C1028" s="1" t="s">
        <v>3251</v>
      </c>
      <c r="D1028" s="1" t="s">
        <v>3227</v>
      </c>
      <c r="E1028" s="2">
        <v>510</v>
      </c>
      <c r="F1028" s="1" t="s">
        <v>3252</v>
      </c>
      <c r="G1028" s="2" t="s">
        <v>18</v>
      </c>
      <c r="H1028" s="1" t="s">
        <v>8758</v>
      </c>
      <c r="I1028" s="3">
        <v>45149.381863425922</v>
      </c>
      <c r="J1028" s="4">
        <v>445000</v>
      </c>
      <c r="K1028" s="5">
        <v>104800</v>
      </c>
      <c r="L1028" s="5">
        <v>295700</v>
      </c>
      <c r="M1028" s="5">
        <f t="shared" si="36"/>
        <v>400500</v>
      </c>
      <c r="N1028" s="38">
        <v>1.51</v>
      </c>
      <c r="O1028" s="38">
        <v>1.51</v>
      </c>
    </row>
    <row r="1029" spans="1:15">
      <c r="A1029" s="1" t="s">
        <v>2500</v>
      </c>
      <c r="B1029" s="1" t="s">
        <v>3253</v>
      </c>
      <c r="C1029" s="1" t="s">
        <v>3254</v>
      </c>
      <c r="D1029" s="1" t="s">
        <v>3227</v>
      </c>
      <c r="E1029" s="2">
        <v>510</v>
      </c>
      <c r="F1029" s="1" t="s">
        <v>3255</v>
      </c>
      <c r="G1029" s="2" t="s">
        <v>18</v>
      </c>
      <c r="H1029" s="1" t="s">
        <v>8759</v>
      </c>
      <c r="I1029" s="3">
        <v>45246.62</v>
      </c>
      <c r="J1029" s="4">
        <v>445000</v>
      </c>
      <c r="K1029" s="5">
        <v>136600</v>
      </c>
      <c r="L1029" s="5">
        <v>269800</v>
      </c>
      <c r="M1029" s="5">
        <f t="shared" si="36"/>
        <v>406400</v>
      </c>
      <c r="N1029" s="38">
        <v>1.51</v>
      </c>
      <c r="O1029" s="38">
        <v>1.51</v>
      </c>
    </row>
    <row r="1030" spans="1:15">
      <c r="A1030" s="1" t="s">
        <v>2500</v>
      </c>
      <c r="B1030" s="1" t="s">
        <v>3256</v>
      </c>
      <c r="C1030" s="1" t="s">
        <v>3257</v>
      </c>
      <c r="D1030" s="1" t="s">
        <v>3227</v>
      </c>
      <c r="E1030" s="2">
        <v>510</v>
      </c>
      <c r="F1030" s="1" t="s">
        <v>3258</v>
      </c>
      <c r="G1030" s="2" t="s">
        <v>18</v>
      </c>
      <c r="H1030" s="1" t="s">
        <v>8760</v>
      </c>
      <c r="I1030" s="3">
        <v>44956.443449074075</v>
      </c>
      <c r="J1030" s="4">
        <v>410000</v>
      </c>
      <c r="K1030" s="5">
        <v>79000</v>
      </c>
      <c r="L1030" s="5">
        <v>292900</v>
      </c>
      <c r="M1030" s="5">
        <f t="shared" si="36"/>
        <v>371900</v>
      </c>
      <c r="N1030" s="38">
        <v>1.51</v>
      </c>
      <c r="O1030" s="38">
        <v>1.51</v>
      </c>
    </row>
    <row r="1031" spans="1:15">
      <c r="A1031" s="1" t="s">
        <v>2500</v>
      </c>
      <c r="B1031" s="1" t="s">
        <v>3259</v>
      </c>
      <c r="C1031" s="1" t="s">
        <v>3260</v>
      </c>
      <c r="D1031" s="1" t="s">
        <v>3227</v>
      </c>
      <c r="E1031" s="2">
        <v>510</v>
      </c>
      <c r="F1031" s="1" t="s">
        <v>3261</v>
      </c>
      <c r="G1031" s="2" t="s">
        <v>18</v>
      </c>
      <c r="H1031" s="1" t="s">
        <v>8761</v>
      </c>
      <c r="I1031" s="3">
        <v>45105.631793981483</v>
      </c>
      <c r="J1031" s="4">
        <v>480000</v>
      </c>
      <c r="K1031" s="5">
        <v>82200</v>
      </c>
      <c r="L1031" s="5">
        <v>360700</v>
      </c>
      <c r="M1031" s="5">
        <f t="shared" si="36"/>
        <v>442900</v>
      </c>
      <c r="N1031" s="38">
        <v>1.51</v>
      </c>
      <c r="O1031" s="38">
        <v>1.51</v>
      </c>
    </row>
    <row r="1032" spans="1:15">
      <c r="A1032" s="1" t="s">
        <v>2500</v>
      </c>
      <c r="B1032" s="1" t="s">
        <v>3262</v>
      </c>
      <c r="C1032" s="1" t="s">
        <v>3263</v>
      </c>
      <c r="D1032" s="1" t="s">
        <v>3227</v>
      </c>
      <c r="E1032" s="2">
        <v>510</v>
      </c>
      <c r="F1032" s="1" t="s">
        <v>3264</v>
      </c>
      <c r="G1032" s="2" t="s">
        <v>18</v>
      </c>
      <c r="H1032" s="1" t="s">
        <v>8762</v>
      </c>
      <c r="I1032" s="3">
        <v>44974.386307870373</v>
      </c>
      <c r="J1032" s="4">
        <v>380000</v>
      </c>
      <c r="K1032" s="5">
        <v>126800</v>
      </c>
      <c r="L1032" s="5">
        <v>235900</v>
      </c>
      <c r="M1032" s="5">
        <f t="shared" si="36"/>
        <v>362700</v>
      </c>
      <c r="N1032" s="38">
        <v>1.51</v>
      </c>
      <c r="O1032" s="38">
        <v>1.51</v>
      </c>
    </row>
    <row r="1033" spans="1:15">
      <c r="A1033" s="1" t="s">
        <v>2500</v>
      </c>
      <c r="B1033" s="1" t="s">
        <v>3265</v>
      </c>
      <c r="C1033" s="1" t="s">
        <v>3266</v>
      </c>
      <c r="D1033" s="1" t="s">
        <v>3227</v>
      </c>
      <c r="E1033" s="2">
        <v>510</v>
      </c>
      <c r="F1033" s="1" t="s">
        <v>3267</v>
      </c>
      <c r="G1033" s="2" t="s">
        <v>18</v>
      </c>
      <c r="H1033" s="1" t="s">
        <v>8763</v>
      </c>
      <c r="I1033" s="3">
        <v>45140.355405092596</v>
      </c>
      <c r="J1033" s="4">
        <v>405000</v>
      </c>
      <c r="K1033" s="5">
        <v>97900</v>
      </c>
      <c r="L1033" s="5">
        <v>295800</v>
      </c>
      <c r="M1033" s="5">
        <f t="shared" si="36"/>
        <v>393700</v>
      </c>
      <c r="N1033" s="38">
        <v>1.51</v>
      </c>
      <c r="O1033" s="38">
        <v>1.51</v>
      </c>
    </row>
    <row r="1034" spans="1:15">
      <c r="A1034" s="1" t="s">
        <v>2500</v>
      </c>
      <c r="B1034" s="1" t="s">
        <v>3268</v>
      </c>
      <c r="C1034" s="1" t="s">
        <v>3269</v>
      </c>
      <c r="D1034" s="1" t="s">
        <v>3227</v>
      </c>
      <c r="E1034" s="2">
        <v>510</v>
      </c>
      <c r="F1034" s="1" t="s">
        <v>3270</v>
      </c>
      <c r="G1034" s="2" t="s">
        <v>18</v>
      </c>
      <c r="H1034" s="1" t="s">
        <v>8764</v>
      </c>
      <c r="I1034" s="3">
        <v>45149.56212962963</v>
      </c>
      <c r="J1034" s="4">
        <v>520000</v>
      </c>
      <c r="K1034" s="5">
        <v>162500</v>
      </c>
      <c r="L1034" s="5">
        <v>351400</v>
      </c>
      <c r="M1034" s="5">
        <f t="shared" si="36"/>
        <v>513900</v>
      </c>
      <c r="N1034" s="38">
        <v>1.51</v>
      </c>
      <c r="O1034" s="38">
        <v>1.51</v>
      </c>
    </row>
    <row r="1035" spans="1:15">
      <c r="A1035" s="1" t="s">
        <v>2500</v>
      </c>
      <c r="B1035" s="1" t="s">
        <v>3271</v>
      </c>
      <c r="C1035" s="1" t="s">
        <v>3272</v>
      </c>
      <c r="D1035" s="1" t="s">
        <v>3227</v>
      </c>
      <c r="E1035" s="2">
        <v>510</v>
      </c>
      <c r="F1035" s="1" t="s">
        <v>3273</v>
      </c>
      <c r="G1035" s="2" t="s">
        <v>18</v>
      </c>
      <c r="H1035" s="1" t="s">
        <v>8765</v>
      </c>
      <c r="I1035" s="3">
        <v>44936.603310185186</v>
      </c>
      <c r="J1035" s="4">
        <v>303000</v>
      </c>
      <c r="K1035" s="5">
        <v>81400</v>
      </c>
      <c r="L1035" s="5">
        <v>217700</v>
      </c>
      <c r="M1035" s="5">
        <f t="shared" si="36"/>
        <v>299100</v>
      </c>
      <c r="N1035" s="38">
        <v>1.51</v>
      </c>
      <c r="O1035" s="38">
        <v>1.51</v>
      </c>
    </row>
    <row r="1036" spans="1:15">
      <c r="A1036" s="1" t="s">
        <v>2500</v>
      </c>
      <c r="B1036" s="1" t="s">
        <v>3274</v>
      </c>
      <c r="C1036" s="1" t="s">
        <v>3275</v>
      </c>
      <c r="D1036" s="1" t="s">
        <v>3227</v>
      </c>
      <c r="E1036" s="2">
        <v>510</v>
      </c>
      <c r="F1036" s="1" t="s">
        <v>3276</v>
      </c>
      <c r="G1036" s="2" t="s">
        <v>18</v>
      </c>
      <c r="H1036" s="1" t="s">
        <v>8766</v>
      </c>
      <c r="I1036" s="3">
        <v>45117.532523148147</v>
      </c>
      <c r="J1036" s="4">
        <v>412000</v>
      </c>
      <c r="K1036" s="5">
        <v>99700</v>
      </c>
      <c r="L1036" s="5">
        <v>301800</v>
      </c>
      <c r="M1036" s="5">
        <f t="shared" si="36"/>
        <v>401500</v>
      </c>
      <c r="N1036" s="38">
        <v>1.51</v>
      </c>
      <c r="O1036" s="38">
        <v>1.51</v>
      </c>
    </row>
    <row r="1037" spans="1:15">
      <c r="A1037" s="1" t="s">
        <v>2500</v>
      </c>
      <c r="B1037" s="1" t="s">
        <v>3277</v>
      </c>
      <c r="C1037" s="1" t="s">
        <v>3278</v>
      </c>
      <c r="D1037" s="1" t="s">
        <v>3227</v>
      </c>
      <c r="E1037" s="2">
        <v>510</v>
      </c>
      <c r="F1037" s="1" t="s">
        <v>3279</v>
      </c>
      <c r="G1037" s="2" t="s">
        <v>18</v>
      </c>
      <c r="H1037" s="1" t="s">
        <v>8767</v>
      </c>
      <c r="I1037" s="3">
        <v>45037.364189814813</v>
      </c>
      <c r="J1037" s="4">
        <v>325000</v>
      </c>
      <c r="K1037" s="5">
        <v>84400</v>
      </c>
      <c r="L1037" s="5">
        <v>256900</v>
      </c>
      <c r="M1037" s="5">
        <f t="shared" si="36"/>
        <v>341300</v>
      </c>
      <c r="N1037" s="38">
        <v>1.51</v>
      </c>
      <c r="O1037" s="38">
        <v>1.51</v>
      </c>
    </row>
    <row r="1038" spans="1:15">
      <c r="A1038" s="1" t="s">
        <v>2500</v>
      </c>
      <c r="B1038" s="1" t="s">
        <v>3280</v>
      </c>
      <c r="C1038" s="1" t="s">
        <v>3281</v>
      </c>
      <c r="D1038" s="1" t="s">
        <v>3227</v>
      </c>
      <c r="E1038" s="2">
        <v>510</v>
      </c>
      <c r="F1038" s="1" t="s">
        <v>3282</v>
      </c>
      <c r="G1038" s="2" t="s">
        <v>18</v>
      </c>
      <c r="H1038" s="1" t="s">
        <v>8768</v>
      </c>
      <c r="I1038" s="3">
        <v>44981.522048611114</v>
      </c>
      <c r="J1038" s="4">
        <v>388000</v>
      </c>
      <c r="K1038" s="5">
        <v>141400</v>
      </c>
      <c r="L1038" s="5">
        <v>259300</v>
      </c>
      <c r="M1038" s="5">
        <f t="shared" si="36"/>
        <v>400700</v>
      </c>
      <c r="N1038" s="38">
        <v>1.51</v>
      </c>
      <c r="O1038" s="38">
        <v>1.51</v>
      </c>
    </row>
    <row r="1039" spans="1:15">
      <c r="A1039" s="1" t="s">
        <v>2500</v>
      </c>
      <c r="B1039" s="1" t="s">
        <v>3283</v>
      </c>
      <c r="C1039" s="1" t="s">
        <v>3284</v>
      </c>
      <c r="D1039" s="1" t="s">
        <v>3227</v>
      </c>
      <c r="E1039" s="2">
        <v>510</v>
      </c>
      <c r="F1039" s="1" t="s">
        <v>3285</v>
      </c>
      <c r="G1039" s="2" t="s">
        <v>18</v>
      </c>
      <c r="H1039" s="1" t="s">
        <v>8769</v>
      </c>
      <c r="I1039" s="3">
        <v>45250.631944444445</v>
      </c>
      <c r="J1039" s="4">
        <v>330100</v>
      </c>
      <c r="K1039" s="5">
        <v>85500</v>
      </c>
      <c r="L1039" s="5">
        <v>283100</v>
      </c>
      <c r="M1039" s="5">
        <f t="shared" ref="M1039:M1070" si="37">SUM(K1039:L1039)</f>
        <v>368600</v>
      </c>
      <c r="N1039" s="38">
        <v>1.51</v>
      </c>
      <c r="O1039" s="38">
        <v>1.51</v>
      </c>
    </row>
    <row r="1040" spans="1:15">
      <c r="A1040" s="1" t="s">
        <v>2500</v>
      </c>
      <c r="B1040" s="1" t="s">
        <v>3286</v>
      </c>
      <c r="C1040" s="1" t="s">
        <v>3287</v>
      </c>
      <c r="D1040" s="1" t="s">
        <v>3227</v>
      </c>
      <c r="E1040" s="2">
        <v>510</v>
      </c>
      <c r="F1040" s="1" t="s">
        <v>3288</v>
      </c>
      <c r="G1040" s="2" t="s">
        <v>18</v>
      </c>
      <c r="H1040" s="1" t="s">
        <v>8770</v>
      </c>
      <c r="I1040" s="3">
        <v>44940.608622685184</v>
      </c>
      <c r="J1040" s="4">
        <v>380000</v>
      </c>
      <c r="K1040" s="5">
        <v>234000</v>
      </c>
      <c r="L1040" s="5">
        <v>185600</v>
      </c>
      <c r="M1040" s="5">
        <f t="shared" si="37"/>
        <v>419600</v>
      </c>
      <c r="N1040" s="38">
        <v>1.51</v>
      </c>
      <c r="O1040" s="38">
        <v>1.51</v>
      </c>
    </row>
    <row r="1041" spans="1:15">
      <c r="A1041" s="1" t="s">
        <v>2500</v>
      </c>
      <c r="B1041" s="1" t="s">
        <v>3289</v>
      </c>
      <c r="C1041" s="1" t="s">
        <v>3290</v>
      </c>
      <c r="D1041" s="1" t="s">
        <v>3291</v>
      </c>
      <c r="E1041" s="2">
        <v>510</v>
      </c>
      <c r="F1041" s="1" t="s">
        <v>3292</v>
      </c>
      <c r="G1041" s="2" t="s">
        <v>18</v>
      </c>
      <c r="H1041" s="1" t="s">
        <v>8771</v>
      </c>
      <c r="I1041" s="3">
        <v>45266.5702662037</v>
      </c>
      <c r="J1041" s="4">
        <v>1500000</v>
      </c>
      <c r="K1041" s="5">
        <v>309600</v>
      </c>
      <c r="L1041" s="5">
        <v>616300</v>
      </c>
      <c r="M1041" s="5">
        <f t="shared" si="37"/>
        <v>925900</v>
      </c>
      <c r="N1041" s="38">
        <v>1</v>
      </c>
      <c r="O1041" s="38">
        <v>1</v>
      </c>
    </row>
    <row r="1042" spans="1:15">
      <c r="A1042" s="1" t="s">
        <v>2500</v>
      </c>
      <c r="B1042" s="1" t="s">
        <v>3293</v>
      </c>
      <c r="C1042" s="1" t="s">
        <v>3294</v>
      </c>
      <c r="D1042" s="1" t="s">
        <v>3295</v>
      </c>
      <c r="E1042" s="2">
        <v>510</v>
      </c>
      <c r="F1042" s="1" t="s">
        <v>3296</v>
      </c>
      <c r="G1042" s="2" t="s">
        <v>18</v>
      </c>
      <c r="H1042" s="1" t="s">
        <v>8772</v>
      </c>
      <c r="I1042" s="3">
        <v>45133.476203703707</v>
      </c>
      <c r="J1042" s="4">
        <v>255000</v>
      </c>
      <c r="K1042" s="5">
        <v>45900</v>
      </c>
      <c r="L1042" s="5">
        <v>126100</v>
      </c>
      <c r="M1042" s="5">
        <f t="shared" si="37"/>
        <v>172000</v>
      </c>
      <c r="N1042" s="38">
        <v>1.79</v>
      </c>
      <c r="O1042" s="38">
        <v>1.79</v>
      </c>
    </row>
    <row r="1043" spans="1:15">
      <c r="A1043" s="1" t="s">
        <v>2500</v>
      </c>
      <c r="B1043" s="1" t="s">
        <v>3297</v>
      </c>
      <c r="C1043" s="1" t="s">
        <v>3298</v>
      </c>
      <c r="D1043" s="1" t="s">
        <v>3295</v>
      </c>
      <c r="E1043" s="2">
        <v>510</v>
      </c>
      <c r="F1043" s="1" t="s">
        <v>3299</v>
      </c>
      <c r="G1043" s="2" t="s">
        <v>18</v>
      </c>
      <c r="H1043" s="1" t="s">
        <v>8773</v>
      </c>
      <c r="I1043" s="3">
        <v>45002.465590277781</v>
      </c>
      <c r="J1043" s="4">
        <v>190000</v>
      </c>
      <c r="K1043" s="5">
        <v>66600</v>
      </c>
      <c r="L1043" s="5">
        <v>178800</v>
      </c>
      <c r="M1043" s="5">
        <f t="shared" si="37"/>
        <v>245400</v>
      </c>
      <c r="N1043" s="38">
        <v>1.79</v>
      </c>
      <c r="O1043" s="38">
        <v>1.79</v>
      </c>
    </row>
    <row r="1044" spans="1:15">
      <c r="A1044" s="1" t="s">
        <v>2500</v>
      </c>
      <c r="B1044" s="1" t="s">
        <v>3300</v>
      </c>
      <c r="C1044" s="1" t="s">
        <v>3301</v>
      </c>
      <c r="D1044" s="1" t="s">
        <v>3302</v>
      </c>
      <c r="E1044" s="2">
        <v>510</v>
      </c>
      <c r="F1044" s="1" t="s">
        <v>3303</v>
      </c>
      <c r="G1044" s="2" t="s">
        <v>18</v>
      </c>
      <c r="H1044" s="1" t="s">
        <v>8774</v>
      </c>
      <c r="I1044" s="3">
        <v>45104.60833333333</v>
      </c>
      <c r="J1044" s="4">
        <v>1130000</v>
      </c>
      <c r="K1044" s="5">
        <v>69400</v>
      </c>
      <c r="L1044" s="5">
        <v>777700</v>
      </c>
      <c r="M1044" s="5">
        <f t="shared" si="37"/>
        <v>847100</v>
      </c>
      <c r="N1044" s="38">
        <v>1.71</v>
      </c>
      <c r="O1044" s="38">
        <v>1.94</v>
      </c>
    </row>
    <row r="1045" spans="1:15">
      <c r="A1045" s="1" t="s">
        <v>2500</v>
      </c>
      <c r="B1045" s="1" t="s">
        <v>3304</v>
      </c>
      <c r="C1045" s="1" t="s">
        <v>3305</v>
      </c>
      <c r="D1045" s="1" t="s">
        <v>3302</v>
      </c>
      <c r="E1045" s="2">
        <v>510</v>
      </c>
      <c r="F1045" s="1" t="s">
        <v>3306</v>
      </c>
      <c r="G1045" s="2" t="s">
        <v>18</v>
      </c>
      <c r="H1045" s="1" t="s">
        <v>8775</v>
      </c>
      <c r="I1045" s="3">
        <v>45124.64135416667</v>
      </c>
      <c r="J1045" s="4">
        <v>1200000</v>
      </c>
      <c r="K1045" s="5">
        <v>122200</v>
      </c>
      <c r="L1045" s="5">
        <v>835100</v>
      </c>
      <c r="M1045" s="5">
        <f t="shared" si="37"/>
        <v>957300</v>
      </c>
      <c r="N1045" s="38">
        <v>1.71</v>
      </c>
      <c r="O1045" s="38">
        <v>1.94</v>
      </c>
    </row>
    <row r="1046" spans="1:15">
      <c r="A1046" s="1" t="s">
        <v>2500</v>
      </c>
      <c r="B1046" s="1" t="s">
        <v>3307</v>
      </c>
      <c r="C1046" s="1" t="s">
        <v>3308</v>
      </c>
      <c r="D1046" s="1" t="s">
        <v>3302</v>
      </c>
      <c r="E1046" s="2">
        <v>510</v>
      </c>
      <c r="F1046" s="1" t="s">
        <v>3309</v>
      </c>
      <c r="G1046" s="2" t="s">
        <v>18</v>
      </c>
      <c r="H1046" s="1" t="s">
        <v>8776</v>
      </c>
      <c r="I1046" s="3">
        <v>45138.467569444445</v>
      </c>
      <c r="J1046" s="4">
        <v>1375000</v>
      </c>
      <c r="K1046" s="5">
        <v>250300</v>
      </c>
      <c r="L1046" s="5">
        <v>897100</v>
      </c>
      <c r="M1046" s="5">
        <f t="shared" si="37"/>
        <v>1147400</v>
      </c>
      <c r="N1046" s="38">
        <v>1.71</v>
      </c>
      <c r="O1046" s="38">
        <v>1.94</v>
      </c>
    </row>
    <row r="1047" spans="1:15">
      <c r="A1047" s="1" t="s">
        <v>2500</v>
      </c>
      <c r="B1047" s="1" t="s">
        <v>3310</v>
      </c>
      <c r="C1047" s="1" t="s">
        <v>3311</v>
      </c>
      <c r="D1047" s="1" t="s">
        <v>3302</v>
      </c>
      <c r="E1047" s="2">
        <v>510</v>
      </c>
      <c r="F1047" s="1" t="s">
        <v>3312</v>
      </c>
      <c r="G1047" s="2" t="s">
        <v>18</v>
      </c>
      <c r="H1047" s="1" t="s">
        <v>8777</v>
      </c>
      <c r="I1047" s="3">
        <v>45183.365115740744</v>
      </c>
      <c r="J1047" s="4">
        <v>885000</v>
      </c>
      <c r="K1047" s="5">
        <v>186000</v>
      </c>
      <c r="L1047" s="5">
        <v>563000</v>
      </c>
      <c r="M1047" s="5">
        <f t="shared" si="37"/>
        <v>749000</v>
      </c>
      <c r="N1047" s="38">
        <v>1.71</v>
      </c>
      <c r="O1047" s="38">
        <v>1.94</v>
      </c>
    </row>
    <row r="1048" spans="1:15">
      <c r="A1048" s="1" t="s">
        <v>2500</v>
      </c>
      <c r="B1048" s="1" t="s">
        <v>3313</v>
      </c>
      <c r="C1048" s="1" t="s">
        <v>3314</v>
      </c>
      <c r="D1048" s="1" t="s">
        <v>3302</v>
      </c>
      <c r="E1048" s="2">
        <v>510</v>
      </c>
      <c r="F1048" s="1" t="s">
        <v>3315</v>
      </c>
      <c r="G1048" s="2" t="s">
        <v>18</v>
      </c>
      <c r="H1048" s="1" t="s">
        <v>8778</v>
      </c>
      <c r="I1048" s="3">
        <v>45174.348009259258</v>
      </c>
      <c r="J1048" s="4">
        <v>795000</v>
      </c>
      <c r="K1048" s="5">
        <v>187700</v>
      </c>
      <c r="L1048" s="5">
        <v>556700</v>
      </c>
      <c r="M1048" s="5">
        <f t="shared" si="37"/>
        <v>744400</v>
      </c>
      <c r="N1048" s="38">
        <v>1.71</v>
      </c>
      <c r="O1048" s="38">
        <v>1.94</v>
      </c>
    </row>
    <row r="1049" spans="1:15">
      <c r="A1049" s="1" t="s">
        <v>2500</v>
      </c>
      <c r="B1049" s="1" t="s">
        <v>3316</v>
      </c>
      <c r="C1049" s="1" t="s">
        <v>3317</v>
      </c>
      <c r="D1049" s="1" t="s">
        <v>3302</v>
      </c>
      <c r="E1049" s="2">
        <v>510</v>
      </c>
      <c r="F1049" s="1" t="s">
        <v>3318</v>
      </c>
      <c r="G1049" s="2" t="s">
        <v>18</v>
      </c>
      <c r="H1049" s="1" t="s">
        <v>8779</v>
      </c>
      <c r="I1049" s="3">
        <v>45159.370300925926</v>
      </c>
      <c r="J1049" s="4">
        <v>812500</v>
      </c>
      <c r="K1049" s="5">
        <v>182800</v>
      </c>
      <c r="L1049" s="5">
        <v>594600</v>
      </c>
      <c r="M1049" s="5">
        <f t="shared" si="37"/>
        <v>777400</v>
      </c>
      <c r="N1049" s="38">
        <v>1.71</v>
      </c>
      <c r="O1049" s="38">
        <v>1.94</v>
      </c>
    </row>
    <row r="1050" spans="1:15">
      <c r="A1050" s="1" t="s">
        <v>2500</v>
      </c>
      <c r="B1050" s="1" t="s">
        <v>3319</v>
      </c>
      <c r="C1050" s="1" t="s">
        <v>3320</v>
      </c>
      <c r="D1050" s="1" t="s">
        <v>3302</v>
      </c>
      <c r="E1050" s="2">
        <v>510</v>
      </c>
      <c r="F1050" s="1" t="s">
        <v>3321</v>
      </c>
      <c r="G1050" s="2" t="s">
        <v>18</v>
      </c>
      <c r="H1050" s="1" t="s">
        <v>8780</v>
      </c>
      <c r="I1050" s="3">
        <v>45071.531678240739</v>
      </c>
      <c r="J1050" s="4">
        <v>1265000</v>
      </c>
      <c r="K1050" s="5">
        <v>218400</v>
      </c>
      <c r="L1050" s="5">
        <v>1155600</v>
      </c>
      <c r="M1050" s="5">
        <f t="shared" si="37"/>
        <v>1374000</v>
      </c>
      <c r="N1050" s="38">
        <v>1.71</v>
      </c>
      <c r="O1050" s="38">
        <v>1.94</v>
      </c>
    </row>
    <row r="1051" spans="1:15">
      <c r="A1051" s="1" t="s">
        <v>2500</v>
      </c>
      <c r="B1051" s="1" t="s">
        <v>3322</v>
      </c>
      <c r="C1051" s="1" t="s">
        <v>3323</v>
      </c>
      <c r="D1051" s="1" t="s">
        <v>3302</v>
      </c>
      <c r="E1051" s="2">
        <v>510</v>
      </c>
      <c r="F1051" s="1" t="s">
        <v>3324</v>
      </c>
      <c r="G1051" s="2" t="s">
        <v>18</v>
      </c>
      <c r="H1051" s="1" t="s">
        <v>8781</v>
      </c>
      <c r="I1051" s="3">
        <v>45126.501446759263</v>
      </c>
      <c r="J1051" s="4">
        <v>925000</v>
      </c>
      <c r="K1051" s="5">
        <v>174100</v>
      </c>
      <c r="L1051" s="5">
        <v>937600</v>
      </c>
      <c r="M1051" s="5">
        <f t="shared" si="37"/>
        <v>1111700</v>
      </c>
      <c r="N1051" s="38">
        <v>1.71</v>
      </c>
      <c r="O1051" s="38">
        <v>1.94</v>
      </c>
    </row>
    <row r="1052" spans="1:15">
      <c r="A1052" s="1" t="s">
        <v>2500</v>
      </c>
      <c r="B1052" s="1" t="s">
        <v>3325</v>
      </c>
      <c r="C1052" s="1" t="s">
        <v>3326</v>
      </c>
      <c r="D1052" s="1" t="s">
        <v>3327</v>
      </c>
      <c r="E1052" s="2">
        <v>510</v>
      </c>
      <c r="F1052" s="1" t="s">
        <v>3328</v>
      </c>
      <c r="G1052" s="2" t="s">
        <v>18</v>
      </c>
      <c r="H1052" s="1" t="s">
        <v>8782</v>
      </c>
      <c r="I1052" s="3">
        <v>45166.62122685185</v>
      </c>
      <c r="J1052" s="4">
        <v>760000</v>
      </c>
      <c r="K1052" s="5">
        <v>158400</v>
      </c>
      <c r="L1052" s="5">
        <v>381400</v>
      </c>
      <c r="M1052" s="5">
        <f t="shared" si="37"/>
        <v>539800</v>
      </c>
      <c r="N1052" s="38">
        <v>1.31</v>
      </c>
      <c r="O1052" s="38">
        <v>1.66</v>
      </c>
    </row>
    <row r="1053" spans="1:15">
      <c r="A1053" s="1" t="s">
        <v>2500</v>
      </c>
      <c r="B1053" s="1" t="s">
        <v>3329</v>
      </c>
      <c r="C1053" s="1" t="s">
        <v>3330</v>
      </c>
      <c r="D1053" s="1" t="s">
        <v>3327</v>
      </c>
      <c r="E1053" s="2">
        <v>510</v>
      </c>
      <c r="F1053" s="1" t="s">
        <v>3331</v>
      </c>
      <c r="G1053" s="2" t="s">
        <v>18</v>
      </c>
      <c r="H1053" s="1" t="s">
        <v>8783</v>
      </c>
      <c r="I1053" s="3">
        <v>45243.650636574072</v>
      </c>
      <c r="J1053" s="4">
        <v>760000</v>
      </c>
      <c r="K1053" s="5">
        <v>152500</v>
      </c>
      <c r="L1053" s="5">
        <v>391700</v>
      </c>
      <c r="M1053" s="5">
        <f t="shared" si="37"/>
        <v>544200</v>
      </c>
      <c r="N1053" s="38">
        <v>1.31</v>
      </c>
      <c r="O1053" s="38">
        <v>1.66</v>
      </c>
    </row>
    <row r="1054" spans="1:15">
      <c r="A1054" s="1" t="s">
        <v>2500</v>
      </c>
      <c r="B1054" s="1" t="s">
        <v>3332</v>
      </c>
      <c r="C1054" s="1" t="s">
        <v>3333</v>
      </c>
      <c r="D1054" s="1" t="s">
        <v>3327</v>
      </c>
      <c r="E1054" s="2">
        <v>510</v>
      </c>
      <c r="F1054" s="1" t="s">
        <v>3334</v>
      </c>
      <c r="G1054" s="2" t="s">
        <v>18</v>
      </c>
      <c r="H1054" s="1" t="s">
        <v>8784</v>
      </c>
      <c r="I1054" s="3">
        <v>44946.399317129632</v>
      </c>
      <c r="J1054" s="4">
        <v>765000</v>
      </c>
      <c r="K1054" s="5">
        <v>123000</v>
      </c>
      <c r="L1054" s="5">
        <v>438700</v>
      </c>
      <c r="M1054" s="5">
        <f t="shared" si="37"/>
        <v>561700</v>
      </c>
      <c r="N1054" s="38">
        <v>1.31</v>
      </c>
      <c r="O1054" s="38">
        <v>1.66</v>
      </c>
    </row>
    <row r="1055" spans="1:15">
      <c r="A1055" s="1" t="s">
        <v>2500</v>
      </c>
      <c r="B1055" s="1" t="s">
        <v>3335</v>
      </c>
      <c r="C1055" s="1" t="s">
        <v>3336</v>
      </c>
      <c r="D1055" s="1" t="s">
        <v>3327</v>
      </c>
      <c r="E1055" s="2">
        <v>510</v>
      </c>
      <c r="F1055" s="1" t="s">
        <v>3337</v>
      </c>
      <c r="G1055" s="2" t="s">
        <v>18</v>
      </c>
      <c r="H1055" s="1" t="s">
        <v>8785</v>
      </c>
      <c r="I1055" s="3">
        <v>45065.55091435185</v>
      </c>
      <c r="J1055" s="4">
        <v>549350</v>
      </c>
      <c r="K1055" s="5">
        <v>113500</v>
      </c>
      <c r="L1055" s="5">
        <v>295600</v>
      </c>
      <c r="M1055" s="5">
        <f t="shared" si="37"/>
        <v>409100</v>
      </c>
      <c r="N1055" s="38">
        <v>1.31</v>
      </c>
      <c r="O1055" s="38">
        <v>1.66</v>
      </c>
    </row>
    <row r="1056" spans="1:15">
      <c r="A1056" s="1" t="s">
        <v>2500</v>
      </c>
      <c r="B1056" s="1" t="s">
        <v>3338</v>
      </c>
      <c r="C1056" s="1" t="s">
        <v>3339</v>
      </c>
      <c r="D1056" s="1" t="s">
        <v>3327</v>
      </c>
      <c r="E1056" s="2">
        <v>510</v>
      </c>
      <c r="F1056" s="1" t="s">
        <v>3340</v>
      </c>
      <c r="G1056" s="2" t="s">
        <v>18</v>
      </c>
      <c r="H1056" s="1" t="s">
        <v>8786</v>
      </c>
      <c r="I1056" s="3">
        <v>45097.655613425923</v>
      </c>
      <c r="J1056" s="4">
        <v>680000</v>
      </c>
      <c r="K1056" s="5">
        <v>121300</v>
      </c>
      <c r="L1056" s="5">
        <v>404800</v>
      </c>
      <c r="M1056" s="5">
        <f t="shared" si="37"/>
        <v>526100</v>
      </c>
      <c r="N1056" s="38">
        <v>1.31</v>
      </c>
      <c r="O1056" s="38">
        <v>1.66</v>
      </c>
    </row>
    <row r="1057" spans="1:15">
      <c r="A1057" s="1" t="s">
        <v>2500</v>
      </c>
      <c r="B1057" s="1" t="s">
        <v>3341</v>
      </c>
      <c r="C1057" s="1" t="s">
        <v>3342</v>
      </c>
      <c r="D1057" s="1" t="s">
        <v>3327</v>
      </c>
      <c r="E1057" s="2">
        <v>510</v>
      </c>
      <c r="F1057" s="1" t="s">
        <v>3343</v>
      </c>
      <c r="G1057" s="2" t="s">
        <v>18</v>
      </c>
      <c r="H1057" s="1" t="s">
        <v>8787</v>
      </c>
      <c r="I1057" s="3">
        <v>45209.593310185184</v>
      </c>
      <c r="J1057" s="4">
        <v>610000</v>
      </c>
      <c r="K1057" s="5">
        <v>147600</v>
      </c>
      <c r="L1057" s="5">
        <v>334600</v>
      </c>
      <c r="M1057" s="5">
        <f t="shared" si="37"/>
        <v>482200</v>
      </c>
      <c r="N1057" s="38">
        <v>1.31</v>
      </c>
      <c r="O1057" s="38">
        <v>1.66</v>
      </c>
    </row>
    <row r="1058" spans="1:15">
      <c r="A1058" s="1" t="s">
        <v>2500</v>
      </c>
      <c r="B1058" s="1" t="s">
        <v>3344</v>
      </c>
      <c r="C1058" s="1" t="s">
        <v>3345</v>
      </c>
      <c r="D1058" s="1" t="s">
        <v>3327</v>
      </c>
      <c r="E1058" s="2">
        <v>510</v>
      </c>
      <c r="F1058" s="1" t="s">
        <v>3346</v>
      </c>
      <c r="G1058" s="2" t="s">
        <v>18</v>
      </c>
      <c r="H1058" s="1" t="s">
        <v>8788</v>
      </c>
      <c r="I1058" s="3">
        <v>45063.487187500003</v>
      </c>
      <c r="J1058" s="4">
        <v>650000</v>
      </c>
      <c r="K1058" s="5">
        <v>124200</v>
      </c>
      <c r="L1058" s="5">
        <v>402800</v>
      </c>
      <c r="M1058" s="5">
        <f t="shared" si="37"/>
        <v>527000</v>
      </c>
      <c r="N1058" s="38">
        <v>1.31</v>
      </c>
      <c r="O1058" s="38">
        <v>1.66</v>
      </c>
    </row>
    <row r="1059" spans="1:15">
      <c r="A1059" s="1" t="s">
        <v>2500</v>
      </c>
      <c r="B1059" s="1" t="s">
        <v>3347</v>
      </c>
      <c r="C1059" s="1" t="s">
        <v>3348</v>
      </c>
      <c r="D1059" s="1" t="s">
        <v>3327</v>
      </c>
      <c r="E1059" s="2">
        <v>510</v>
      </c>
      <c r="F1059" s="1" t="s">
        <v>3349</v>
      </c>
      <c r="G1059" s="2" t="s">
        <v>18</v>
      </c>
      <c r="H1059" s="1" t="s">
        <v>8789</v>
      </c>
      <c r="I1059" s="3">
        <v>45044.43414351852</v>
      </c>
      <c r="J1059" s="4">
        <v>585000</v>
      </c>
      <c r="K1059" s="5">
        <v>128900</v>
      </c>
      <c r="L1059" s="5">
        <v>357500</v>
      </c>
      <c r="M1059" s="5">
        <f t="shared" si="37"/>
        <v>486400</v>
      </c>
      <c r="N1059" s="38">
        <v>1.31</v>
      </c>
      <c r="O1059" s="38">
        <v>1.66</v>
      </c>
    </row>
    <row r="1060" spans="1:15">
      <c r="A1060" s="1" t="s">
        <v>2500</v>
      </c>
      <c r="B1060" s="1" t="s">
        <v>3350</v>
      </c>
      <c r="C1060" s="1" t="s">
        <v>3351</v>
      </c>
      <c r="D1060" s="1" t="s">
        <v>3327</v>
      </c>
      <c r="E1060" s="2">
        <v>510</v>
      </c>
      <c r="F1060" s="1" t="s">
        <v>3352</v>
      </c>
      <c r="G1060" s="2" t="s">
        <v>18</v>
      </c>
      <c r="H1060" s="1" t="s">
        <v>8790</v>
      </c>
      <c r="I1060" s="3">
        <v>45125.656111111108</v>
      </c>
      <c r="J1060" s="4">
        <v>730000</v>
      </c>
      <c r="K1060" s="5">
        <v>168600</v>
      </c>
      <c r="L1060" s="5">
        <v>448300</v>
      </c>
      <c r="M1060" s="5">
        <f t="shared" si="37"/>
        <v>616900</v>
      </c>
      <c r="N1060" s="38">
        <v>1.31</v>
      </c>
      <c r="O1060" s="38">
        <v>1.66</v>
      </c>
    </row>
    <row r="1061" spans="1:15">
      <c r="A1061" s="1" t="s">
        <v>2500</v>
      </c>
      <c r="B1061" s="1" t="s">
        <v>3353</v>
      </c>
      <c r="C1061" s="1" t="s">
        <v>3354</v>
      </c>
      <c r="D1061" s="1" t="s">
        <v>3327</v>
      </c>
      <c r="E1061" s="2">
        <v>510</v>
      </c>
      <c r="F1061" s="1" t="s">
        <v>3355</v>
      </c>
      <c r="G1061" s="2" t="s">
        <v>18</v>
      </c>
      <c r="H1061" s="1" t="s">
        <v>8791</v>
      </c>
      <c r="I1061" s="3">
        <v>45100.499155092592</v>
      </c>
      <c r="J1061" s="4">
        <v>515965</v>
      </c>
      <c r="K1061" s="5">
        <v>157600</v>
      </c>
      <c r="L1061" s="5">
        <v>310700</v>
      </c>
      <c r="M1061" s="5">
        <f t="shared" si="37"/>
        <v>468300</v>
      </c>
      <c r="N1061" s="38">
        <v>1.31</v>
      </c>
      <c r="O1061" s="38">
        <v>1.66</v>
      </c>
    </row>
    <row r="1062" spans="1:15">
      <c r="A1062" s="1" t="s">
        <v>2500</v>
      </c>
      <c r="B1062" s="1" t="s">
        <v>3356</v>
      </c>
      <c r="C1062" s="1" t="s">
        <v>3357</v>
      </c>
      <c r="D1062" s="1" t="s">
        <v>3327</v>
      </c>
      <c r="E1062" s="2">
        <v>510</v>
      </c>
      <c r="F1062" s="1" t="s">
        <v>3358</v>
      </c>
      <c r="G1062" s="2" t="s">
        <v>18</v>
      </c>
      <c r="H1062" s="1" t="s">
        <v>8792</v>
      </c>
      <c r="I1062" s="3">
        <v>45163.335636574076</v>
      </c>
      <c r="J1062" s="4">
        <v>599000</v>
      </c>
      <c r="K1062" s="5">
        <v>190100</v>
      </c>
      <c r="L1062" s="5">
        <v>388800</v>
      </c>
      <c r="M1062" s="5">
        <f t="shared" si="37"/>
        <v>578900</v>
      </c>
      <c r="N1062" s="38">
        <v>1.31</v>
      </c>
      <c r="O1062" s="38">
        <v>1.66</v>
      </c>
    </row>
    <row r="1063" spans="1:15">
      <c r="A1063" s="1" t="s">
        <v>2500</v>
      </c>
      <c r="B1063" s="1" t="s">
        <v>3359</v>
      </c>
      <c r="C1063" s="1" t="s">
        <v>3360</v>
      </c>
      <c r="D1063" s="1" t="s">
        <v>3361</v>
      </c>
      <c r="E1063" s="2">
        <v>510</v>
      </c>
      <c r="F1063" s="1" t="s">
        <v>3362</v>
      </c>
      <c r="G1063" s="2" t="s">
        <v>18</v>
      </c>
      <c r="H1063" s="1" t="s">
        <v>8793</v>
      </c>
      <c r="I1063" s="3">
        <v>45135.433333333334</v>
      </c>
      <c r="J1063" s="4">
        <v>569000</v>
      </c>
      <c r="K1063" s="5">
        <v>99400</v>
      </c>
      <c r="L1063" s="5">
        <v>313500</v>
      </c>
      <c r="M1063" s="5">
        <f t="shared" si="37"/>
        <v>412900</v>
      </c>
      <c r="N1063" s="38">
        <v>1.54</v>
      </c>
      <c r="O1063" s="38">
        <v>1.54</v>
      </c>
    </row>
    <row r="1064" spans="1:15">
      <c r="A1064" s="1" t="s">
        <v>2500</v>
      </c>
      <c r="B1064" s="1" t="s">
        <v>3363</v>
      </c>
      <c r="C1064" s="1" t="s">
        <v>3364</v>
      </c>
      <c r="D1064" s="1" t="s">
        <v>3361</v>
      </c>
      <c r="E1064" s="2">
        <v>510</v>
      </c>
      <c r="F1064" s="1" t="s">
        <v>3365</v>
      </c>
      <c r="G1064" s="2" t="s">
        <v>18</v>
      </c>
      <c r="H1064" s="1" t="s">
        <v>8794</v>
      </c>
      <c r="I1064" s="3">
        <v>45166.362812500003</v>
      </c>
      <c r="J1064" s="4">
        <v>482500</v>
      </c>
      <c r="K1064" s="5">
        <v>92200</v>
      </c>
      <c r="L1064" s="5">
        <v>275400</v>
      </c>
      <c r="M1064" s="5">
        <f t="shared" si="37"/>
        <v>367600</v>
      </c>
      <c r="N1064" s="38">
        <v>1.54</v>
      </c>
      <c r="O1064" s="38">
        <v>1.54</v>
      </c>
    </row>
    <row r="1065" spans="1:15">
      <c r="A1065" s="1" t="s">
        <v>2500</v>
      </c>
      <c r="B1065" s="1" t="s">
        <v>3366</v>
      </c>
      <c r="C1065" s="1" t="s">
        <v>3367</v>
      </c>
      <c r="D1065" s="1" t="s">
        <v>3361</v>
      </c>
      <c r="E1065" s="2">
        <v>510</v>
      </c>
      <c r="F1065" s="1" t="s">
        <v>3368</v>
      </c>
      <c r="G1065" s="2" t="s">
        <v>18</v>
      </c>
      <c r="H1065" s="1" t="s">
        <v>8795</v>
      </c>
      <c r="I1065" s="3">
        <v>45016.447997685187</v>
      </c>
      <c r="J1065" s="4">
        <v>475620</v>
      </c>
      <c r="K1065" s="5">
        <v>117000</v>
      </c>
      <c r="L1065" s="5">
        <v>293800</v>
      </c>
      <c r="M1065" s="5">
        <f t="shared" si="37"/>
        <v>410800</v>
      </c>
      <c r="N1065" s="38">
        <v>1.54</v>
      </c>
      <c r="O1065" s="38">
        <v>1.54</v>
      </c>
    </row>
    <row r="1066" spans="1:15">
      <c r="A1066" s="1" t="s">
        <v>2500</v>
      </c>
      <c r="B1066" s="1" t="s">
        <v>3369</v>
      </c>
      <c r="C1066" s="1" t="s">
        <v>3370</v>
      </c>
      <c r="D1066" s="1" t="s">
        <v>3361</v>
      </c>
      <c r="E1066" s="2">
        <v>510</v>
      </c>
      <c r="F1066" s="1" t="s">
        <v>3371</v>
      </c>
      <c r="G1066" s="2" t="s">
        <v>18</v>
      </c>
      <c r="H1066" s="1" t="s">
        <v>8796</v>
      </c>
      <c r="I1066" s="3">
        <v>45128.492164351854</v>
      </c>
      <c r="J1066" s="4">
        <v>578500</v>
      </c>
      <c r="K1066" s="5">
        <v>109100</v>
      </c>
      <c r="L1066" s="5">
        <v>436600</v>
      </c>
      <c r="M1066" s="5">
        <f t="shared" si="37"/>
        <v>545700</v>
      </c>
      <c r="N1066" s="38">
        <v>1.54</v>
      </c>
      <c r="O1066" s="38">
        <v>1.54</v>
      </c>
    </row>
    <row r="1067" spans="1:15">
      <c r="A1067" s="1" t="s">
        <v>2500</v>
      </c>
      <c r="B1067" s="1" t="s">
        <v>3372</v>
      </c>
      <c r="C1067" s="1" t="s">
        <v>3373</v>
      </c>
      <c r="D1067" s="1" t="s">
        <v>3361</v>
      </c>
      <c r="E1067" s="2">
        <v>510</v>
      </c>
      <c r="F1067" s="1" t="s">
        <v>3374</v>
      </c>
      <c r="G1067" s="2" t="s">
        <v>18</v>
      </c>
      <c r="H1067" s="1" t="s">
        <v>8797</v>
      </c>
      <c r="I1067" s="3">
        <v>45152.63177083333</v>
      </c>
      <c r="J1067" s="4">
        <v>499900</v>
      </c>
      <c r="K1067" s="5">
        <v>115900</v>
      </c>
      <c r="L1067" s="5">
        <v>360700</v>
      </c>
      <c r="M1067" s="5">
        <f t="shared" si="37"/>
        <v>476600</v>
      </c>
      <c r="N1067" s="38">
        <v>1.54</v>
      </c>
      <c r="O1067" s="38">
        <v>1.54</v>
      </c>
    </row>
    <row r="1068" spans="1:15">
      <c r="A1068" s="1" t="s">
        <v>2500</v>
      </c>
      <c r="B1068" s="1" t="s">
        <v>3375</v>
      </c>
      <c r="C1068" s="1" t="s">
        <v>3376</v>
      </c>
      <c r="D1068" s="1" t="s">
        <v>3361</v>
      </c>
      <c r="E1068" s="2">
        <v>510</v>
      </c>
      <c r="F1068" s="1" t="s">
        <v>3377</v>
      </c>
      <c r="G1068" s="2" t="s">
        <v>18</v>
      </c>
      <c r="H1068" s="1" t="s">
        <v>8798</v>
      </c>
      <c r="I1068" s="3">
        <v>45086.563506944447</v>
      </c>
      <c r="J1068" s="4">
        <v>575900</v>
      </c>
      <c r="K1068" s="5">
        <v>126100</v>
      </c>
      <c r="L1068" s="5">
        <v>427400</v>
      </c>
      <c r="M1068" s="5">
        <f t="shared" si="37"/>
        <v>553500</v>
      </c>
      <c r="N1068" s="38">
        <v>1.54</v>
      </c>
      <c r="O1068" s="38">
        <v>1.54</v>
      </c>
    </row>
    <row r="1069" spans="1:15">
      <c r="A1069" s="1" t="s">
        <v>2500</v>
      </c>
      <c r="B1069" s="1" t="s">
        <v>3378</v>
      </c>
      <c r="C1069" s="1" t="s">
        <v>3379</v>
      </c>
      <c r="D1069" s="1" t="s">
        <v>3361</v>
      </c>
      <c r="E1069" s="2">
        <v>510</v>
      </c>
      <c r="F1069" s="1" t="s">
        <v>3380</v>
      </c>
      <c r="G1069" s="2" t="s">
        <v>18</v>
      </c>
      <c r="H1069" s="1" t="s">
        <v>8799</v>
      </c>
      <c r="I1069" s="3">
        <v>45272.503576388888</v>
      </c>
      <c r="J1069" s="4">
        <v>464000</v>
      </c>
      <c r="K1069" s="5">
        <v>120500</v>
      </c>
      <c r="L1069" s="5">
        <v>369000</v>
      </c>
      <c r="M1069" s="5">
        <f t="shared" si="37"/>
        <v>489500</v>
      </c>
      <c r="N1069" s="38">
        <v>1.54</v>
      </c>
      <c r="O1069" s="38">
        <v>1.54</v>
      </c>
    </row>
    <row r="1070" spans="1:15">
      <c r="A1070" s="1" t="s">
        <v>2500</v>
      </c>
      <c r="B1070" s="1" t="s">
        <v>3381</v>
      </c>
      <c r="C1070" s="1" t="s">
        <v>3382</v>
      </c>
      <c r="D1070" s="1" t="s">
        <v>3383</v>
      </c>
      <c r="E1070" s="2">
        <v>510</v>
      </c>
      <c r="F1070" s="1" t="s">
        <v>3384</v>
      </c>
      <c r="G1070" s="2" t="s">
        <v>18</v>
      </c>
      <c r="H1070" s="1" t="s">
        <v>8800</v>
      </c>
      <c r="I1070" s="3">
        <v>45091.461319444446</v>
      </c>
      <c r="J1070" s="4">
        <v>660000</v>
      </c>
      <c r="K1070" s="5">
        <v>122200</v>
      </c>
      <c r="L1070" s="5">
        <v>415900</v>
      </c>
      <c r="M1070" s="5">
        <f t="shared" si="37"/>
        <v>538100</v>
      </c>
      <c r="N1070" s="38">
        <v>1.38</v>
      </c>
      <c r="O1070" s="38">
        <v>1.38</v>
      </c>
    </row>
    <row r="1071" spans="1:15">
      <c r="A1071" s="1" t="s">
        <v>2500</v>
      </c>
      <c r="B1071" s="1" t="s">
        <v>3385</v>
      </c>
      <c r="C1071" s="1" t="s">
        <v>3386</v>
      </c>
      <c r="D1071" s="1" t="s">
        <v>3387</v>
      </c>
      <c r="E1071" s="2">
        <v>510</v>
      </c>
      <c r="F1071" s="1" t="s">
        <v>3388</v>
      </c>
      <c r="G1071" s="2" t="s">
        <v>18</v>
      </c>
      <c r="H1071" s="1" t="s">
        <v>8801</v>
      </c>
      <c r="I1071" s="3">
        <v>45076.496655092589</v>
      </c>
      <c r="J1071" s="4">
        <v>745000</v>
      </c>
      <c r="K1071" s="5">
        <v>346200</v>
      </c>
      <c r="L1071" s="5">
        <v>257400</v>
      </c>
      <c r="M1071" s="5">
        <f t="shared" ref="M1071:M1073" si="38">SUM(K1071:L1071)</f>
        <v>603600</v>
      </c>
      <c r="N1071" s="38">
        <v>1</v>
      </c>
      <c r="O1071" s="38">
        <v>1</v>
      </c>
    </row>
    <row r="1072" spans="1:15">
      <c r="A1072" s="1" t="s">
        <v>2500</v>
      </c>
      <c r="B1072" s="1" t="s">
        <v>3389</v>
      </c>
      <c r="C1072" s="1" t="s">
        <v>3390</v>
      </c>
      <c r="D1072" s="1" t="s">
        <v>3391</v>
      </c>
      <c r="E1072" s="2">
        <v>510</v>
      </c>
      <c r="F1072" s="1" t="s">
        <v>3392</v>
      </c>
      <c r="G1072" s="2" t="s">
        <v>18</v>
      </c>
      <c r="H1072" s="1" t="s">
        <v>8802</v>
      </c>
      <c r="I1072" s="3">
        <v>45127.601215277777</v>
      </c>
      <c r="J1072" s="4">
        <v>1250000</v>
      </c>
      <c r="K1072" s="5">
        <v>226200</v>
      </c>
      <c r="L1072" s="5">
        <v>476200</v>
      </c>
      <c r="M1072" s="5">
        <f t="shared" si="38"/>
        <v>702400</v>
      </c>
      <c r="N1072" s="38">
        <v>1</v>
      </c>
      <c r="O1072" s="38">
        <v>1</v>
      </c>
    </row>
    <row r="1073" spans="1:15">
      <c r="A1073" s="1" t="s">
        <v>2500</v>
      </c>
      <c r="B1073" s="1" t="s">
        <v>3393</v>
      </c>
      <c r="C1073" s="1" t="s">
        <v>3394</v>
      </c>
      <c r="D1073" s="1" t="s">
        <v>3395</v>
      </c>
      <c r="E1073" s="2">
        <v>510</v>
      </c>
      <c r="F1073" s="1" t="s">
        <v>3396</v>
      </c>
      <c r="G1073" s="2" t="s">
        <v>18</v>
      </c>
      <c r="H1073" s="1" t="s">
        <v>8803</v>
      </c>
      <c r="I1073" s="3">
        <v>45245.348483796297</v>
      </c>
      <c r="J1073" s="4">
        <v>449000</v>
      </c>
      <c r="K1073" s="5">
        <v>85800</v>
      </c>
      <c r="L1073" s="5">
        <v>181100</v>
      </c>
      <c r="M1073" s="5">
        <f t="shared" si="38"/>
        <v>266900</v>
      </c>
      <c r="N1073" s="38">
        <v>1</v>
      </c>
      <c r="O1073" s="38">
        <v>1</v>
      </c>
    </row>
    <row r="1074" spans="1:15">
      <c r="A1074" s="1" t="s">
        <v>2500</v>
      </c>
      <c r="B1074" s="1" t="s">
        <v>3397</v>
      </c>
      <c r="C1074" s="1" t="s">
        <v>3398</v>
      </c>
      <c r="D1074" s="1" t="s">
        <v>3399</v>
      </c>
      <c r="E1074" s="2">
        <v>510</v>
      </c>
      <c r="F1074" s="1" t="s">
        <v>3400</v>
      </c>
      <c r="G1074" s="2" t="s">
        <v>18</v>
      </c>
      <c r="H1074" s="1" t="s">
        <v>8804</v>
      </c>
      <c r="I1074" s="3">
        <v>45212.651863425926</v>
      </c>
      <c r="J1074" s="4">
        <v>420000</v>
      </c>
      <c r="K1074" s="5">
        <v>127000</v>
      </c>
      <c r="L1074" s="5">
        <v>76800</v>
      </c>
      <c r="M1074" s="5">
        <f>SUM(K1074:L1074)+253300</f>
        <v>457100</v>
      </c>
      <c r="N1074" s="38">
        <v>1</v>
      </c>
      <c r="O1074" s="38">
        <v>1</v>
      </c>
    </row>
    <row r="1075" spans="1:15">
      <c r="A1075" s="1" t="s">
        <v>2500</v>
      </c>
      <c r="B1075" s="1" t="s">
        <v>3401</v>
      </c>
      <c r="C1075" s="1" t="s">
        <v>3402</v>
      </c>
      <c r="D1075" s="1" t="s">
        <v>3399</v>
      </c>
      <c r="E1075" s="2">
        <v>510</v>
      </c>
      <c r="F1075" s="1" t="s">
        <v>3403</v>
      </c>
      <c r="G1075" s="2" t="s">
        <v>18</v>
      </c>
      <c r="H1075" s="1" t="s">
        <v>8804</v>
      </c>
      <c r="I1075" s="3">
        <v>45212.651863425926</v>
      </c>
      <c r="K1075" s="5">
        <v>187000</v>
      </c>
      <c r="L1075" s="5">
        <v>66300</v>
      </c>
      <c r="N1075" s="38">
        <v>1</v>
      </c>
      <c r="O1075" s="38">
        <v>1</v>
      </c>
    </row>
    <row r="1076" spans="1:15">
      <c r="A1076" s="1" t="s">
        <v>2500</v>
      </c>
      <c r="B1076" s="1" t="s">
        <v>3404</v>
      </c>
      <c r="C1076" s="1" t="s">
        <v>3405</v>
      </c>
      <c r="D1076" s="1" t="s">
        <v>3406</v>
      </c>
      <c r="E1076" s="2">
        <v>510</v>
      </c>
      <c r="F1076" s="1" t="s">
        <v>3407</v>
      </c>
      <c r="G1076" s="2" t="s">
        <v>18</v>
      </c>
      <c r="H1076" s="1" t="s">
        <v>8805</v>
      </c>
      <c r="I1076" s="3">
        <v>45154.579560185186</v>
      </c>
      <c r="J1076" s="4">
        <v>310500</v>
      </c>
      <c r="K1076" s="5">
        <v>50700</v>
      </c>
      <c r="L1076" s="5">
        <v>188200</v>
      </c>
      <c r="M1076" s="5">
        <f t="shared" ref="M1076:M1115" si="39">SUM(K1076:L1076)</f>
        <v>238900</v>
      </c>
      <c r="N1076" s="38">
        <v>1.52</v>
      </c>
      <c r="O1076" s="38">
        <v>1.52</v>
      </c>
    </row>
    <row r="1077" spans="1:15">
      <c r="A1077" s="1" t="s">
        <v>2500</v>
      </c>
      <c r="B1077" s="1" t="s">
        <v>3408</v>
      </c>
      <c r="C1077" s="1" t="s">
        <v>3409</v>
      </c>
      <c r="D1077" s="1" t="s">
        <v>3406</v>
      </c>
      <c r="E1077" s="2">
        <v>510</v>
      </c>
      <c r="F1077" s="1" t="s">
        <v>3410</v>
      </c>
      <c r="G1077" s="2" t="s">
        <v>18</v>
      </c>
      <c r="H1077" s="1" t="s">
        <v>8806</v>
      </c>
      <c r="I1077" s="3">
        <v>45281.491828703707</v>
      </c>
      <c r="J1077" s="4">
        <v>285000</v>
      </c>
      <c r="K1077" s="5">
        <v>50700</v>
      </c>
      <c r="L1077" s="5">
        <v>196500</v>
      </c>
      <c r="M1077" s="5">
        <f t="shared" si="39"/>
        <v>247200</v>
      </c>
      <c r="N1077" s="38">
        <v>1.52</v>
      </c>
      <c r="O1077" s="38">
        <v>1.52</v>
      </c>
    </row>
    <row r="1078" spans="1:15">
      <c r="A1078" s="1" t="s">
        <v>2500</v>
      </c>
      <c r="B1078" s="1" t="s">
        <v>3411</v>
      </c>
      <c r="C1078" s="1" t="s">
        <v>3412</v>
      </c>
      <c r="D1078" s="1" t="s">
        <v>3406</v>
      </c>
      <c r="E1078" s="2">
        <v>510</v>
      </c>
      <c r="F1078" s="1" t="s">
        <v>3413</v>
      </c>
      <c r="G1078" s="2" t="s">
        <v>18</v>
      </c>
      <c r="H1078" s="1" t="s">
        <v>8807</v>
      </c>
      <c r="I1078" s="3">
        <v>45236.635717592595</v>
      </c>
      <c r="J1078" s="4">
        <v>260000</v>
      </c>
      <c r="K1078" s="5">
        <v>50700</v>
      </c>
      <c r="L1078" s="5">
        <v>169600</v>
      </c>
      <c r="M1078" s="5">
        <f t="shared" si="39"/>
        <v>220300</v>
      </c>
      <c r="N1078" s="38">
        <v>1.52</v>
      </c>
      <c r="O1078" s="38">
        <v>1.52</v>
      </c>
    </row>
    <row r="1079" spans="1:15">
      <c r="A1079" s="1" t="s">
        <v>2500</v>
      </c>
      <c r="B1079" s="1" t="s">
        <v>3414</v>
      </c>
      <c r="C1079" s="1" t="s">
        <v>3415</v>
      </c>
      <c r="D1079" s="1" t="s">
        <v>3406</v>
      </c>
      <c r="E1079" s="2">
        <v>510</v>
      </c>
      <c r="F1079" s="1" t="s">
        <v>3416</v>
      </c>
      <c r="G1079" s="2" t="s">
        <v>18</v>
      </c>
      <c r="H1079" s="1" t="s">
        <v>8808</v>
      </c>
      <c r="I1079" s="3">
        <v>45224.391550925924</v>
      </c>
      <c r="J1079" s="4">
        <v>270000</v>
      </c>
      <c r="K1079" s="5">
        <v>76900</v>
      </c>
      <c r="L1079" s="5">
        <v>173100</v>
      </c>
      <c r="M1079" s="5">
        <f t="shared" si="39"/>
        <v>250000</v>
      </c>
      <c r="N1079" s="38">
        <v>1.52</v>
      </c>
      <c r="O1079" s="38">
        <v>1.52</v>
      </c>
    </row>
    <row r="1080" spans="1:15">
      <c r="A1080" s="1" t="s">
        <v>2500</v>
      </c>
      <c r="B1080" s="1" t="s">
        <v>3417</v>
      </c>
      <c r="C1080" s="1" t="s">
        <v>3418</v>
      </c>
      <c r="D1080" s="1" t="s">
        <v>3406</v>
      </c>
      <c r="E1080" s="2">
        <v>510</v>
      </c>
      <c r="F1080" s="1" t="s">
        <v>3419</v>
      </c>
      <c r="G1080" s="2" t="s">
        <v>18</v>
      </c>
      <c r="H1080" s="1" t="s">
        <v>8809</v>
      </c>
      <c r="I1080" s="3">
        <v>45079.480312500003</v>
      </c>
      <c r="J1080" s="4">
        <v>300000</v>
      </c>
      <c r="K1080" s="5">
        <v>76900</v>
      </c>
      <c r="L1080" s="5">
        <v>220300</v>
      </c>
      <c r="M1080" s="5">
        <f t="shared" si="39"/>
        <v>297200</v>
      </c>
      <c r="N1080" s="38">
        <v>1.52</v>
      </c>
      <c r="O1080" s="38">
        <v>1.52</v>
      </c>
    </row>
    <row r="1081" spans="1:15">
      <c r="A1081" s="1" t="s">
        <v>2500</v>
      </c>
      <c r="B1081" s="1" t="s">
        <v>3420</v>
      </c>
      <c r="C1081" s="1" t="s">
        <v>3421</v>
      </c>
      <c r="D1081" s="1" t="s">
        <v>3406</v>
      </c>
      <c r="E1081" s="2">
        <v>510</v>
      </c>
      <c r="F1081" s="1" t="s">
        <v>3422</v>
      </c>
      <c r="G1081" s="2" t="s">
        <v>18</v>
      </c>
      <c r="H1081" s="1" t="s">
        <v>8810</v>
      </c>
      <c r="I1081" s="3">
        <v>45050.414004629631</v>
      </c>
      <c r="J1081" s="4">
        <v>314500</v>
      </c>
      <c r="K1081" s="5">
        <v>102200</v>
      </c>
      <c r="L1081" s="5">
        <v>216500</v>
      </c>
      <c r="M1081" s="5">
        <f t="shared" si="39"/>
        <v>318700</v>
      </c>
      <c r="N1081" s="38">
        <v>1.52</v>
      </c>
      <c r="O1081" s="38">
        <v>1.52</v>
      </c>
    </row>
    <row r="1082" spans="1:15">
      <c r="A1082" s="1" t="s">
        <v>2500</v>
      </c>
      <c r="B1082" s="1" t="s">
        <v>3423</v>
      </c>
      <c r="C1082" s="1" t="s">
        <v>3424</v>
      </c>
      <c r="D1082" s="1" t="s">
        <v>3406</v>
      </c>
      <c r="E1082" s="2">
        <v>510</v>
      </c>
      <c r="F1082" s="1" t="s">
        <v>3425</v>
      </c>
      <c r="G1082" s="2" t="s">
        <v>18</v>
      </c>
      <c r="H1082" s="1" t="s">
        <v>8811</v>
      </c>
      <c r="I1082" s="3">
        <v>45194.637164351851</v>
      </c>
      <c r="J1082" s="4">
        <v>225000</v>
      </c>
      <c r="K1082" s="5">
        <v>48900</v>
      </c>
      <c r="L1082" s="5">
        <v>198700</v>
      </c>
      <c r="M1082" s="5">
        <f t="shared" si="39"/>
        <v>247600</v>
      </c>
      <c r="N1082" s="38">
        <v>1.52</v>
      </c>
      <c r="O1082" s="38">
        <v>1.52</v>
      </c>
    </row>
    <row r="1083" spans="1:15">
      <c r="A1083" s="1" t="s">
        <v>3426</v>
      </c>
      <c r="B1083" s="1" t="s">
        <v>3427</v>
      </c>
      <c r="C1083" s="1" t="s">
        <v>3428</v>
      </c>
      <c r="D1083" s="1" t="s">
        <v>3429</v>
      </c>
      <c r="E1083" s="2">
        <v>510</v>
      </c>
      <c r="F1083" s="1" t="s">
        <v>3430</v>
      </c>
      <c r="G1083" s="2" t="s">
        <v>18</v>
      </c>
      <c r="H1083" s="1" t="s">
        <v>8812</v>
      </c>
      <c r="I1083" s="3">
        <v>44967.355347222219</v>
      </c>
      <c r="J1083" s="4">
        <v>219000</v>
      </c>
      <c r="K1083" s="5">
        <v>76000</v>
      </c>
      <c r="L1083" s="5">
        <v>116700</v>
      </c>
      <c r="M1083" s="5">
        <f t="shared" si="39"/>
        <v>192700</v>
      </c>
      <c r="N1083" s="38">
        <v>1.51</v>
      </c>
      <c r="O1083" s="38">
        <v>1.76</v>
      </c>
    </row>
    <row r="1084" spans="1:15">
      <c r="A1084" s="1" t="s">
        <v>3426</v>
      </c>
      <c r="B1084" s="1" t="s">
        <v>3431</v>
      </c>
      <c r="C1084" s="1" t="s">
        <v>3432</v>
      </c>
      <c r="D1084" s="1" t="s">
        <v>3429</v>
      </c>
      <c r="E1084" s="2">
        <v>510</v>
      </c>
      <c r="F1084" s="1" t="s">
        <v>3433</v>
      </c>
      <c r="G1084" s="2" t="s">
        <v>18</v>
      </c>
      <c r="H1084" s="1" t="s">
        <v>8813</v>
      </c>
      <c r="I1084" s="3">
        <v>45061.690949074073</v>
      </c>
      <c r="J1084" s="4">
        <v>170000</v>
      </c>
      <c r="K1084" s="5">
        <v>50900</v>
      </c>
      <c r="L1084" s="5">
        <v>67000</v>
      </c>
      <c r="M1084" s="5">
        <f t="shared" si="39"/>
        <v>117900</v>
      </c>
      <c r="N1084" s="38">
        <v>1.51</v>
      </c>
      <c r="O1084" s="38">
        <v>1.76</v>
      </c>
    </row>
    <row r="1085" spans="1:15">
      <c r="A1085" s="1" t="s">
        <v>3426</v>
      </c>
      <c r="B1085" s="1" t="s">
        <v>3434</v>
      </c>
      <c r="C1085" s="1" t="s">
        <v>3435</v>
      </c>
      <c r="D1085" s="1" t="s">
        <v>3429</v>
      </c>
      <c r="E1085" s="2">
        <v>510</v>
      </c>
      <c r="F1085" s="1" t="s">
        <v>3436</v>
      </c>
      <c r="G1085" s="2" t="s">
        <v>18</v>
      </c>
      <c r="H1085" s="1" t="s">
        <v>8814</v>
      </c>
      <c r="I1085" s="3">
        <v>45064.612233796295</v>
      </c>
      <c r="J1085" s="4">
        <v>260000</v>
      </c>
      <c r="K1085" s="5">
        <v>66400</v>
      </c>
      <c r="L1085" s="5">
        <v>116000</v>
      </c>
      <c r="M1085" s="5">
        <f t="shared" si="39"/>
        <v>182400</v>
      </c>
      <c r="N1085" s="38">
        <v>1.51</v>
      </c>
      <c r="O1085" s="38">
        <v>1.76</v>
      </c>
    </row>
    <row r="1086" spans="1:15">
      <c r="A1086" s="1" t="s">
        <v>3426</v>
      </c>
      <c r="B1086" s="1" t="s">
        <v>3437</v>
      </c>
      <c r="C1086" s="1" t="s">
        <v>3438</v>
      </c>
      <c r="D1086" s="1" t="s">
        <v>3429</v>
      </c>
      <c r="E1086" s="2">
        <v>511</v>
      </c>
      <c r="F1086" s="1" t="s">
        <v>3439</v>
      </c>
      <c r="G1086" s="2" t="s">
        <v>18</v>
      </c>
      <c r="H1086" s="1" t="s">
        <v>8815</v>
      </c>
      <c r="I1086" s="3">
        <v>45021.416562500002</v>
      </c>
      <c r="J1086" s="4">
        <v>553100</v>
      </c>
      <c r="K1086" s="5">
        <v>88300</v>
      </c>
      <c r="L1086" s="5">
        <v>317300</v>
      </c>
      <c r="M1086" s="5">
        <f t="shared" si="39"/>
        <v>405600</v>
      </c>
      <c r="N1086" s="38">
        <v>1.51</v>
      </c>
      <c r="O1086" s="38">
        <v>1.76</v>
      </c>
    </row>
    <row r="1087" spans="1:15">
      <c r="A1087" s="1" t="s">
        <v>3426</v>
      </c>
      <c r="B1087" s="1" t="s">
        <v>3440</v>
      </c>
      <c r="C1087" s="1" t="s">
        <v>3441</v>
      </c>
      <c r="D1087" s="1" t="s">
        <v>3429</v>
      </c>
      <c r="E1087" s="2">
        <v>510</v>
      </c>
      <c r="F1087" s="1" t="s">
        <v>3442</v>
      </c>
      <c r="G1087" s="2" t="s">
        <v>18</v>
      </c>
      <c r="H1087" s="1" t="s">
        <v>8816</v>
      </c>
      <c r="I1087" s="3">
        <v>45124.420729166668</v>
      </c>
      <c r="J1087" s="4">
        <v>250000</v>
      </c>
      <c r="K1087" s="5">
        <v>65800</v>
      </c>
      <c r="L1087" s="5">
        <v>122800</v>
      </c>
      <c r="M1087" s="5">
        <f t="shared" si="39"/>
        <v>188600</v>
      </c>
      <c r="N1087" s="38">
        <v>1.51</v>
      </c>
      <c r="O1087" s="38">
        <v>1.76</v>
      </c>
    </row>
    <row r="1088" spans="1:15">
      <c r="A1088" s="1" t="s">
        <v>3426</v>
      </c>
      <c r="B1088" s="1" t="s">
        <v>3443</v>
      </c>
      <c r="C1088" s="1" t="s">
        <v>3444</v>
      </c>
      <c r="D1088" s="1" t="s">
        <v>3429</v>
      </c>
      <c r="E1088" s="2">
        <v>510</v>
      </c>
      <c r="F1088" s="1" t="s">
        <v>3445</v>
      </c>
      <c r="G1088" s="2" t="s">
        <v>18</v>
      </c>
      <c r="H1088" s="1" t="s">
        <v>8817</v>
      </c>
      <c r="I1088" s="3">
        <v>45069.558749999997</v>
      </c>
      <c r="J1088" s="4">
        <v>300000</v>
      </c>
      <c r="K1088" s="5">
        <v>67600</v>
      </c>
      <c r="L1088" s="5">
        <v>194100</v>
      </c>
      <c r="M1088" s="5">
        <f t="shared" si="39"/>
        <v>261700</v>
      </c>
      <c r="N1088" s="38">
        <v>1.51</v>
      </c>
      <c r="O1088" s="38">
        <v>1.76</v>
      </c>
    </row>
    <row r="1089" spans="1:15">
      <c r="A1089" s="1" t="s">
        <v>3426</v>
      </c>
      <c r="B1089" s="1" t="s">
        <v>3446</v>
      </c>
      <c r="C1089" s="1" t="s">
        <v>3447</v>
      </c>
      <c r="D1089" s="1" t="s">
        <v>3429</v>
      </c>
      <c r="E1089" s="2">
        <v>511</v>
      </c>
      <c r="F1089" s="1" t="s">
        <v>3448</v>
      </c>
      <c r="G1089" s="2" t="s">
        <v>18</v>
      </c>
      <c r="H1089" s="1" t="s">
        <v>8818</v>
      </c>
      <c r="I1089" s="3">
        <v>45182.357523148145</v>
      </c>
      <c r="J1089" s="4">
        <v>153600</v>
      </c>
      <c r="K1089" s="5">
        <v>66300</v>
      </c>
      <c r="L1089" s="5">
        <v>69600</v>
      </c>
      <c r="M1089" s="5">
        <f t="shared" si="39"/>
        <v>135900</v>
      </c>
      <c r="N1089" s="38">
        <v>1.51</v>
      </c>
      <c r="O1089" s="38">
        <v>1.76</v>
      </c>
    </row>
    <row r="1090" spans="1:15">
      <c r="A1090" s="1" t="s">
        <v>3426</v>
      </c>
      <c r="B1090" s="1" t="s">
        <v>3449</v>
      </c>
      <c r="C1090" s="1" t="s">
        <v>3450</v>
      </c>
      <c r="D1090" s="1" t="s">
        <v>3429</v>
      </c>
      <c r="E1090" s="2">
        <v>511</v>
      </c>
      <c r="F1090" s="1" t="s">
        <v>3451</v>
      </c>
      <c r="G1090" s="2" t="s">
        <v>18</v>
      </c>
      <c r="H1090" s="1" t="s">
        <v>8819</v>
      </c>
      <c r="I1090" s="3">
        <v>45163.400659722225</v>
      </c>
      <c r="J1090" s="4">
        <v>196000</v>
      </c>
      <c r="K1090" s="5">
        <v>66500</v>
      </c>
      <c r="L1090" s="5">
        <v>128800</v>
      </c>
      <c r="M1090" s="5">
        <f t="shared" si="39"/>
        <v>195300</v>
      </c>
      <c r="N1090" s="38">
        <v>1.51</v>
      </c>
      <c r="O1090" s="38">
        <v>1.76</v>
      </c>
    </row>
    <row r="1091" spans="1:15">
      <c r="A1091" s="1" t="s">
        <v>3426</v>
      </c>
      <c r="B1091" s="1" t="s">
        <v>3452</v>
      </c>
      <c r="C1091" s="1" t="s">
        <v>3453</v>
      </c>
      <c r="D1091" s="1" t="s">
        <v>3429</v>
      </c>
      <c r="E1091" s="2">
        <v>510</v>
      </c>
      <c r="F1091" s="1" t="s">
        <v>3454</v>
      </c>
      <c r="G1091" s="2" t="s">
        <v>18</v>
      </c>
      <c r="H1091" s="1" t="s">
        <v>8820</v>
      </c>
      <c r="I1091" s="3">
        <v>45120.636620370373</v>
      </c>
      <c r="J1091" s="4">
        <v>174000</v>
      </c>
      <c r="K1091" s="5">
        <v>62400</v>
      </c>
      <c r="L1091" s="5">
        <v>117900</v>
      </c>
      <c r="M1091" s="5">
        <f t="shared" si="39"/>
        <v>180300</v>
      </c>
      <c r="N1091" s="38">
        <v>1.51</v>
      </c>
      <c r="O1091" s="38">
        <v>1.76</v>
      </c>
    </row>
    <row r="1092" spans="1:15">
      <c r="A1092" s="1" t="s">
        <v>3426</v>
      </c>
      <c r="B1092" s="1" t="s">
        <v>3455</v>
      </c>
      <c r="C1092" s="1" t="s">
        <v>3456</v>
      </c>
      <c r="D1092" s="1" t="s">
        <v>3457</v>
      </c>
      <c r="E1092" s="2">
        <v>510</v>
      </c>
      <c r="F1092" s="1" t="s">
        <v>3458</v>
      </c>
      <c r="G1092" s="2" t="s">
        <v>18</v>
      </c>
      <c r="H1092" s="1" t="s">
        <v>8821</v>
      </c>
      <c r="I1092" s="3">
        <v>45208.397141203706</v>
      </c>
      <c r="J1092" s="4">
        <v>336500</v>
      </c>
      <c r="K1092" s="5">
        <v>33400</v>
      </c>
      <c r="L1092" s="5">
        <v>154600</v>
      </c>
      <c r="M1092" s="5">
        <f t="shared" si="39"/>
        <v>188000</v>
      </c>
      <c r="N1092" s="38">
        <v>1</v>
      </c>
      <c r="O1092" s="38">
        <v>1.7194413716814159</v>
      </c>
    </row>
    <row r="1093" spans="1:15">
      <c r="A1093" s="1" t="s">
        <v>3426</v>
      </c>
      <c r="B1093" s="1" t="s">
        <v>3459</v>
      </c>
      <c r="C1093" s="1" t="s">
        <v>3460</v>
      </c>
      <c r="D1093" s="1" t="s">
        <v>3457</v>
      </c>
      <c r="E1093" s="2">
        <v>510</v>
      </c>
      <c r="F1093" s="1" t="s">
        <v>3461</v>
      </c>
      <c r="G1093" s="2" t="s">
        <v>18</v>
      </c>
      <c r="H1093" s="1" t="s">
        <v>8822</v>
      </c>
      <c r="I1093" s="3">
        <v>45230.675243055557</v>
      </c>
      <c r="J1093" s="4">
        <v>299900</v>
      </c>
      <c r="K1093" s="5">
        <v>27200</v>
      </c>
      <c r="L1093" s="5">
        <v>141900</v>
      </c>
      <c r="M1093" s="5">
        <f t="shared" si="39"/>
        <v>169100</v>
      </c>
      <c r="N1093" s="38">
        <v>1</v>
      </c>
      <c r="O1093" s="38">
        <v>1.7194413716814159</v>
      </c>
    </row>
    <row r="1094" spans="1:15">
      <c r="A1094" s="1" t="s">
        <v>3426</v>
      </c>
      <c r="B1094" s="1" t="s">
        <v>3462</v>
      </c>
      <c r="C1094" s="1" t="s">
        <v>3463</v>
      </c>
      <c r="D1094" s="1" t="s">
        <v>3457</v>
      </c>
      <c r="E1094" s="2">
        <v>510</v>
      </c>
      <c r="F1094" s="1" t="s">
        <v>3464</v>
      </c>
      <c r="G1094" s="2" t="s">
        <v>18</v>
      </c>
      <c r="H1094" s="1" t="s">
        <v>8823</v>
      </c>
      <c r="I1094" s="3">
        <v>45289.615127314813</v>
      </c>
      <c r="J1094" s="4">
        <v>299900</v>
      </c>
      <c r="K1094" s="5">
        <v>46700</v>
      </c>
      <c r="L1094" s="5">
        <v>125700</v>
      </c>
      <c r="M1094" s="5">
        <f t="shared" si="39"/>
        <v>172400</v>
      </c>
      <c r="N1094" s="38">
        <v>1</v>
      </c>
      <c r="O1094" s="38">
        <v>1.7194413716814159</v>
      </c>
    </row>
    <row r="1095" spans="1:15">
      <c r="A1095" s="1" t="s">
        <v>3426</v>
      </c>
      <c r="B1095" s="1" t="s">
        <v>3465</v>
      </c>
      <c r="C1095" s="1" t="s">
        <v>3466</v>
      </c>
      <c r="D1095" s="1" t="s">
        <v>3457</v>
      </c>
      <c r="E1095" s="2">
        <v>510</v>
      </c>
      <c r="F1095" s="1" t="s">
        <v>3467</v>
      </c>
      <c r="G1095" s="2" t="s">
        <v>18</v>
      </c>
      <c r="H1095" s="1" t="s">
        <v>8824</v>
      </c>
      <c r="I1095" s="3">
        <v>45009.412592592591</v>
      </c>
      <c r="J1095" s="4">
        <v>310875</v>
      </c>
      <c r="K1095" s="5">
        <v>34400</v>
      </c>
      <c r="L1095" s="5">
        <v>146400</v>
      </c>
      <c r="M1095" s="5">
        <f t="shared" si="39"/>
        <v>180800</v>
      </c>
      <c r="N1095" s="38">
        <v>1</v>
      </c>
      <c r="O1095" s="38">
        <v>1.7194413716814159</v>
      </c>
    </row>
    <row r="1096" spans="1:15">
      <c r="A1096" s="1" t="s">
        <v>3426</v>
      </c>
      <c r="B1096" s="1" t="s">
        <v>3468</v>
      </c>
      <c r="C1096" s="1" t="s">
        <v>3469</v>
      </c>
      <c r="D1096" s="1" t="s">
        <v>3457</v>
      </c>
      <c r="E1096" s="2">
        <v>510</v>
      </c>
      <c r="F1096" s="1" t="s">
        <v>3470</v>
      </c>
      <c r="G1096" s="2" t="s">
        <v>18</v>
      </c>
      <c r="H1096" s="1" t="s">
        <v>8825</v>
      </c>
      <c r="I1096" s="3">
        <v>45071.58253472222</v>
      </c>
      <c r="J1096" s="4">
        <v>355000</v>
      </c>
      <c r="K1096" s="5">
        <v>44400</v>
      </c>
      <c r="L1096" s="5">
        <v>181400</v>
      </c>
      <c r="M1096" s="5">
        <f t="shared" si="39"/>
        <v>225800</v>
      </c>
      <c r="N1096" s="38">
        <v>1</v>
      </c>
      <c r="O1096" s="38">
        <v>1.7194413716814159</v>
      </c>
    </row>
    <row r="1097" spans="1:15">
      <c r="A1097" s="1" t="s">
        <v>3426</v>
      </c>
      <c r="B1097" s="1" t="s">
        <v>3471</v>
      </c>
      <c r="C1097" s="1" t="s">
        <v>3472</v>
      </c>
      <c r="D1097" s="1" t="s">
        <v>3457</v>
      </c>
      <c r="E1097" s="2">
        <v>510</v>
      </c>
      <c r="F1097" s="1" t="s">
        <v>3473</v>
      </c>
      <c r="G1097" s="2" t="s">
        <v>18</v>
      </c>
      <c r="H1097" s="1" t="s">
        <v>8826</v>
      </c>
      <c r="I1097" s="3">
        <v>45114.490474537037</v>
      </c>
      <c r="J1097" s="4">
        <v>393840</v>
      </c>
      <c r="K1097" s="5">
        <v>79900</v>
      </c>
      <c r="L1097" s="5">
        <v>180600</v>
      </c>
      <c r="M1097" s="5">
        <f t="shared" si="39"/>
        <v>260500</v>
      </c>
      <c r="N1097" s="38">
        <v>1</v>
      </c>
      <c r="O1097" s="38">
        <v>1.7194413716814159</v>
      </c>
    </row>
    <row r="1098" spans="1:15">
      <c r="A1098" s="1" t="s">
        <v>3426</v>
      </c>
      <c r="B1098" s="1" t="s">
        <v>3474</v>
      </c>
      <c r="C1098" s="1" t="s">
        <v>3475</v>
      </c>
      <c r="D1098" s="1" t="s">
        <v>3457</v>
      </c>
      <c r="E1098" s="2">
        <v>510</v>
      </c>
      <c r="F1098" s="1" t="s">
        <v>3476</v>
      </c>
      <c r="G1098" s="2" t="s">
        <v>18</v>
      </c>
      <c r="H1098" s="1" t="s">
        <v>8827</v>
      </c>
      <c r="I1098" s="3">
        <v>45114.411122685182</v>
      </c>
      <c r="J1098" s="4">
        <v>396060</v>
      </c>
      <c r="K1098" s="5">
        <v>84700</v>
      </c>
      <c r="L1098" s="5">
        <v>180800</v>
      </c>
      <c r="M1098" s="5">
        <f t="shared" si="39"/>
        <v>265500</v>
      </c>
      <c r="N1098" s="38">
        <v>1</v>
      </c>
      <c r="O1098" s="38">
        <v>1.7194413716814159</v>
      </c>
    </row>
    <row r="1099" spans="1:15">
      <c r="A1099" s="1" t="s">
        <v>3426</v>
      </c>
      <c r="B1099" s="1" t="s">
        <v>3477</v>
      </c>
      <c r="C1099" s="1" t="s">
        <v>3478</v>
      </c>
      <c r="D1099" s="1" t="s">
        <v>3479</v>
      </c>
      <c r="E1099" s="2">
        <v>510</v>
      </c>
      <c r="F1099" s="1" t="s">
        <v>3480</v>
      </c>
      <c r="G1099" s="2" t="s">
        <v>18</v>
      </c>
      <c r="H1099" s="1" t="s">
        <v>8828</v>
      </c>
      <c r="I1099" s="3">
        <v>45035.584432870368</v>
      </c>
      <c r="J1099" s="4">
        <v>235000</v>
      </c>
      <c r="K1099" s="5">
        <v>43900</v>
      </c>
      <c r="L1099" s="5">
        <v>71300</v>
      </c>
      <c r="M1099" s="5">
        <f t="shared" si="39"/>
        <v>115200</v>
      </c>
      <c r="N1099" s="38">
        <v>1.42</v>
      </c>
      <c r="O1099" s="38">
        <v>1.717741935483871</v>
      </c>
    </row>
    <row r="1100" spans="1:15">
      <c r="A1100" s="1" t="s">
        <v>3426</v>
      </c>
      <c r="B1100" s="1" t="s">
        <v>3481</v>
      </c>
      <c r="C1100" s="1" t="s">
        <v>3482</v>
      </c>
      <c r="D1100" s="1" t="s">
        <v>3479</v>
      </c>
      <c r="E1100" s="2">
        <v>510</v>
      </c>
      <c r="F1100" s="1" t="s">
        <v>3483</v>
      </c>
      <c r="G1100" s="2" t="s">
        <v>18</v>
      </c>
      <c r="H1100" s="1" t="s">
        <v>8829</v>
      </c>
      <c r="I1100" s="3">
        <v>45166.667615740742</v>
      </c>
      <c r="J1100" s="4">
        <v>179600</v>
      </c>
      <c r="K1100" s="5">
        <v>29900</v>
      </c>
      <c r="L1100" s="5">
        <v>88000</v>
      </c>
      <c r="M1100" s="5">
        <f t="shared" si="39"/>
        <v>117900</v>
      </c>
      <c r="N1100" s="38">
        <v>1.42</v>
      </c>
      <c r="O1100" s="38">
        <v>1.717741935483871</v>
      </c>
    </row>
    <row r="1101" spans="1:15">
      <c r="A1101" s="1" t="s">
        <v>3426</v>
      </c>
      <c r="B1101" s="1" t="s">
        <v>3484</v>
      </c>
      <c r="C1101" s="1" t="s">
        <v>3485</v>
      </c>
      <c r="D1101" s="1" t="s">
        <v>3479</v>
      </c>
      <c r="E1101" s="2">
        <v>510</v>
      </c>
      <c r="F1101" s="1" t="s">
        <v>3486</v>
      </c>
      <c r="G1101" s="2" t="s">
        <v>18</v>
      </c>
      <c r="H1101" s="1" t="s">
        <v>8830</v>
      </c>
      <c r="I1101" s="3">
        <v>45030.659710648149</v>
      </c>
      <c r="J1101" s="4">
        <v>110000</v>
      </c>
      <c r="K1101" s="5">
        <v>22000</v>
      </c>
      <c r="L1101" s="5">
        <v>50500</v>
      </c>
      <c r="M1101" s="5">
        <f t="shared" si="39"/>
        <v>72500</v>
      </c>
      <c r="N1101" s="38">
        <v>1.42</v>
      </c>
      <c r="O1101" s="38">
        <v>1.717741935483871</v>
      </c>
    </row>
    <row r="1102" spans="1:15">
      <c r="A1102" s="1" t="s">
        <v>3426</v>
      </c>
      <c r="B1102" s="1" t="s">
        <v>3487</v>
      </c>
      <c r="C1102" s="1" t="s">
        <v>3488</v>
      </c>
      <c r="D1102" s="1" t="s">
        <v>3479</v>
      </c>
      <c r="E1102" s="2">
        <v>510</v>
      </c>
      <c r="F1102" s="1" t="s">
        <v>3489</v>
      </c>
      <c r="G1102" s="2" t="s">
        <v>18</v>
      </c>
      <c r="H1102" s="1" t="s">
        <v>8831</v>
      </c>
      <c r="I1102" s="3">
        <v>45268.478298611109</v>
      </c>
      <c r="J1102" s="4">
        <v>167000</v>
      </c>
      <c r="K1102" s="5">
        <v>53400</v>
      </c>
      <c r="L1102" s="5">
        <v>59600</v>
      </c>
      <c r="M1102" s="5">
        <f t="shared" si="39"/>
        <v>113000</v>
      </c>
      <c r="N1102" s="38">
        <v>1.42</v>
      </c>
      <c r="O1102" s="38">
        <v>1.717741935483871</v>
      </c>
    </row>
    <row r="1103" spans="1:15">
      <c r="A1103" s="1" t="s">
        <v>3426</v>
      </c>
      <c r="B1103" s="1" t="s">
        <v>3490</v>
      </c>
      <c r="C1103" s="1" t="s">
        <v>3491</v>
      </c>
      <c r="D1103" s="1" t="s">
        <v>3479</v>
      </c>
      <c r="E1103" s="2">
        <v>510</v>
      </c>
      <c r="F1103" s="1" t="s">
        <v>3492</v>
      </c>
      <c r="G1103" s="2" t="s">
        <v>18</v>
      </c>
      <c r="H1103" s="1" t="s">
        <v>8832</v>
      </c>
      <c r="I1103" s="3">
        <v>44995.424525462964</v>
      </c>
      <c r="J1103" s="4">
        <v>172000</v>
      </c>
      <c r="K1103" s="5">
        <v>45100</v>
      </c>
      <c r="L1103" s="5">
        <v>65400</v>
      </c>
      <c r="M1103" s="5">
        <f t="shared" si="39"/>
        <v>110500</v>
      </c>
      <c r="N1103" s="38">
        <v>1.42</v>
      </c>
      <c r="O1103" s="38">
        <v>1.717741935483871</v>
      </c>
    </row>
    <row r="1104" spans="1:15">
      <c r="A1104" s="1" t="s">
        <v>3426</v>
      </c>
      <c r="B1104" s="1" t="s">
        <v>3493</v>
      </c>
      <c r="C1104" s="1" t="s">
        <v>3494</v>
      </c>
      <c r="D1104" s="1" t="s">
        <v>3479</v>
      </c>
      <c r="E1104" s="2">
        <v>510</v>
      </c>
      <c r="F1104" s="1" t="s">
        <v>3495</v>
      </c>
      <c r="G1104" s="2" t="s">
        <v>18</v>
      </c>
      <c r="H1104" s="1" t="s">
        <v>8833</v>
      </c>
      <c r="I1104" s="3">
        <v>44929.474942129629</v>
      </c>
      <c r="J1104" s="4">
        <v>147000</v>
      </c>
      <c r="K1104" s="5">
        <v>37500</v>
      </c>
      <c r="L1104" s="5">
        <v>72800</v>
      </c>
      <c r="M1104" s="5">
        <f t="shared" si="39"/>
        <v>110300</v>
      </c>
      <c r="N1104" s="38">
        <v>1.42</v>
      </c>
      <c r="O1104" s="38">
        <v>1.717741935483871</v>
      </c>
    </row>
    <row r="1105" spans="1:15">
      <c r="A1105" s="1" t="s">
        <v>3426</v>
      </c>
      <c r="B1105" s="1" t="s">
        <v>3496</v>
      </c>
      <c r="C1105" s="1" t="s">
        <v>3497</v>
      </c>
      <c r="D1105" s="1" t="s">
        <v>3479</v>
      </c>
      <c r="E1105" s="2">
        <v>510</v>
      </c>
      <c r="F1105" s="1" t="s">
        <v>3498</v>
      </c>
      <c r="G1105" s="2" t="s">
        <v>18</v>
      </c>
      <c r="H1105" s="1" t="s">
        <v>8834</v>
      </c>
      <c r="I1105" s="3">
        <v>45182.609456018516</v>
      </c>
      <c r="J1105" s="4">
        <v>312000</v>
      </c>
      <c r="K1105" s="5">
        <v>31900</v>
      </c>
      <c r="L1105" s="5">
        <v>210400</v>
      </c>
      <c r="M1105" s="5">
        <f t="shared" si="39"/>
        <v>242300</v>
      </c>
      <c r="N1105" s="38">
        <v>1.42</v>
      </c>
      <c r="O1105" s="38">
        <v>1.717741935483871</v>
      </c>
    </row>
    <row r="1106" spans="1:15">
      <c r="A1106" s="1" t="s">
        <v>3426</v>
      </c>
      <c r="B1106" s="1" t="s">
        <v>3499</v>
      </c>
      <c r="C1106" s="1" t="s">
        <v>3500</v>
      </c>
      <c r="D1106" s="1" t="s">
        <v>3479</v>
      </c>
      <c r="E1106" s="2">
        <v>510</v>
      </c>
      <c r="F1106" s="1" t="s">
        <v>3501</v>
      </c>
      <c r="G1106" s="2" t="s">
        <v>18</v>
      </c>
      <c r="H1106" s="1" t="s">
        <v>8835</v>
      </c>
      <c r="I1106" s="3">
        <v>45244.674166666664</v>
      </c>
      <c r="J1106" s="4">
        <v>329900</v>
      </c>
      <c r="K1106" s="5">
        <v>48900</v>
      </c>
      <c r="L1106" s="5">
        <v>208700</v>
      </c>
      <c r="M1106" s="5">
        <f t="shared" si="39"/>
        <v>257600</v>
      </c>
      <c r="N1106" s="38">
        <v>1.42</v>
      </c>
      <c r="O1106" s="38">
        <v>1.717741935483871</v>
      </c>
    </row>
    <row r="1107" spans="1:15">
      <c r="A1107" s="1" t="s">
        <v>3426</v>
      </c>
      <c r="B1107" s="1" t="s">
        <v>3502</v>
      </c>
      <c r="C1107" s="1" t="s">
        <v>3503</v>
      </c>
      <c r="D1107" s="1" t="s">
        <v>3479</v>
      </c>
      <c r="E1107" s="2">
        <v>510</v>
      </c>
      <c r="F1107" s="1" t="s">
        <v>3504</v>
      </c>
      <c r="G1107" s="2" t="s">
        <v>18</v>
      </c>
      <c r="H1107" s="1" t="s">
        <v>8836</v>
      </c>
      <c r="I1107" s="3">
        <v>45250.566030092596</v>
      </c>
      <c r="J1107" s="4">
        <v>182500</v>
      </c>
      <c r="K1107" s="5">
        <v>36000</v>
      </c>
      <c r="L1107" s="5">
        <v>113700</v>
      </c>
      <c r="M1107" s="5">
        <f t="shared" si="39"/>
        <v>149700</v>
      </c>
      <c r="N1107" s="38">
        <v>1.42</v>
      </c>
      <c r="O1107" s="38">
        <v>1.717741935483871</v>
      </c>
    </row>
    <row r="1108" spans="1:15">
      <c r="A1108" s="1" t="s">
        <v>3426</v>
      </c>
      <c r="B1108" s="1" t="s">
        <v>3505</v>
      </c>
      <c r="C1108" s="1" t="s">
        <v>3506</v>
      </c>
      <c r="D1108" s="1" t="s">
        <v>3479</v>
      </c>
      <c r="E1108" s="2">
        <v>510</v>
      </c>
      <c r="F1108" s="1" t="s">
        <v>3507</v>
      </c>
      <c r="G1108" s="2" t="s">
        <v>18</v>
      </c>
      <c r="H1108" s="1" t="s">
        <v>8837</v>
      </c>
      <c r="I1108" s="3">
        <v>45219.489270833335</v>
      </c>
      <c r="J1108" s="4">
        <v>95000</v>
      </c>
      <c r="K1108" s="5">
        <v>33000</v>
      </c>
      <c r="L1108" s="5">
        <v>44500</v>
      </c>
      <c r="M1108" s="5">
        <f t="shared" si="39"/>
        <v>77500</v>
      </c>
      <c r="N1108" s="38">
        <v>1.42</v>
      </c>
      <c r="O1108" s="38">
        <v>1.717741935483871</v>
      </c>
    </row>
    <row r="1109" spans="1:15">
      <c r="A1109" s="1" t="s">
        <v>3426</v>
      </c>
      <c r="B1109" s="1" t="s">
        <v>3508</v>
      </c>
      <c r="C1109" s="1" t="s">
        <v>3509</v>
      </c>
      <c r="D1109" s="1" t="s">
        <v>3479</v>
      </c>
      <c r="E1109" s="2">
        <v>510</v>
      </c>
      <c r="F1109" s="1" t="s">
        <v>3510</v>
      </c>
      <c r="G1109" s="2" t="s">
        <v>18</v>
      </c>
      <c r="H1109" s="1" t="s">
        <v>8838</v>
      </c>
      <c r="I1109" s="3">
        <v>45257.616261574076</v>
      </c>
      <c r="J1109" s="4">
        <v>250000</v>
      </c>
      <c r="K1109" s="5">
        <v>57200</v>
      </c>
      <c r="L1109" s="5">
        <v>152500</v>
      </c>
      <c r="M1109" s="5">
        <f t="shared" si="39"/>
        <v>209700</v>
      </c>
      <c r="N1109" s="38">
        <v>1.42</v>
      </c>
      <c r="O1109" s="38">
        <v>1.717741935483871</v>
      </c>
    </row>
    <row r="1110" spans="1:15">
      <c r="A1110" s="1" t="s">
        <v>3426</v>
      </c>
      <c r="B1110" s="1" t="s">
        <v>3511</v>
      </c>
      <c r="C1110" s="1" t="s">
        <v>3512</v>
      </c>
      <c r="D1110" s="1" t="s">
        <v>3479</v>
      </c>
      <c r="E1110" s="2">
        <v>510</v>
      </c>
      <c r="F1110" s="1" t="s">
        <v>3513</v>
      </c>
      <c r="G1110" s="2" t="s">
        <v>18</v>
      </c>
      <c r="H1110" s="1" t="s">
        <v>8839</v>
      </c>
      <c r="I1110" s="3">
        <v>45219.40693287037</v>
      </c>
      <c r="J1110" s="4">
        <v>135000</v>
      </c>
      <c r="K1110" s="5">
        <v>32600</v>
      </c>
      <c r="L1110" s="5">
        <v>79900</v>
      </c>
      <c r="M1110" s="5">
        <f t="shared" si="39"/>
        <v>112500</v>
      </c>
      <c r="N1110" s="38">
        <v>1.42</v>
      </c>
      <c r="O1110" s="38">
        <v>1.717741935483871</v>
      </c>
    </row>
    <row r="1111" spans="1:15">
      <c r="A1111" s="1" t="s">
        <v>3426</v>
      </c>
      <c r="B1111" s="1" t="s">
        <v>3514</v>
      </c>
      <c r="C1111" s="1" t="s">
        <v>3515</v>
      </c>
      <c r="D1111" s="1" t="s">
        <v>3479</v>
      </c>
      <c r="E1111" s="2">
        <v>510</v>
      </c>
      <c r="F1111" s="1" t="s">
        <v>3516</v>
      </c>
      <c r="G1111" s="2" t="s">
        <v>18</v>
      </c>
      <c r="H1111" s="1" t="s">
        <v>8840</v>
      </c>
      <c r="I1111" s="3">
        <v>45064.423877314817</v>
      </c>
      <c r="J1111" s="4">
        <v>336500</v>
      </c>
      <c r="K1111" s="5">
        <v>67000</v>
      </c>
      <c r="L1111" s="5">
        <v>199200</v>
      </c>
      <c r="M1111" s="5">
        <f t="shared" si="39"/>
        <v>266200</v>
      </c>
      <c r="N1111" s="38">
        <v>1.42</v>
      </c>
      <c r="O1111" s="38">
        <v>1.717741935483871</v>
      </c>
    </row>
    <row r="1112" spans="1:15">
      <c r="A1112" s="1" t="s">
        <v>3426</v>
      </c>
      <c r="B1112" s="1" t="s">
        <v>3517</v>
      </c>
      <c r="C1112" s="1" t="s">
        <v>3518</v>
      </c>
      <c r="D1112" s="1" t="s">
        <v>3479</v>
      </c>
      <c r="E1112" s="2">
        <v>510</v>
      </c>
      <c r="F1112" s="1" t="s">
        <v>3519</v>
      </c>
      <c r="G1112" s="2" t="s">
        <v>18</v>
      </c>
      <c r="H1112" s="1" t="s">
        <v>8841</v>
      </c>
      <c r="I1112" s="3">
        <v>45235.658136574071</v>
      </c>
      <c r="J1112" s="4">
        <v>285000</v>
      </c>
      <c r="K1112" s="5">
        <v>59800</v>
      </c>
      <c r="L1112" s="5">
        <v>176700</v>
      </c>
      <c r="M1112" s="5">
        <f t="shared" si="39"/>
        <v>236500</v>
      </c>
      <c r="N1112" s="38">
        <v>1.42</v>
      </c>
      <c r="O1112" s="38">
        <v>1.717741935483871</v>
      </c>
    </row>
    <row r="1113" spans="1:15">
      <c r="A1113" s="1" t="s">
        <v>3426</v>
      </c>
      <c r="B1113" s="1" t="s">
        <v>3520</v>
      </c>
      <c r="C1113" s="1" t="s">
        <v>3521</v>
      </c>
      <c r="D1113" s="1" t="s">
        <v>3479</v>
      </c>
      <c r="E1113" s="2">
        <v>510</v>
      </c>
      <c r="F1113" s="1" t="s">
        <v>3522</v>
      </c>
      <c r="G1113" s="2" t="s">
        <v>18</v>
      </c>
      <c r="H1113" s="1" t="s">
        <v>8842</v>
      </c>
      <c r="I1113" s="3">
        <v>45126.517118055555</v>
      </c>
      <c r="J1113" s="4">
        <v>150000</v>
      </c>
      <c r="K1113" s="5">
        <v>34600</v>
      </c>
      <c r="L1113" s="5">
        <v>93700</v>
      </c>
      <c r="M1113" s="5">
        <f t="shared" si="39"/>
        <v>128300</v>
      </c>
      <c r="N1113" s="38">
        <v>1.42</v>
      </c>
      <c r="O1113" s="38">
        <v>1.717741935483871</v>
      </c>
    </row>
    <row r="1114" spans="1:15">
      <c r="A1114" s="1" t="s">
        <v>3426</v>
      </c>
      <c r="B1114" s="1" t="s">
        <v>3523</v>
      </c>
      <c r="C1114" s="1" t="s">
        <v>3524</v>
      </c>
      <c r="D1114" s="1" t="s">
        <v>3479</v>
      </c>
      <c r="E1114" s="2">
        <v>510</v>
      </c>
      <c r="F1114" s="1" t="s">
        <v>3525</v>
      </c>
      <c r="G1114" s="2" t="s">
        <v>18</v>
      </c>
      <c r="H1114" s="1" t="s">
        <v>8843</v>
      </c>
      <c r="I1114" s="3">
        <v>45182.507303240738</v>
      </c>
      <c r="J1114" s="4">
        <v>170000</v>
      </c>
      <c r="K1114" s="5">
        <v>39400</v>
      </c>
      <c r="L1114" s="5">
        <v>100300</v>
      </c>
      <c r="M1114" s="5">
        <f t="shared" si="39"/>
        <v>139700</v>
      </c>
      <c r="N1114" s="38">
        <v>1.42</v>
      </c>
      <c r="O1114" s="38">
        <v>1.717741935483871</v>
      </c>
    </row>
    <row r="1115" spans="1:15">
      <c r="A1115" s="1" t="s">
        <v>3426</v>
      </c>
      <c r="B1115" s="1" t="s">
        <v>3526</v>
      </c>
      <c r="C1115" s="1" t="s">
        <v>3527</v>
      </c>
      <c r="D1115" s="1" t="s">
        <v>3479</v>
      </c>
      <c r="E1115" s="2">
        <v>510</v>
      </c>
      <c r="F1115" s="1" t="s">
        <v>3528</v>
      </c>
      <c r="G1115" s="2" t="s">
        <v>18</v>
      </c>
      <c r="H1115" s="1" t="s">
        <v>8844</v>
      </c>
      <c r="I1115" s="3">
        <v>45105.541631944441</v>
      </c>
      <c r="J1115" s="4">
        <v>363000</v>
      </c>
      <c r="K1115" s="5">
        <v>84200</v>
      </c>
      <c r="L1115" s="5">
        <v>225300</v>
      </c>
      <c r="M1115" s="5">
        <f t="shared" si="39"/>
        <v>309500</v>
      </c>
      <c r="N1115" s="38">
        <v>1.42</v>
      </c>
      <c r="O1115" s="38">
        <v>1.717741935483871</v>
      </c>
    </row>
    <row r="1116" spans="1:15">
      <c r="A1116" s="1" t="s">
        <v>3426</v>
      </c>
      <c r="B1116" s="1" t="s">
        <v>3529</v>
      </c>
      <c r="C1116" s="1" t="s">
        <v>3530</v>
      </c>
      <c r="D1116" s="1" t="s">
        <v>3479</v>
      </c>
      <c r="E1116" s="2">
        <v>510</v>
      </c>
      <c r="F1116" s="1" t="s">
        <v>3531</v>
      </c>
      <c r="G1116" s="2" t="s">
        <v>18</v>
      </c>
      <c r="H1116" s="1" t="s">
        <v>8845</v>
      </c>
      <c r="I1116" s="3">
        <v>45041.370706018519</v>
      </c>
      <c r="J1116" s="4">
        <v>334470</v>
      </c>
      <c r="K1116" s="5">
        <v>45000</v>
      </c>
      <c r="L1116" s="5">
        <v>214700</v>
      </c>
      <c r="M1116" s="5">
        <f>SUM(K1116:L1116)+34200</f>
        <v>293900</v>
      </c>
      <c r="N1116" s="38">
        <v>1.42</v>
      </c>
      <c r="O1116" s="38">
        <v>1.717741935483871</v>
      </c>
    </row>
    <row r="1117" spans="1:15">
      <c r="A1117" s="1" t="s">
        <v>3426</v>
      </c>
      <c r="B1117" s="1" t="s">
        <v>3532</v>
      </c>
      <c r="C1117" s="1" t="s">
        <v>3533</v>
      </c>
      <c r="D1117" s="1" t="s">
        <v>3534</v>
      </c>
      <c r="E1117" s="2">
        <v>500</v>
      </c>
      <c r="F1117" s="1" t="s">
        <v>3535</v>
      </c>
      <c r="G1117" s="2" t="s">
        <v>18</v>
      </c>
      <c r="H1117" s="1" t="s">
        <v>8845</v>
      </c>
      <c r="I1117" s="3">
        <v>45041.370706018519</v>
      </c>
      <c r="K1117" s="5">
        <v>34200</v>
      </c>
      <c r="L1117" s="5">
        <v>0</v>
      </c>
      <c r="N1117" s="38">
        <v>1</v>
      </c>
      <c r="O1117" s="38">
        <v>1</v>
      </c>
    </row>
    <row r="1118" spans="1:15">
      <c r="A1118" s="1" t="s">
        <v>3426</v>
      </c>
      <c r="B1118" s="1" t="s">
        <v>3536</v>
      </c>
      <c r="C1118" s="1" t="s">
        <v>3537</v>
      </c>
      <c r="D1118" s="1" t="s">
        <v>3479</v>
      </c>
      <c r="E1118" s="2">
        <v>510</v>
      </c>
      <c r="F1118" s="1" t="s">
        <v>3538</v>
      </c>
      <c r="G1118" s="2" t="s">
        <v>18</v>
      </c>
      <c r="H1118" s="1" t="s">
        <v>8846</v>
      </c>
      <c r="I1118" s="3">
        <v>45142.61891203704</v>
      </c>
      <c r="J1118" s="4">
        <v>175000</v>
      </c>
      <c r="K1118" s="5">
        <v>42600</v>
      </c>
      <c r="L1118" s="5">
        <v>111000</v>
      </c>
      <c r="M1118" s="5">
        <f t="shared" ref="M1118:M1133" si="40">SUM(K1118:L1118)</f>
        <v>153600</v>
      </c>
      <c r="N1118" s="38">
        <v>1.42</v>
      </c>
      <c r="O1118" s="38">
        <v>1.717741935483871</v>
      </c>
    </row>
    <row r="1119" spans="1:15">
      <c r="A1119" s="1" t="s">
        <v>3426</v>
      </c>
      <c r="B1119" s="1" t="s">
        <v>3539</v>
      </c>
      <c r="C1119" s="1" t="s">
        <v>3540</v>
      </c>
      <c r="D1119" s="1" t="s">
        <v>3479</v>
      </c>
      <c r="E1119" s="2">
        <v>510</v>
      </c>
      <c r="F1119" s="1" t="s">
        <v>3541</v>
      </c>
      <c r="G1119" s="2" t="s">
        <v>18</v>
      </c>
      <c r="H1119" s="1" t="s">
        <v>8847</v>
      </c>
      <c r="I1119" s="3">
        <v>45044.463194444441</v>
      </c>
      <c r="J1119" s="4">
        <v>137000</v>
      </c>
      <c r="K1119" s="5">
        <v>43900</v>
      </c>
      <c r="L1119" s="5">
        <v>78500</v>
      </c>
      <c r="M1119" s="5">
        <f t="shared" si="40"/>
        <v>122400</v>
      </c>
      <c r="N1119" s="38">
        <v>1.42</v>
      </c>
      <c r="O1119" s="38">
        <v>1.717741935483871</v>
      </c>
    </row>
    <row r="1120" spans="1:15">
      <c r="A1120" s="1" t="s">
        <v>3426</v>
      </c>
      <c r="B1120" s="1" t="s">
        <v>3542</v>
      </c>
      <c r="C1120" s="1" t="s">
        <v>3543</v>
      </c>
      <c r="D1120" s="1" t="s">
        <v>3479</v>
      </c>
      <c r="E1120" s="2">
        <v>510</v>
      </c>
      <c r="F1120" s="1" t="s">
        <v>3544</v>
      </c>
      <c r="G1120" s="2" t="s">
        <v>18</v>
      </c>
      <c r="H1120" s="1" t="s">
        <v>8848</v>
      </c>
      <c r="I1120" s="3">
        <v>45103.479629629626</v>
      </c>
      <c r="J1120" s="4">
        <v>195000</v>
      </c>
      <c r="K1120" s="5">
        <v>43900</v>
      </c>
      <c r="L1120" s="5">
        <v>133700</v>
      </c>
      <c r="M1120" s="5">
        <f t="shared" si="40"/>
        <v>177600</v>
      </c>
      <c r="N1120" s="38">
        <v>1.42</v>
      </c>
      <c r="O1120" s="38">
        <v>1.717741935483871</v>
      </c>
    </row>
    <row r="1121" spans="1:15">
      <c r="A1121" s="1" t="s">
        <v>3426</v>
      </c>
      <c r="B1121" s="1" t="s">
        <v>3545</v>
      </c>
      <c r="C1121" s="1" t="s">
        <v>3546</v>
      </c>
      <c r="D1121" s="1" t="s">
        <v>3479</v>
      </c>
      <c r="E1121" s="2">
        <v>510</v>
      </c>
      <c r="F1121" s="1" t="s">
        <v>3547</v>
      </c>
      <c r="G1121" s="2" t="s">
        <v>18</v>
      </c>
      <c r="H1121" s="1" t="s">
        <v>8849</v>
      </c>
      <c r="I1121" s="3">
        <v>45198.395810185182</v>
      </c>
      <c r="J1121" s="4">
        <v>175000</v>
      </c>
      <c r="K1121" s="5">
        <v>63500</v>
      </c>
      <c r="L1121" s="5">
        <v>92800</v>
      </c>
      <c r="M1121" s="5">
        <f t="shared" si="40"/>
        <v>156300</v>
      </c>
      <c r="N1121" s="38">
        <v>1.42</v>
      </c>
      <c r="O1121" s="38">
        <v>1.717741935483871</v>
      </c>
    </row>
    <row r="1122" spans="1:15">
      <c r="A1122" s="1" t="s">
        <v>3426</v>
      </c>
      <c r="B1122" s="1" t="s">
        <v>3548</v>
      </c>
      <c r="C1122" s="1" t="s">
        <v>3549</v>
      </c>
      <c r="D1122" s="1" t="s">
        <v>3479</v>
      </c>
      <c r="E1122" s="2">
        <v>510</v>
      </c>
      <c r="F1122" s="1" t="s">
        <v>3550</v>
      </c>
      <c r="G1122" s="2" t="s">
        <v>18</v>
      </c>
      <c r="H1122" s="1" t="s">
        <v>8850</v>
      </c>
      <c r="I1122" s="3">
        <v>45166.370717592596</v>
      </c>
      <c r="J1122" s="4">
        <v>165000</v>
      </c>
      <c r="K1122" s="5">
        <v>54900</v>
      </c>
      <c r="L1122" s="5">
        <v>104500</v>
      </c>
      <c r="M1122" s="5">
        <f t="shared" si="40"/>
        <v>159400</v>
      </c>
      <c r="N1122" s="38">
        <v>1.42</v>
      </c>
      <c r="O1122" s="38">
        <v>1.717741935483871</v>
      </c>
    </row>
    <row r="1123" spans="1:15">
      <c r="A1123" s="1" t="s">
        <v>3426</v>
      </c>
      <c r="B1123" s="1" t="s">
        <v>3551</v>
      </c>
      <c r="C1123" s="1" t="s">
        <v>3552</v>
      </c>
      <c r="D1123" s="1" t="s">
        <v>3479</v>
      </c>
      <c r="E1123" s="2">
        <v>510</v>
      </c>
      <c r="F1123" s="1" t="s">
        <v>3553</v>
      </c>
      <c r="G1123" s="2" t="s">
        <v>18</v>
      </c>
      <c r="H1123" s="1" t="s">
        <v>8851</v>
      </c>
      <c r="I1123" s="3">
        <v>45065.626932870371</v>
      </c>
      <c r="J1123" s="4">
        <v>235000</v>
      </c>
      <c r="K1123" s="5">
        <v>61200</v>
      </c>
      <c r="L1123" s="5">
        <v>162200</v>
      </c>
      <c r="M1123" s="5">
        <f t="shared" si="40"/>
        <v>223400</v>
      </c>
      <c r="N1123" s="38">
        <v>1.42</v>
      </c>
      <c r="O1123" s="38">
        <v>1.717741935483871</v>
      </c>
    </row>
    <row r="1124" spans="1:15">
      <c r="A1124" s="1" t="s">
        <v>3426</v>
      </c>
      <c r="B1124" s="1" t="s">
        <v>3554</v>
      </c>
      <c r="C1124" s="1" t="s">
        <v>3555</v>
      </c>
      <c r="D1124" s="1" t="s">
        <v>3479</v>
      </c>
      <c r="E1124" s="2">
        <v>510</v>
      </c>
      <c r="F1124" s="1" t="s">
        <v>3556</v>
      </c>
      <c r="G1124" s="2" t="s">
        <v>18</v>
      </c>
      <c r="H1124" s="1" t="s">
        <v>8852</v>
      </c>
      <c r="I1124" s="3">
        <v>45216.573530092595</v>
      </c>
      <c r="J1124" s="4">
        <v>104500</v>
      </c>
      <c r="K1124" s="5">
        <v>36500</v>
      </c>
      <c r="L1124" s="5">
        <v>58900</v>
      </c>
      <c r="M1124" s="5">
        <f t="shared" si="40"/>
        <v>95400</v>
      </c>
      <c r="N1124" s="38">
        <v>1.42</v>
      </c>
      <c r="O1124" s="38">
        <v>1.717741935483871</v>
      </c>
    </row>
    <row r="1125" spans="1:15">
      <c r="A1125" s="1" t="s">
        <v>3426</v>
      </c>
      <c r="B1125" s="1" t="s">
        <v>3557</v>
      </c>
      <c r="C1125" s="1" t="s">
        <v>3558</v>
      </c>
      <c r="D1125" s="1" t="s">
        <v>3479</v>
      </c>
      <c r="E1125" s="2">
        <v>510</v>
      </c>
      <c r="F1125" s="1" t="s">
        <v>3559</v>
      </c>
      <c r="G1125" s="2" t="s">
        <v>18</v>
      </c>
      <c r="H1125" s="1" t="s">
        <v>8853</v>
      </c>
      <c r="I1125" s="3">
        <v>45076.380682870367</v>
      </c>
      <c r="J1125" s="4">
        <v>216250</v>
      </c>
      <c r="K1125" s="5">
        <v>57600</v>
      </c>
      <c r="L1125" s="5">
        <v>156500</v>
      </c>
      <c r="M1125" s="5">
        <f t="shared" si="40"/>
        <v>214100</v>
      </c>
      <c r="N1125" s="38">
        <v>1.42</v>
      </c>
      <c r="O1125" s="38">
        <v>1.717741935483871</v>
      </c>
    </row>
    <row r="1126" spans="1:15">
      <c r="A1126" s="1" t="s">
        <v>3426</v>
      </c>
      <c r="B1126" s="1" t="s">
        <v>3560</v>
      </c>
      <c r="C1126" s="1" t="s">
        <v>3561</v>
      </c>
      <c r="D1126" s="1" t="s">
        <v>3562</v>
      </c>
      <c r="E1126" s="2">
        <v>510</v>
      </c>
      <c r="F1126" s="1" t="s">
        <v>3563</v>
      </c>
      <c r="G1126" s="2" t="s">
        <v>18</v>
      </c>
      <c r="H1126" s="1" t="s">
        <v>8854</v>
      </c>
      <c r="I1126" s="3">
        <v>45099.484247685185</v>
      </c>
      <c r="J1126" s="4">
        <v>295000</v>
      </c>
      <c r="K1126" s="5">
        <v>82500</v>
      </c>
      <c r="L1126" s="5">
        <v>92000</v>
      </c>
      <c r="M1126" s="5">
        <f t="shared" si="40"/>
        <v>174500</v>
      </c>
      <c r="N1126" s="38">
        <v>1</v>
      </c>
      <c r="O1126" s="38">
        <v>1</v>
      </c>
    </row>
    <row r="1127" spans="1:15">
      <c r="A1127" s="1" t="s">
        <v>3426</v>
      </c>
      <c r="B1127" s="1" t="s">
        <v>3564</v>
      </c>
      <c r="C1127" s="1" t="s">
        <v>3565</v>
      </c>
      <c r="D1127" s="1" t="s">
        <v>3562</v>
      </c>
      <c r="E1127" s="2">
        <v>511</v>
      </c>
      <c r="F1127" s="1" t="s">
        <v>3566</v>
      </c>
      <c r="G1127" s="2" t="s">
        <v>18</v>
      </c>
      <c r="H1127" s="1" t="s">
        <v>8855</v>
      </c>
      <c r="I1127" s="3">
        <v>45202.427476851852</v>
      </c>
      <c r="J1127" s="4">
        <v>191500</v>
      </c>
      <c r="K1127" s="5">
        <v>53700</v>
      </c>
      <c r="L1127" s="5">
        <v>69900</v>
      </c>
      <c r="M1127" s="5">
        <f t="shared" si="40"/>
        <v>123600</v>
      </c>
      <c r="N1127" s="38">
        <v>1</v>
      </c>
      <c r="O1127" s="38">
        <v>1</v>
      </c>
    </row>
    <row r="1128" spans="1:15">
      <c r="A1128" s="1" t="s">
        <v>3426</v>
      </c>
      <c r="B1128" s="1" t="s">
        <v>3567</v>
      </c>
      <c r="C1128" s="1" t="s">
        <v>3568</v>
      </c>
      <c r="D1128" s="1" t="s">
        <v>3562</v>
      </c>
      <c r="E1128" s="2">
        <v>510</v>
      </c>
      <c r="F1128" s="1" t="s">
        <v>3569</v>
      </c>
      <c r="G1128" s="2" t="s">
        <v>18</v>
      </c>
      <c r="H1128" s="1" t="s">
        <v>8856</v>
      </c>
      <c r="I1128" s="3">
        <v>45191.370798611111</v>
      </c>
      <c r="J1128" s="4">
        <v>179000</v>
      </c>
      <c r="K1128" s="5">
        <v>68400</v>
      </c>
      <c r="L1128" s="5">
        <v>54000</v>
      </c>
      <c r="M1128" s="5">
        <f t="shared" si="40"/>
        <v>122400</v>
      </c>
      <c r="N1128" s="38">
        <v>1</v>
      </c>
      <c r="O1128" s="38">
        <v>1</v>
      </c>
    </row>
    <row r="1129" spans="1:15">
      <c r="A1129" s="1" t="s">
        <v>3426</v>
      </c>
      <c r="B1129" s="1" t="s">
        <v>3570</v>
      </c>
      <c r="C1129" s="1" t="s">
        <v>3571</v>
      </c>
      <c r="D1129" s="1" t="s">
        <v>3562</v>
      </c>
      <c r="E1129" s="2">
        <v>510</v>
      </c>
      <c r="F1129" s="1" t="s">
        <v>3572</v>
      </c>
      <c r="G1129" s="2" t="s">
        <v>18</v>
      </c>
      <c r="H1129" s="1" t="s">
        <v>8857</v>
      </c>
      <c r="I1129" s="3">
        <v>45124.372581018521</v>
      </c>
      <c r="J1129" s="4">
        <v>163500</v>
      </c>
      <c r="K1129" s="5">
        <v>74500</v>
      </c>
      <c r="L1129" s="5">
        <v>62600</v>
      </c>
      <c r="M1129" s="5">
        <f t="shared" si="40"/>
        <v>137100</v>
      </c>
      <c r="N1129" s="38">
        <v>1</v>
      </c>
      <c r="O1129" s="38">
        <v>1</v>
      </c>
    </row>
    <row r="1130" spans="1:15">
      <c r="A1130" s="1" t="s">
        <v>3573</v>
      </c>
      <c r="B1130" s="1" t="s">
        <v>3574</v>
      </c>
      <c r="C1130" s="1" t="s">
        <v>3575</v>
      </c>
      <c r="D1130" s="1" t="s">
        <v>3576</v>
      </c>
      <c r="E1130" s="2">
        <v>511</v>
      </c>
      <c r="F1130" s="1" t="s">
        <v>3577</v>
      </c>
      <c r="G1130" s="2" t="s">
        <v>18</v>
      </c>
      <c r="H1130" s="1" t="s">
        <v>8858</v>
      </c>
      <c r="I1130" s="3">
        <v>45061.508750000001</v>
      </c>
      <c r="J1130" s="4">
        <v>200000</v>
      </c>
      <c r="K1130" s="5">
        <v>38200</v>
      </c>
      <c r="L1130" s="5">
        <v>108800</v>
      </c>
      <c r="M1130" s="5">
        <f t="shared" si="40"/>
        <v>147000</v>
      </c>
      <c r="N1130" s="38">
        <v>1.1100000000000001</v>
      </c>
      <c r="O1130" s="38">
        <v>1.1100000000000001</v>
      </c>
    </row>
    <row r="1131" spans="1:15">
      <c r="A1131" s="1" t="s">
        <v>3573</v>
      </c>
      <c r="B1131" s="1" t="s">
        <v>3578</v>
      </c>
      <c r="C1131" s="1" t="s">
        <v>3579</v>
      </c>
      <c r="D1131" s="1" t="s">
        <v>3576</v>
      </c>
      <c r="E1131" s="2">
        <v>510</v>
      </c>
      <c r="F1131" s="1" t="s">
        <v>3580</v>
      </c>
      <c r="G1131" s="2" t="s">
        <v>18</v>
      </c>
      <c r="H1131" s="1" t="s">
        <v>8859</v>
      </c>
      <c r="I1131" s="3">
        <v>45152.456030092595</v>
      </c>
      <c r="J1131" s="4">
        <v>235000</v>
      </c>
      <c r="K1131" s="5">
        <v>38600</v>
      </c>
      <c r="L1131" s="5">
        <v>158800</v>
      </c>
      <c r="M1131" s="5">
        <f t="shared" si="40"/>
        <v>197400</v>
      </c>
      <c r="N1131" s="38">
        <v>1.1100000000000001</v>
      </c>
      <c r="O1131" s="38">
        <v>1.1100000000000001</v>
      </c>
    </row>
    <row r="1132" spans="1:15">
      <c r="A1132" s="1" t="s">
        <v>3573</v>
      </c>
      <c r="B1132" s="1" t="s">
        <v>3581</v>
      </c>
      <c r="C1132" s="1" t="s">
        <v>3582</v>
      </c>
      <c r="D1132" s="1" t="s">
        <v>3583</v>
      </c>
      <c r="E1132" s="2">
        <v>510</v>
      </c>
      <c r="F1132" s="1" t="s">
        <v>3584</v>
      </c>
      <c r="G1132" s="2" t="s">
        <v>18</v>
      </c>
      <c r="H1132" s="1" t="s">
        <v>8860</v>
      </c>
      <c r="I1132" s="3">
        <v>45275.383912037039</v>
      </c>
      <c r="J1132" s="4">
        <v>165000</v>
      </c>
      <c r="K1132" s="5">
        <v>16000</v>
      </c>
      <c r="L1132" s="5">
        <v>59100</v>
      </c>
      <c r="M1132" s="5">
        <f t="shared" si="40"/>
        <v>75100</v>
      </c>
      <c r="N1132" s="38">
        <v>1.45</v>
      </c>
      <c r="O1132" s="38">
        <v>1.777100005596284</v>
      </c>
    </row>
    <row r="1133" spans="1:15">
      <c r="A1133" s="1" t="s">
        <v>3573</v>
      </c>
      <c r="B1133" s="1" t="s">
        <v>3585</v>
      </c>
      <c r="C1133" s="1" t="s">
        <v>3586</v>
      </c>
      <c r="D1133" s="1" t="s">
        <v>3583</v>
      </c>
      <c r="E1133" s="2">
        <v>510</v>
      </c>
      <c r="F1133" s="1" t="s">
        <v>3587</v>
      </c>
      <c r="G1133" s="2" t="s">
        <v>18</v>
      </c>
      <c r="H1133" s="1" t="s">
        <v>8861</v>
      </c>
      <c r="I1133" s="3">
        <v>45015.541215277779</v>
      </c>
      <c r="J1133" s="4">
        <v>205000</v>
      </c>
      <c r="K1133" s="5">
        <v>14100</v>
      </c>
      <c r="L1133" s="5">
        <v>104200</v>
      </c>
      <c r="M1133" s="5">
        <f t="shared" si="40"/>
        <v>118300</v>
      </c>
      <c r="N1133" s="38">
        <v>1.45</v>
      </c>
      <c r="O1133" s="38">
        <v>1.777100005596284</v>
      </c>
    </row>
    <row r="1134" spans="1:15">
      <c r="A1134" s="1" t="s">
        <v>3573</v>
      </c>
      <c r="B1134" s="1" t="s">
        <v>3588</v>
      </c>
      <c r="C1134" s="1" t="s">
        <v>3589</v>
      </c>
      <c r="D1134" s="1" t="s">
        <v>3583</v>
      </c>
      <c r="E1134" s="2">
        <v>510</v>
      </c>
      <c r="F1134" s="1" t="s">
        <v>3590</v>
      </c>
      <c r="G1134" s="2" t="s">
        <v>18</v>
      </c>
      <c r="H1134" s="1" t="s">
        <v>8862</v>
      </c>
      <c r="I1134" s="3">
        <v>45153.621851851851</v>
      </c>
      <c r="J1134" s="4">
        <v>202000</v>
      </c>
      <c r="K1134" s="5">
        <v>25000</v>
      </c>
      <c r="L1134" s="5">
        <v>94100</v>
      </c>
      <c r="M1134" s="5">
        <f>SUM(K1134:L1134)+12300</f>
        <v>131400</v>
      </c>
      <c r="N1134" s="38">
        <v>1.45</v>
      </c>
      <c r="O1134" s="38">
        <v>1.777100005596284</v>
      </c>
    </row>
    <row r="1135" spans="1:15">
      <c r="A1135" s="1" t="s">
        <v>3573</v>
      </c>
      <c r="B1135" s="1" t="s">
        <v>3591</v>
      </c>
      <c r="C1135" s="1" t="s">
        <v>3592</v>
      </c>
      <c r="D1135" s="1" t="s">
        <v>3593</v>
      </c>
      <c r="E1135" s="2">
        <v>501</v>
      </c>
      <c r="F1135" s="1" t="s">
        <v>3594</v>
      </c>
      <c r="G1135" s="2" t="s">
        <v>18</v>
      </c>
      <c r="H1135" s="1" t="s">
        <v>8862</v>
      </c>
      <c r="I1135" s="3">
        <v>45153.621851851851</v>
      </c>
      <c r="K1135" s="5">
        <v>12300</v>
      </c>
      <c r="L1135" s="5">
        <v>0</v>
      </c>
      <c r="N1135" s="38">
        <v>1</v>
      </c>
      <c r="O1135" s="38">
        <v>1</v>
      </c>
    </row>
    <row r="1136" spans="1:15">
      <c r="A1136" s="1" t="s">
        <v>3573</v>
      </c>
      <c r="B1136" s="1" t="s">
        <v>3595</v>
      </c>
      <c r="C1136" s="1" t="s">
        <v>3596</v>
      </c>
      <c r="D1136" s="1" t="s">
        <v>3583</v>
      </c>
      <c r="E1136" s="2">
        <v>510</v>
      </c>
      <c r="F1136" s="1" t="s">
        <v>3597</v>
      </c>
      <c r="G1136" s="2" t="s">
        <v>18</v>
      </c>
      <c r="H1136" s="1" t="s">
        <v>8863</v>
      </c>
      <c r="I1136" s="3">
        <v>45107.488333333335</v>
      </c>
      <c r="J1136" s="4">
        <v>185000</v>
      </c>
      <c r="K1136" s="5">
        <v>14100</v>
      </c>
      <c r="L1136" s="5">
        <v>124800</v>
      </c>
      <c r="M1136" s="5">
        <f t="shared" ref="M1136:M1167" si="41">SUM(K1136:L1136)</f>
        <v>138900</v>
      </c>
      <c r="N1136" s="38">
        <v>1.45</v>
      </c>
      <c r="O1136" s="38">
        <v>1.777100005596284</v>
      </c>
    </row>
    <row r="1137" spans="1:15">
      <c r="A1137" s="1" t="s">
        <v>3573</v>
      </c>
      <c r="B1137" s="1" t="s">
        <v>3598</v>
      </c>
      <c r="C1137" s="1" t="s">
        <v>3599</v>
      </c>
      <c r="D1137" s="1" t="s">
        <v>3583</v>
      </c>
      <c r="E1137" s="2">
        <v>510</v>
      </c>
      <c r="F1137" s="1" t="s">
        <v>3600</v>
      </c>
      <c r="G1137" s="2" t="s">
        <v>18</v>
      </c>
      <c r="H1137" s="1" t="s">
        <v>8864</v>
      </c>
      <c r="I1137" s="3">
        <v>45280.61142361111</v>
      </c>
      <c r="J1137" s="4">
        <v>130000</v>
      </c>
      <c r="K1137" s="5">
        <v>25000</v>
      </c>
      <c r="L1137" s="5">
        <v>76500</v>
      </c>
      <c r="M1137" s="5">
        <f t="shared" si="41"/>
        <v>101500</v>
      </c>
      <c r="N1137" s="38">
        <v>1.45</v>
      </c>
      <c r="O1137" s="38">
        <v>1.777100005596284</v>
      </c>
    </row>
    <row r="1138" spans="1:15">
      <c r="A1138" s="1" t="s">
        <v>3573</v>
      </c>
      <c r="B1138" s="1" t="s">
        <v>3601</v>
      </c>
      <c r="C1138" s="1" t="s">
        <v>3602</v>
      </c>
      <c r="D1138" s="1" t="s">
        <v>3583</v>
      </c>
      <c r="E1138" s="2">
        <v>510</v>
      </c>
      <c r="F1138" s="1" t="s">
        <v>3603</v>
      </c>
      <c r="G1138" s="2" t="s">
        <v>18</v>
      </c>
      <c r="H1138" s="1" t="s">
        <v>8865</v>
      </c>
      <c r="I1138" s="3">
        <v>45015.464733796296</v>
      </c>
      <c r="J1138" s="4">
        <v>165000</v>
      </c>
      <c r="K1138" s="5">
        <v>17200</v>
      </c>
      <c r="L1138" s="5">
        <v>111900</v>
      </c>
      <c r="M1138" s="5">
        <f t="shared" si="41"/>
        <v>129100</v>
      </c>
      <c r="N1138" s="38">
        <v>1.45</v>
      </c>
      <c r="O1138" s="38">
        <v>1.777100005596284</v>
      </c>
    </row>
    <row r="1139" spans="1:15">
      <c r="A1139" s="1" t="s">
        <v>3573</v>
      </c>
      <c r="B1139" s="1" t="s">
        <v>3604</v>
      </c>
      <c r="C1139" s="1" t="s">
        <v>3605</v>
      </c>
      <c r="D1139" s="1" t="s">
        <v>3583</v>
      </c>
      <c r="E1139" s="2">
        <v>510</v>
      </c>
      <c r="F1139" s="1" t="s">
        <v>3606</v>
      </c>
      <c r="G1139" s="2" t="s">
        <v>18</v>
      </c>
      <c r="H1139" s="1" t="s">
        <v>8866</v>
      </c>
      <c r="I1139" s="3">
        <v>44975.526203703703</v>
      </c>
      <c r="J1139" s="4">
        <v>253000</v>
      </c>
      <c r="K1139" s="5">
        <v>42900</v>
      </c>
      <c r="L1139" s="5">
        <v>160900</v>
      </c>
      <c r="M1139" s="5">
        <f t="shared" si="41"/>
        <v>203800</v>
      </c>
      <c r="N1139" s="38">
        <v>1.45</v>
      </c>
      <c r="O1139" s="38">
        <v>1.777100005596284</v>
      </c>
    </row>
    <row r="1140" spans="1:15">
      <c r="A1140" s="1" t="s">
        <v>3573</v>
      </c>
      <c r="B1140" s="1" t="s">
        <v>3607</v>
      </c>
      <c r="C1140" s="1" t="s">
        <v>3608</v>
      </c>
      <c r="D1140" s="1" t="s">
        <v>3583</v>
      </c>
      <c r="E1140" s="2">
        <v>510</v>
      </c>
      <c r="F1140" s="1" t="s">
        <v>3609</v>
      </c>
      <c r="G1140" s="2" t="s">
        <v>18</v>
      </c>
      <c r="H1140" s="1" t="s">
        <v>8867</v>
      </c>
      <c r="I1140" s="3">
        <v>45244.47792824074</v>
      </c>
      <c r="J1140" s="4">
        <v>109500</v>
      </c>
      <c r="K1140" s="5">
        <v>13100</v>
      </c>
      <c r="L1140" s="5">
        <v>75800</v>
      </c>
      <c r="M1140" s="5">
        <f t="shared" si="41"/>
        <v>88900</v>
      </c>
      <c r="N1140" s="38">
        <v>1.45</v>
      </c>
      <c r="O1140" s="38">
        <v>1.777100005596284</v>
      </c>
    </row>
    <row r="1141" spans="1:15">
      <c r="A1141" s="1" t="s">
        <v>3573</v>
      </c>
      <c r="B1141" s="1" t="s">
        <v>3610</v>
      </c>
      <c r="C1141" s="1" t="s">
        <v>3611</v>
      </c>
      <c r="D1141" s="1" t="s">
        <v>3583</v>
      </c>
      <c r="E1141" s="2">
        <v>510</v>
      </c>
      <c r="F1141" s="1" t="s">
        <v>3612</v>
      </c>
      <c r="G1141" s="2" t="s">
        <v>18</v>
      </c>
      <c r="H1141" s="1" t="s">
        <v>8868</v>
      </c>
      <c r="I1141" s="3">
        <v>45244.423090277778</v>
      </c>
      <c r="J1141" s="4">
        <v>160000</v>
      </c>
      <c r="K1141" s="5">
        <v>22200</v>
      </c>
      <c r="L1141" s="5">
        <v>109300</v>
      </c>
      <c r="M1141" s="5">
        <f t="shared" si="41"/>
        <v>131500</v>
      </c>
      <c r="N1141" s="38">
        <v>1.45</v>
      </c>
      <c r="O1141" s="38">
        <v>1.777100005596284</v>
      </c>
    </row>
    <row r="1142" spans="1:15">
      <c r="A1142" s="1" t="s">
        <v>3573</v>
      </c>
      <c r="B1142" s="1" t="s">
        <v>3613</v>
      </c>
      <c r="C1142" s="1" t="s">
        <v>3614</v>
      </c>
      <c r="D1142" s="1" t="s">
        <v>3583</v>
      </c>
      <c r="E1142" s="2">
        <v>510</v>
      </c>
      <c r="F1142" s="1" t="s">
        <v>3615</v>
      </c>
      <c r="G1142" s="2" t="s">
        <v>18</v>
      </c>
      <c r="H1142" s="1" t="s">
        <v>8869</v>
      </c>
      <c r="I1142" s="3">
        <v>45189.507696759261</v>
      </c>
      <c r="J1142" s="4">
        <v>105500</v>
      </c>
      <c r="K1142" s="5">
        <v>9100</v>
      </c>
      <c r="L1142" s="5">
        <v>80700</v>
      </c>
      <c r="M1142" s="5">
        <f t="shared" si="41"/>
        <v>89800</v>
      </c>
      <c r="N1142" s="38">
        <v>1.45</v>
      </c>
      <c r="O1142" s="38">
        <v>1.777100005596284</v>
      </c>
    </row>
    <row r="1143" spans="1:15">
      <c r="A1143" s="1" t="s">
        <v>3573</v>
      </c>
      <c r="B1143" s="1" t="s">
        <v>3616</v>
      </c>
      <c r="C1143" s="1" t="s">
        <v>3617</v>
      </c>
      <c r="D1143" s="1" t="s">
        <v>3583</v>
      </c>
      <c r="E1143" s="2">
        <v>510</v>
      </c>
      <c r="F1143" s="1" t="s">
        <v>3618</v>
      </c>
      <c r="G1143" s="2" t="s">
        <v>18</v>
      </c>
      <c r="H1143" s="1" t="s">
        <v>8870</v>
      </c>
      <c r="I1143" s="3">
        <v>45195.397881944446</v>
      </c>
      <c r="J1143" s="4">
        <v>175000</v>
      </c>
      <c r="K1143" s="5">
        <v>31100</v>
      </c>
      <c r="L1143" s="5">
        <v>118700</v>
      </c>
      <c r="M1143" s="5">
        <f t="shared" si="41"/>
        <v>149800</v>
      </c>
      <c r="N1143" s="38">
        <v>1.45</v>
      </c>
      <c r="O1143" s="38">
        <v>1.777100005596284</v>
      </c>
    </row>
    <row r="1144" spans="1:15">
      <c r="A1144" s="1" t="s">
        <v>3573</v>
      </c>
      <c r="B1144" s="1" t="s">
        <v>3619</v>
      </c>
      <c r="C1144" s="1" t="s">
        <v>3620</v>
      </c>
      <c r="D1144" s="1" t="s">
        <v>3583</v>
      </c>
      <c r="E1144" s="2">
        <v>510</v>
      </c>
      <c r="F1144" s="1" t="s">
        <v>3621</v>
      </c>
      <c r="G1144" s="2" t="s">
        <v>18</v>
      </c>
      <c r="H1144" s="1" t="s">
        <v>8871</v>
      </c>
      <c r="I1144" s="3">
        <v>45177.36519675926</v>
      </c>
      <c r="J1144" s="4">
        <v>195000</v>
      </c>
      <c r="K1144" s="5">
        <v>29700</v>
      </c>
      <c r="L1144" s="5">
        <v>145600</v>
      </c>
      <c r="M1144" s="5">
        <f t="shared" si="41"/>
        <v>175300</v>
      </c>
      <c r="N1144" s="38">
        <v>1.45</v>
      </c>
      <c r="O1144" s="38">
        <v>1.777100005596284</v>
      </c>
    </row>
    <row r="1145" spans="1:15">
      <c r="A1145" s="1" t="s">
        <v>3573</v>
      </c>
      <c r="B1145" s="1" t="s">
        <v>3622</v>
      </c>
      <c r="C1145" s="1" t="s">
        <v>3623</v>
      </c>
      <c r="D1145" s="1" t="s">
        <v>3583</v>
      </c>
      <c r="E1145" s="2">
        <v>510</v>
      </c>
      <c r="F1145" s="1" t="s">
        <v>3624</v>
      </c>
      <c r="G1145" s="2" t="s">
        <v>18</v>
      </c>
      <c r="H1145" s="1" t="s">
        <v>8872</v>
      </c>
      <c r="I1145" s="3">
        <v>45107.470775462964</v>
      </c>
      <c r="J1145" s="4">
        <v>137050</v>
      </c>
      <c r="K1145" s="5">
        <v>29500</v>
      </c>
      <c r="L1145" s="5">
        <v>94400</v>
      </c>
      <c r="M1145" s="5">
        <f t="shared" si="41"/>
        <v>123900</v>
      </c>
      <c r="N1145" s="38">
        <v>1.45</v>
      </c>
      <c r="O1145" s="38">
        <v>1.777100005596284</v>
      </c>
    </row>
    <row r="1146" spans="1:15">
      <c r="A1146" s="1" t="s">
        <v>3573</v>
      </c>
      <c r="B1146" s="1" t="s">
        <v>3625</v>
      </c>
      <c r="C1146" s="1" t="s">
        <v>3626</v>
      </c>
      <c r="D1146" s="1" t="s">
        <v>3583</v>
      </c>
      <c r="E1146" s="2">
        <v>510</v>
      </c>
      <c r="F1146" s="1" t="s">
        <v>3627</v>
      </c>
      <c r="G1146" s="2" t="s">
        <v>18</v>
      </c>
      <c r="H1146" s="1" t="s">
        <v>8873</v>
      </c>
      <c r="I1146" s="3">
        <v>44981.444849537038</v>
      </c>
      <c r="J1146" s="4">
        <v>195000</v>
      </c>
      <c r="K1146" s="5">
        <v>37600</v>
      </c>
      <c r="L1146" s="5">
        <v>144900</v>
      </c>
      <c r="M1146" s="5">
        <f t="shared" si="41"/>
        <v>182500</v>
      </c>
      <c r="N1146" s="38">
        <v>1.45</v>
      </c>
      <c r="O1146" s="38">
        <v>1.777100005596284</v>
      </c>
    </row>
    <row r="1147" spans="1:15">
      <c r="A1147" s="1" t="s">
        <v>3573</v>
      </c>
      <c r="B1147" s="1" t="s">
        <v>3628</v>
      </c>
      <c r="C1147" s="1" t="s">
        <v>3629</v>
      </c>
      <c r="D1147" s="1" t="s">
        <v>3583</v>
      </c>
      <c r="E1147" s="2">
        <v>510</v>
      </c>
      <c r="F1147" s="1" t="s">
        <v>3630</v>
      </c>
      <c r="G1147" s="2" t="s">
        <v>18</v>
      </c>
      <c r="H1147" s="1" t="s">
        <v>8874</v>
      </c>
      <c r="I1147" s="3">
        <v>45252.346331018518</v>
      </c>
      <c r="J1147" s="4">
        <v>150000</v>
      </c>
      <c r="K1147" s="5">
        <v>14100</v>
      </c>
      <c r="L1147" s="5">
        <v>139200</v>
      </c>
      <c r="M1147" s="5">
        <f t="shared" si="41"/>
        <v>153300</v>
      </c>
      <c r="N1147" s="38">
        <v>1.45</v>
      </c>
      <c r="O1147" s="38">
        <v>1.777100005596284</v>
      </c>
    </row>
    <row r="1148" spans="1:15">
      <c r="A1148" s="5" t="s">
        <v>3573</v>
      </c>
      <c r="B1148" s="1" t="s">
        <v>3631</v>
      </c>
      <c r="C1148" s="1" t="s">
        <v>3632</v>
      </c>
      <c r="D1148" s="1" t="s">
        <v>3583</v>
      </c>
      <c r="E1148" s="2">
        <v>511</v>
      </c>
      <c r="F1148" s="1" t="s">
        <v>3633</v>
      </c>
      <c r="G1148" s="2" t="s">
        <v>18</v>
      </c>
      <c r="H1148" s="1" t="s">
        <v>8875</v>
      </c>
      <c r="I1148" s="3">
        <v>45169.501759259256</v>
      </c>
      <c r="J1148" s="4">
        <v>159400</v>
      </c>
      <c r="K1148" s="5">
        <v>34700</v>
      </c>
      <c r="L1148" s="5">
        <v>128900</v>
      </c>
      <c r="M1148" s="5">
        <f t="shared" si="41"/>
        <v>163600</v>
      </c>
      <c r="N1148" s="38">
        <v>1.45</v>
      </c>
      <c r="O1148" s="38">
        <v>1.777100005596284</v>
      </c>
    </row>
    <row r="1149" spans="1:15">
      <c r="A1149" s="1" t="s">
        <v>3573</v>
      </c>
      <c r="B1149" s="1" t="s">
        <v>3634</v>
      </c>
      <c r="C1149" s="1" t="s">
        <v>3635</v>
      </c>
      <c r="D1149" s="1" t="s">
        <v>3583</v>
      </c>
      <c r="E1149" s="2">
        <v>510</v>
      </c>
      <c r="F1149" s="1" t="s">
        <v>3636</v>
      </c>
      <c r="G1149" s="2" t="s">
        <v>18</v>
      </c>
      <c r="H1149" s="1" t="s">
        <v>8876</v>
      </c>
      <c r="I1149" s="3">
        <v>44946.364907407406</v>
      </c>
      <c r="J1149" s="4">
        <v>157000</v>
      </c>
      <c r="K1149" s="5">
        <v>25400</v>
      </c>
      <c r="L1149" s="5">
        <v>139100</v>
      </c>
      <c r="M1149" s="5">
        <f t="shared" si="41"/>
        <v>164500</v>
      </c>
      <c r="N1149" s="38">
        <v>1.45</v>
      </c>
      <c r="O1149" s="38">
        <v>1.777100005596284</v>
      </c>
    </row>
    <row r="1150" spans="1:15">
      <c r="A1150" s="1" t="s">
        <v>3573</v>
      </c>
      <c r="B1150" s="1" t="s">
        <v>3637</v>
      </c>
      <c r="C1150" s="1" t="s">
        <v>3638</v>
      </c>
      <c r="D1150" s="1" t="s">
        <v>3583</v>
      </c>
      <c r="E1150" s="2">
        <v>510</v>
      </c>
      <c r="F1150" s="1" t="s">
        <v>3639</v>
      </c>
      <c r="G1150" s="2" t="s">
        <v>18</v>
      </c>
      <c r="H1150" s="1" t="s">
        <v>10109</v>
      </c>
      <c r="I1150" s="3">
        <v>45236.35361111111</v>
      </c>
      <c r="J1150" s="4">
        <v>120000</v>
      </c>
      <c r="K1150" s="5">
        <v>34800</v>
      </c>
      <c r="L1150" s="5">
        <v>102100</v>
      </c>
      <c r="M1150" s="5">
        <f t="shared" si="41"/>
        <v>136900</v>
      </c>
      <c r="N1150" s="38">
        <v>1.45</v>
      </c>
      <c r="O1150" s="38">
        <v>1.777100005596284</v>
      </c>
    </row>
    <row r="1151" spans="1:15">
      <c r="A1151" s="1" t="s">
        <v>3573</v>
      </c>
      <c r="B1151" s="1" t="s">
        <v>3640</v>
      </c>
      <c r="C1151" s="1" t="s">
        <v>3641</v>
      </c>
      <c r="D1151" s="1" t="s">
        <v>3642</v>
      </c>
      <c r="E1151" s="2">
        <v>510</v>
      </c>
      <c r="F1151" s="1" t="s">
        <v>3643</v>
      </c>
      <c r="G1151" s="2" t="s">
        <v>18</v>
      </c>
      <c r="H1151" s="1" t="s">
        <v>8877</v>
      </c>
      <c r="I1151" s="3">
        <v>45098.473796296297</v>
      </c>
      <c r="J1151" s="4">
        <v>205000</v>
      </c>
      <c r="K1151" s="5">
        <v>20300</v>
      </c>
      <c r="L1151" s="5">
        <v>102900</v>
      </c>
      <c r="M1151" s="5">
        <f t="shared" si="41"/>
        <v>123200</v>
      </c>
      <c r="N1151" s="38">
        <v>1.25</v>
      </c>
      <c r="O1151" s="38">
        <v>1.25</v>
      </c>
    </row>
    <row r="1152" spans="1:15">
      <c r="A1152" s="1" t="s">
        <v>3573</v>
      </c>
      <c r="B1152" s="1" t="s">
        <v>3644</v>
      </c>
      <c r="C1152" s="1" t="s">
        <v>3645</v>
      </c>
      <c r="D1152" s="1" t="s">
        <v>3642</v>
      </c>
      <c r="E1152" s="2">
        <v>510</v>
      </c>
      <c r="F1152" s="1" t="s">
        <v>3646</v>
      </c>
      <c r="G1152" s="2" t="s">
        <v>18</v>
      </c>
      <c r="H1152" s="1" t="s">
        <v>8878</v>
      </c>
      <c r="I1152" s="3">
        <v>45187.362581018519</v>
      </c>
      <c r="J1152" s="4">
        <v>180000</v>
      </c>
      <c r="K1152" s="5">
        <v>21700</v>
      </c>
      <c r="L1152" s="5">
        <v>86700</v>
      </c>
      <c r="M1152" s="5">
        <f t="shared" si="41"/>
        <v>108400</v>
      </c>
      <c r="N1152" s="38">
        <v>1.25</v>
      </c>
      <c r="O1152" s="38">
        <v>1.25</v>
      </c>
    </row>
    <row r="1153" spans="1:19">
      <c r="A1153" s="1" t="s">
        <v>3573</v>
      </c>
      <c r="B1153" s="1" t="s">
        <v>3647</v>
      </c>
      <c r="C1153" s="1" t="s">
        <v>3648</v>
      </c>
      <c r="D1153" s="1" t="s">
        <v>3642</v>
      </c>
      <c r="E1153" s="2">
        <v>510</v>
      </c>
      <c r="F1153" s="1" t="s">
        <v>3649</v>
      </c>
      <c r="G1153" s="2" t="s">
        <v>18</v>
      </c>
      <c r="H1153" s="1" t="s">
        <v>8879</v>
      </c>
      <c r="I1153" s="3">
        <v>45127.512361111112</v>
      </c>
      <c r="J1153" s="4">
        <v>175000</v>
      </c>
      <c r="K1153" s="5">
        <v>20300</v>
      </c>
      <c r="L1153" s="5">
        <v>100400</v>
      </c>
      <c r="M1153" s="5">
        <f t="shared" si="41"/>
        <v>120700</v>
      </c>
      <c r="N1153" s="38">
        <v>1.25</v>
      </c>
      <c r="O1153" s="38">
        <v>1.25</v>
      </c>
    </row>
    <row r="1154" spans="1:19">
      <c r="A1154" s="1" t="s">
        <v>3573</v>
      </c>
      <c r="B1154" s="1" t="s">
        <v>3650</v>
      </c>
      <c r="C1154" s="1" t="s">
        <v>3651</v>
      </c>
      <c r="D1154" s="1" t="s">
        <v>3642</v>
      </c>
      <c r="E1154" s="2">
        <v>510</v>
      </c>
      <c r="F1154" s="1" t="s">
        <v>3652</v>
      </c>
      <c r="G1154" s="2" t="s">
        <v>18</v>
      </c>
      <c r="H1154" s="1" t="s">
        <v>8880</v>
      </c>
      <c r="I1154" s="3">
        <v>45068.657152777778</v>
      </c>
      <c r="J1154" s="4">
        <v>158500</v>
      </c>
      <c r="K1154" s="5">
        <v>24600</v>
      </c>
      <c r="L1154" s="5">
        <v>107700</v>
      </c>
      <c r="M1154" s="5">
        <f t="shared" si="41"/>
        <v>132300</v>
      </c>
      <c r="N1154" s="38">
        <v>1.25</v>
      </c>
      <c r="O1154" s="38">
        <v>1.25</v>
      </c>
    </row>
    <row r="1155" spans="1:19">
      <c r="A1155" s="1" t="s">
        <v>3573</v>
      </c>
      <c r="B1155" s="1" t="s">
        <v>3653</v>
      </c>
      <c r="C1155" s="1" t="s">
        <v>3654</v>
      </c>
      <c r="D1155" s="1" t="s">
        <v>3655</v>
      </c>
      <c r="E1155" s="2">
        <v>510</v>
      </c>
      <c r="F1155" s="1" t="s">
        <v>3656</v>
      </c>
      <c r="G1155" s="2" t="s">
        <v>18</v>
      </c>
      <c r="H1155" s="1" t="s">
        <v>8881</v>
      </c>
      <c r="I1155" s="3">
        <v>45169.43613425926</v>
      </c>
      <c r="J1155" s="4">
        <v>323900</v>
      </c>
      <c r="K1155" s="5">
        <v>47700</v>
      </c>
      <c r="L1155" s="5">
        <v>211100</v>
      </c>
      <c r="M1155" s="5">
        <f t="shared" si="41"/>
        <v>258800</v>
      </c>
      <c r="N1155" s="38">
        <v>1.44</v>
      </c>
      <c r="O1155" s="38">
        <v>1.72</v>
      </c>
    </row>
    <row r="1156" spans="1:19">
      <c r="A1156" s="1" t="s">
        <v>3573</v>
      </c>
      <c r="B1156" s="1" t="s">
        <v>3657</v>
      </c>
      <c r="C1156" s="1" t="s">
        <v>3658</v>
      </c>
      <c r="D1156" s="1" t="s">
        <v>3655</v>
      </c>
      <c r="E1156" s="2">
        <v>510</v>
      </c>
      <c r="F1156" s="1" t="s">
        <v>3659</v>
      </c>
      <c r="G1156" s="2" t="s">
        <v>18</v>
      </c>
      <c r="H1156" s="1" t="s">
        <v>8882</v>
      </c>
      <c r="I1156" s="3">
        <v>45168.418622685182</v>
      </c>
      <c r="J1156" s="4">
        <v>304900</v>
      </c>
      <c r="K1156" s="5">
        <v>42100</v>
      </c>
      <c r="L1156" s="5">
        <v>190200</v>
      </c>
      <c r="M1156" s="5">
        <f t="shared" si="41"/>
        <v>232300</v>
      </c>
      <c r="N1156" s="38">
        <v>1.44</v>
      </c>
      <c r="O1156" s="38">
        <v>1.72</v>
      </c>
    </row>
    <row r="1157" spans="1:19" s="8" customFormat="1" ht="15.75">
      <c r="A1157" s="1" t="s">
        <v>3573</v>
      </c>
      <c r="B1157" s="1" t="s">
        <v>3660</v>
      </c>
      <c r="C1157" s="1" t="s">
        <v>3661</v>
      </c>
      <c r="D1157" s="1" t="s">
        <v>3655</v>
      </c>
      <c r="E1157" s="2">
        <v>510</v>
      </c>
      <c r="F1157" s="1" t="s">
        <v>3662</v>
      </c>
      <c r="G1157" s="2" t="s">
        <v>18</v>
      </c>
      <c r="H1157" s="1" t="s">
        <v>8883</v>
      </c>
      <c r="I1157" s="3">
        <v>45055.666076388887</v>
      </c>
      <c r="J1157" s="4">
        <v>309900</v>
      </c>
      <c r="K1157" s="5">
        <v>41500</v>
      </c>
      <c r="L1157" s="5">
        <v>214600</v>
      </c>
      <c r="M1157" s="5">
        <f t="shared" si="41"/>
        <v>256100</v>
      </c>
      <c r="N1157" s="38">
        <v>1.44</v>
      </c>
      <c r="O1157" s="38">
        <v>1.72</v>
      </c>
      <c r="P1157" s="1"/>
      <c r="Q1157" s="1"/>
      <c r="R1157" s="1"/>
      <c r="S1157" s="1"/>
    </row>
    <row r="1158" spans="1:19">
      <c r="A1158" s="1" t="s">
        <v>3573</v>
      </c>
      <c r="B1158" s="1" t="s">
        <v>3663</v>
      </c>
      <c r="C1158" s="1" t="s">
        <v>3664</v>
      </c>
      <c r="D1158" s="1" t="s">
        <v>3655</v>
      </c>
      <c r="E1158" s="2">
        <v>510</v>
      </c>
      <c r="F1158" s="1" t="s">
        <v>3665</v>
      </c>
      <c r="G1158" s="2" t="s">
        <v>18</v>
      </c>
      <c r="H1158" s="1" t="s">
        <v>8884</v>
      </c>
      <c r="I1158" s="3">
        <v>45049.655347222222</v>
      </c>
      <c r="J1158" s="4">
        <v>303900</v>
      </c>
      <c r="K1158" s="5">
        <v>42700</v>
      </c>
      <c r="L1158" s="5">
        <v>192500</v>
      </c>
      <c r="M1158" s="5">
        <f t="shared" si="41"/>
        <v>235200</v>
      </c>
      <c r="N1158" s="38">
        <v>1.44</v>
      </c>
      <c r="O1158" s="38">
        <v>1.72</v>
      </c>
    </row>
    <row r="1159" spans="1:19">
      <c r="A1159" s="1" t="s">
        <v>3573</v>
      </c>
      <c r="B1159" s="1" t="s">
        <v>3666</v>
      </c>
      <c r="C1159" s="1" t="s">
        <v>3667</v>
      </c>
      <c r="D1159" s="1" t="s">
        <v>3655</v>
      </c>
      <c r="E1159" s="2">
        <v>510</v>
      </c>
      <c r="F1159" s="1" t="s">
        <v>3668</v>
      </c>
      <c r="G1159" s="2" t="s">
        <v>18</v>
      </c>
      <c r="H1159" s="1" t="s">
        <v>8885</v>
      </c>
      <c r="I1159" s="3">
        <v>45042.404618055552</v>
      </c>
      <c r="J1159" s="4">
        <v>314900</v>
      </c>
      <c r="K1159" s="5">
        <v>44500</v>
      </c>
      <c r="L1159" s="5">
        <v>222700</v>
      </c>
      <c r="M1159" s="5">
        <f t="shared" si="41"/>
        <v>267200</v>
      </c>
      <c r="N1159" s="38">
        <v>1.44</v>
      </c>
      <c r="O1159" s="38">
        <v>1.72</v>
      </c>
    </row>
    <row r="1160" spans="1:19">
      <c r="A1160" s="1" t="s">
        <v>3573</v>
      </c>
      <c r="B1160" s="1" t="s">
        <v>3669</v>
      </c>
      <c r="C1160" s="1" t="s">
        <v>3670</v>
      </c>
      <c r="D1160" s="1" t="s">
        <v>3655</v>
      </c>
      <c r="E1160" s="2">
        <v>510</v>
      </c>
      <c r="F1160" s="1" t="s">
        <v>3671</v>
      </c>
      <c r="G1160" s="2" t="s">
        <v>18</v>
      </c>
      <c r="H1160" s="1" t="s">
        <v>8886</v>
      </c>
      <c r="I1160" s="3">
        <v>45120.674097222225</v>
      </c>
      <c r="J1160" s="4">
        <v>279900</v>
      </c>
      <c r="K1160" s="5">
        <v>42400</v>
      </c>
      <c r="L1160" s="5">
        <v>205600</v>
      </c>
      <c r="M1160" s="5">
        <f t="shared" si="41"/>
        <v>248000</v>
      </c>
      <c r="N1160" s="38">
        <v>1.44</v>
      </c>
      <c r="O1160" s="38">
        <v>1.72</v>
      </c>
    </row>
    <row r="1161" spans="1:19">
      <c r="A1161" s="1" t="s">
        <v>3573</v>
      </c>
      <c r="B1161" s="1" t="s">
        <v>3672</v>
      </c>
      <c r="C1161" s="1" t="s">
        <v>3673</v>
      </c>
      <c r="D1161" s="1" t="s">
        <v>3655</v>
      </c>
      <c r="E1161" s="2">
        <v>510</v>
      </c>
      <c r="F1161" s="1" t="s">
        <v>3674</v>
      </c>
      <c r="G1161" s="2" t="s">
        <v>18</v>
      </c>
      <c r="H1161" s="1" t="s">
        <v>8887</v>
      </c>
      <c r="I1161" s="3">
        <v>44973.47383101852</v>
      </c>
      <c r="J1161" s="4">
        <v>265000</v>
      </c>
      <c r="K1161" s="5">
        <v>50500</v>
      </c>
      <c r="L1161" s="5">
        <v>201100</v>
      </c>
      <c r="M1161" s="5">
        <f t="shared" si="41"/>
        <v>251600</v>
      </c>
      <c r="N1161" s="38">
        <v>1.44</v>
      </c>
      <c r="O1161" s="38">
        <v>1.72</v>
      </c>
    </row>
    <row r="1162" spans="1:19">
      <c r="A1162" s="1" t="s">
        <v>3573</v>
      </c>
      <c r="B1162" s="1" t="s">
        <v>3675</v>
      </c>
      <c r="C1162" s="1" t="s">
        <v>3676</v>
      </c>
      <c r="D1162" s="1" t="s">
        <v>3655</v>
      </c>
      <c r="E1162" s="2">
        <v>510</v>
      </c>
      <c r="F1162" s="1" t="s">
        <v>3677</v>
      </c>
      <c r="G1162" s="2" t="s">
        <v>18</v>
      </c>
      <c r="H1162" s="1" t="s">
        <v>8888</v>
      </c>
      <c r="I1162" s="3">
        <v>45236.614189814813</v>
      </c>
      <c r="J1162" s="4">
        <v>285000</v>
      </c>
      <c r="K1162" s="5">
        <v>76700</v>
      </c>
      <c r="L1162" s="5">
        <v>205500</v>
      </c>
      <c r="M1162" s="5">
        <f t="shared" si="41"/>
        <v>282200</v>
      </c>
      <c r="N1162" s="38">
        <v>1.44</v>
      </c>
      <c r="O1162" s="38">
        <v>1.72</v>
      </c>
    </row>
    <row r="1163" spans="1:19">
      <c r="A1163" s="1" t="s">
        <v>3678</v>
      </c>
      <c r="B1163" s="1" t="s">
        <v>3679</v>
      </c>
      <c r="C1163" s="1" t="s">
        <v>3680</v>
      </c>
      <c r="D1163" s="1" t="s">
        <v>3681</v>
      </c>
      <c r="E1163" s="2">
        <v>510</v>
      </c>
      <c r="F1163" s="1" t="s">
        <v>3682</v>
      </c>
      <c r="G1163" s="2" t="s">
        <v>18</v>
      </c>
      <c r="H1163" s="1" t="s">
        <v>8889</v>
      </c>
      <c r="I1163" s="3">
        <v>45218.34746527778</v>
      </c>
      <c r="J1163" s="4">
        <v>105100</v>
      </c>
      <c r="K1163" s="5">
        <v>13600</v>
      </c>
      <c r="L1163" s="5">
        <v>44600</v>
      </c>
      <c r="M1163" s="5">
        <f t="shared" si="41"/>
        <v>58200</v>
      </c>
      <c r="N1163" s="38">
        <v>1.28</v>
      </c>
      <c r="O1163" s="38">
        <v>1.6347381864623245</v>
      </c>
    </row>
    <row r="1164" spans="1:19">
      <c r="A1164" s="1" t="s">
        <v>3678</v>
      </c>
      <c r="B1164" s="1" t="s">
        <v>3683</v>
      </c>
      <c r="C1164" s="1" t="s">
        <v>3684</v>
      </c>
      <c r="D1164" s="1" t="s">
        <v>3681</v>
      </c>
      <c r="E1164" s="2">
        <v>511</v>
      </c>
      <c r="F1164" s="1" t="s">
        <v>3685</v>
      </c>
      <c r="G1164" s="2" t="s">
        <v>18</v>
      </c>
      <c r="H1164" s="1" t="s">
        <v>8890</v>
      </c>
      <c r="I1164" s="3">
        <v>44977.585358796299</v>
      </c>
      <c r="J1164" s="4">
        <v>173000</v>
      </c>
      <c r="K1164" s="5">
        <v>29800</v>
      </c>
      <c r="L1164" s="5">
        <v>102300</v>
      </c>
      <c r="M1164" s="5">
        <f t="shared" si="41"/>
        <v>132100</v>
      </c>
      <c r="N1164" s="38">
        <v>1.28</v>
      </c>
      <c r="O1164" s="38">
        <v>1.6347381864623245</v>
      </c>
    </row>
    <row r="1165" spans="1:19">
      <c r="A1165" s="1" t="s">
        <v>3678</v>
      </c>
      <c r="B1165" s="1" t="s">
        <v>3686</v>
      </c>
      <c r="C1165" s="1" t="s">
        <v>3687</v>
      </c>
      <c r="D1165" s="1" t="s">
        <v>3681</v>
      </c>
      <c r="E1165" s="2">
        <v>510</v>
      </c>
      <c r="F1165" s="1" t="s">
        <v>3688</v>
      </c>
      <c r="G1165" s="2" t="s">
        <v>18</v>
      </c>
      <c r="H1165" s="1" t="s">
        <v>8891</v>
      </c>
      <c r="I1165" s="3">
        <v>45230.361655092594</v>
      </c>
      <c r="J1165" s="4">
        <v>780000</v>
      </c>
      <c r="K1165" s="5">
        <v>220600</v>
      </c>
      <c r="L1165" s="5">
        <v>416700</v>
      </c>
      <c r="M1165" s="5">
        <f t="shared" si="41"/>
        <v>637300</v>
      </c>
      <c r="N1165" s="38">
        <v>1.28</v>
      </c>
      <c r="O1165" s="38">
        <v>1.6347381864623245</v>
      </c>
    </row>
    <row r="1166" spans="1:19">
      <c r="A1166" s="1" t="s">
        <v>3678</v>
      </c>
      <c r="B1166" s="1" t="s">
        <v>3689</v>
      </c>
      <c r="C1166" s="1" t="s">
        <v>3690</v>
      </c>
      <c r="D1166" s="1" t="s">
        <v>3691</v>
      </c>
      <c r="E1166" s="2">
        <v>512</v>
      </c>
      <c r="F1166" s="1" t="s">
        <v>3692</v>
      </c>
      <c r="G1166" s="2" t="s">
        <v>18</v>
      </c>
      <c r="H1166" s="1" t="s">
        <v>8892</v>
      </c>
      <c r="I1166" s="3">
        <v>45118.359317129631</v>
      </c>
      <c r="J1166" s="4">
        <v>426500</v>
      </c>
      <c r="K1166" s="5">
        <v>99800</v>
      </c>
      <c r="L1166" s="5">
        <v>195000</v>
      </c>
      <c r="M1166" s="5">
        <f t="shared" si="41"/>
        <v>294800</v>
      </c>
      <c r="N1166" s="38">
        <v>1.89</v>
      </c>
      <c r="O1166" s="38">
        <v>2.4374061091637453</v>
      </c>
    </row>
    <row r="1167" spans="1:19">
      <c r="A1167" s="1" t="s">
        <v>3678</v>
      </c>
      <c r="B1167" s="1" t="s">
        <v>3693</v>
      </c>
      <c r="C1167" s="1" t="s">
        <v>3694</v>
      </c>
      <c r="D1167" s="1" t="s">
        <v>3691</v>
      </c>
      <c r="E1167" s="2">
        <v>510</v>
      </c>
      <c r="F1167" s="1" t="s">
        <v>3695</v>
      </c>
      <c r="G1167" s="2" t="s">
        <v>18</v>
      </c>
      <c r="H1167" s="1" t="s">
        <v>8893</v>
      </c>
      <c r="I1167" s="3">
        <v>45252.676481481481</v>
      </c>
      <c r="J1167" s="4">
        <v>495000</v>
      </c>
      <c r="K1167" s="5">
        <v>78500</v>
      </c>
      <c r="L1167" s="5">
        <v>289100</v>
      </c>
      <c r="M1167" s="5">
        <f t="shared" si="41"/>
        <v>367600</v>
      </c>
      <c r="N1167" s="38">
        <v>1.89</v>
      </c>
      <c r="O1167" s="38">
        <v>2.4374061091637453</v>
      </c>
    </row>
    <row r="1168" spans="1:19">
      <c r="A1168" s="1" t="s">
        <v>3678</v>
      </c>
      <c r="B1168" s="1" t="s">
        <v>3696</v>
      </c>
      <c r="C1168" s="1" t="s">
        <v>3697</v>
      </c>
      <c r="D1168" s="1" t="s">
        <v>3691</v>
      </c>
      <c r="E1168" s="2">
        <v>511</v>
      </c>
      <c r="F1168" s="1" t="s">
        <v>3698</v>
      </c>
      <c r="G1168" s="2" t="s">
        <v>18</v>
      </c>
      <c r="H1168" s="1" t="s">
        <v>8894</v>
      </c>
      <c r="I1168" s="3">
        <v>45117.640902777777</v>
      </c>
      <c r="J1168" s="4">
        <v>413000</v>
      </c>
      <c r="K1168" s="5">
        <v>70100</v>
      </c>
      <c r="L1168" s="5">
        <v>247300</v>
      </c>
      <c r="M1168" s="5">
        <f t="shared" ref="M1168:M1199" si="42">SUM(K1168:L1168)</f>
        <v>317400</v>
      </c>
      <c r="N1168" s="38">
        <v>1.89</v>
      </c>
      <c r="O1168" s="38">
        <v>2.4374061091637453</v>
      </c>
    </row>
    <row r="1169" spans="1:15">
      <c r="A1169" s="1" t="s">
        <v>3678</v>
      </c>
      <c r="B1169" s="1" t="s">
        <v>3699</v>
      </c>
      <c r="C1169" s="1" t="s">
        <v>3700</v>
      </c>
      <c r="D1169" s="1" t="s">
        <v>3691</v>
      </c>
      <c r="E1169" s="2">
        <v>510</v>
      </c>
      <c r="F1169" s="1" t="s">
        <v>3701</v>
      </c>
      <c r="G1169" s="2" t="s">
        <v>18</v>
      </c>
      <c r="H1169" s="1" t="s">
        <v>8895</v>
      </c>
      <c r="I1169" s="3">
        <v>45106.463703703703</v>
      </c>
      <c r="J1169" s="4">
        <v>275000</v>
      </c>
      <c r="K1169" s="5">
        <v>49300</v>
      </c>
      <c r="L1169" s="5">
        <v>166900</v>
      </c>
      <c r="M1169" s="5">
        <f t="shared" si="42"/>
        <v>216200</v>
      </c>
      <c r="N1169" s="38">
        <v>1.89</v>
      </c>
      <c r="O1169" s="38">
        <v>2.4374061091637453</v>
      </c>
    </row>
    <row r="1170" spans="1:15">
      <c r="A1170" s="1" t="s">
        <v>3678</v>
      </c>
      <c r="B1170" s="1" t="s">
        <v>3702</v>
      </c>
      <c r="C1170" s="1" t="s">
        <v>3703</v>
      </c>
      <c r="D1170" s="1" t="s">
        <v>3691</v>
      </c>
      <c r="E1170" s="2">
        <v>510</v>
      </c>
      <c r="F1170" s="1" t="s">
        <v>3704</v>
      </c>
      <c r="G1170" s="2" t="s">
        <v>18</v>
      </c>
      <c r="H1170" s="1" t="s">
        <v>8896</v>
      </c>
      <c r="I1170" s="3">
        <v>45093.44630787037</v>
      </c>
      <c r="J1170" s="4">
        <v>221900</v>
      </c>
      <c r="K1170" s="5">
        <v>46700</v>
      </c>
      <c r="L1170" s="5">
        <v>147000</v>
      </c>
      <c r="M1170" s="5">
        <f t="shared" si="42"/>
        <v>193700</v>
      </c>
      <c r="N1170" s="38">
        <v>1.89</v>
      </c>
      <c r="O1170" s="38">
        <v>2.4374061091637453</v>
      </c>
    </row>
    <row r="1171" spans="1:15">
      <c r="A1171" s="1" t="s">
        <v>3678</v>
      </c>
      <c r="B1171" s="1" t="s">
        <v>3705</v>
      </c>
      <c r="C1171" s="1" t="s">
        <v>3706</v>
      </c>
      <c r="D1171" s="1" t="s">
        <v>3691</v>
      </c>
      <c r="E1171" s="2">
        <v>510</v>
      </c>
      <c r="F1171" s="1" t="s">
        <v>3707</v>
      </c>
      <c r="G1171" s="2" t="s">
        <v>18</v>
      </c>
      <c r="H1171" s="1" t="s">
        <v>8897</v>
      </c>
      <c r="I1171" s="3">
        <v>45148.659814814811</v>
      </c>
      <c r="J1171" s="4">
        <v>217000</v>
      </c>
      <c r="K1171" s="5">
        <v>41100</v>
      </c>
      <c r="L1171" s="5">
        <v>176000</v>
      </c>
      <c r="M1171" s="5">
        <f t="shared" si="42"/>
        <v>217100</v>
      </c>
      <c r="N1171" s="38">
        <v>1.89</v>
      </c>
      <c r="O1171" s="38">
        <v>2.4374061091637453</v>
      </c>
    </row>
    <row r="1172" spans="1:15">
      <c r="A1172" s="1" t="s">
        <v>3678</v>
      </c>
      <c r="B1172" s="1" t="s">
        <v>3708</v>
      </c>
      <c r="C1172" s="1" t="s">
        <v>3709</v>
      </c>
      <c r="D1172" s="1" t="s">
        <v>3691</v>
      </c>
      <c r="E1172" s="2">
        <v>511</v>
      </c>
      <c r="F1172" s="1" t="s">
        <v>3710</v>
      </c>
      <c r="G1172" s="2" t="s">
        <v>18</v>
      </c>
      <c r="H1172" s="1" t="s">
        <v>10110</v>
      </c>
      <c r="I1172" s="3">
        <v>45233.334976851853</v>
      </c>
      <c r="J1172" s="4">
        <v>220000</v>
      </c>
      <c r="K1172" s="5">
        <v>59400</v>
      </c>
      <c r="L1172" s="5">
        <v>181200</v>
      </c>
      <c r="M1172" s="5">
        <f t="shared" si="42"/>
        <v>240600</v>
      </c>
      <c r="N1172" s="38">
        <v>1.89</v>
      </c>
      <c r="O1172" s="38">
        <v>2.4374061091637453</v>
      </c>
    </row>
    <row r="1173" spans="1:15">
      <c r="A1173" s="1" t="s">
        <v>3711</v>
      </c>
      <c r="B1173" s="1" t="s">
        <v>3712</v>
      </c>
      <c r="C1173" s="1" t="s">
        <v>3713</v>
      </c>
      <c r="D1173" s="1" t="s">
        <v>3714</v>
      </c>
      <c r="E1173" s="2">
        <v>510</v>
      </c>
      <c r="F1173" s="1" t="s">
        <v>3715</v>
      </c>
      <c r="G1173" s="2" t="s">
        <v>18</v>
      </c>
      <c r="H1173" s="1" t="s">
        <v>8898</v>
      </c>
      <c r="I1173" s="3">
        <v>45197.45453703704</v>
      </c>
      <c r="J1173" s="4">
        <v>315000</v>
      </c>
      <c r="K1173" s="5">
        <v>62300</v>
      </c>
      <c r="L1173" s="5">
        <v>186000</v>
      </c>
      <c r="M1173" s="5">
        <f t="shared" si="42"/>
        <v>248300</v>
      </c>
      <c r="N1173" s="38">
        <v>1.46</v>
      </c>
      <c r="O1173" s="38">
        <v>1.46</v>
      </c>
    </row>
    <row r="1174" spans="1:15">
      <c r="A1174" s="1" t="s">
        <v>3711</v>
      </c>
      <c r="B1174" s="1" t="s">
        <v>3716</v>
      </c>
      <c r="C1174" s="1" t="s">
        <v>3717</v>
      </c>
      <c r="D1174" s="1" t="s">
        <v>3714</v>
      </c>
      <c r="E1174" s="2">
        <v>510</v>
      </c>
      <c r="F1174" s="1" t="s">
        <v>3718</v>
      </c>
      <c r="G1174" s="2" t="s">
        <v>18</v>
      </c>
      <c r="H1174" s="1" t="s">
        <v>8899</v>
      </c>
      <c r="I1174" s="3">
        <v>45092.591770833336</v>
      </c>
      <c r="J1174" s="4">
        <v>280900</v>
      </c>
      <c r="K1174" s="5">
        <v>70300</v>
      </c>
      <c r="L1174" s="5">
        <v>212200</v>
      </c>
      <c r="M1174" s="5">
        <f t="shared" si="42"/>
        <v>282500</v>
      </c>
      <c r="N1174" s="38">
        <v>1.46</v>
      </c>
      <c r="O1174" s="38">
        <v>1.46</v>
      </c>
    </row>
    <row r="1175" spans="1:15">
      <c r="A1175" s="1" t="s">
        <v>3711</v>
      </c>
      <c r="B1175" s="1" t="s">
        <v>3719</v>
      </c>
      <c r="C1175" s="1" t="s">
        <v>3720</v>
      </c>
      <c r="D1175" s="1" t="s">
        <v>3714</v>
      </c>
      <c r="E1175" s="2">
        <v>510</v>
      </c>
      <c r="F1175" s="1" t="s">
        <v>3721</v>
      </c>
      <c r="G1175" s="2" t="s">
        <v>18</v>
      </c>
      <c r="H1175" s="1" t="s">
        <v>8900</v>
      </c>
      <c r="I1175" s="3">
        <v>44995.430185185185</v>
      </c>
      <c r="J1175" s="4">
        <v>315000</v>
      </c>
      <c r="K1175" s="5">
        <v>76400</v>
      </c>
      <c r="L1175" s="5">
        <v>238700</v>
      </c>
      <c r="M1175" s="5">
        <f t="shared" si="42"/>
        <v>315100</v>
      </c>
      <c r="N1175" s="38">
        <v>1.46</v>
      </c>
      <c r="O1175" s="38">
        <v>1.46</v>
      </c>
    </row>
    <row r="1176" spans="1:15">
      <c r="A1176" s="1" t="s">
        <v>3711</v>
      </c>
      <c r="B1176" s="1" t="s">
        <v>3722</v>
      </c>
      <c r="C1176" s="1" t="s">
        <v>3723</v>
      </c>
      <c r="D1176" s="1" t="s">
        <v>3724</v>
      </c>
      <c r="E1176" s="2">
        <v>510</v>
      </c>
      <c r="F1176" s="1" t="s">
        <v>3725</v>
      </c>
      <c r="G1176" s="2" t="s">
        <v>18</v>
      </c>
      <c r="H1176" s="1" t="s">
        <v>8901</v>
      </c>
      <c r="I1176" s="3">
        <v>45181.643067129633</v>
      </c>
      <c r="J1176" s="4">
        <v>218000</v>
      </c>
      <c r="K1176" s="5">
        <v>55100</v>
      </c>
      <c r="L1176" s="5">
        <v>89000</v>
      </c>
      <c r="M1176" s="5">
        <f t="shared" si="42"/>
        <v>144100</v>
      </c>
      <c r="N1176" s="38">
        <v>1</v>
      </c>
      <c r="O1176" s="38">
        <v>1</v>
      </c>
    </row>
    <row r="1177" spans="1:15">
      <c r="A1177" s="1" t="s">
        <v>3711</v>
      </c>
      <c r="B1177" s="1" t="s">
        <v>3726</v>
      </c>
      <c r="C1177" s="1" t="s">
        <v>3727</v>
      </c>
      <c r="D1177" s="1" t="s">
        <v>3724</v>
      </c>
      <c r="E1177" s="2">
        <v>511</v>
      </c>
      <c r="F1177" s="1" t="s">
        <v>3728</v>
      </c>
      <c r="G1177" s="2" t="s">
        <v>18</v>
      </c>
      <c r="H1177" s="1" t="s">
        <v>8902</v>
      </c>
      <c r="I1177" s="3">
        <v>45162.370509259257</v>
      </c>
      <c r="J1177" s="4">
        <v>172000</v>
      </c>
      <c r="K1177" s="5">
        <v>69600</v>
      </c>
      <c r="L1177" s="5">
        <v>62000</v>
      </c>
      <c r="M1177" s="5">
        <f t="shared" si="42"/>
        <v>131600</v>
      </c>
      <c r="N1177" s="38">
        <v>1</v>
      </c>
      <c r="O1177" s="38">
        <v>1</v>
      </c>
    </row>
    <row r="1178" spans="1:15">
      <c r="A1178" s="1" t="s">
        <v>3711</v>
      </c>
      <c r="B1178" s="1" t="s">
        <v>3729</v>
      </c>
      <c r="C1178" s="1" t="s">
        <v>3730</v>
      </c>
      <c r="D1178" s="1" t="s">
        <v>3731</v>
      </c>
      <c r="E1178" s="2">
        <v>510</v>
      </c>
      <c r="F1178" s="1" t="s">
        <v>3732</v>
      </c>
      <c r="G1178" s="2" t="s">
        <v>18</v>
      </c>
      <c r="H1178" s="1" t="s">
        <v>8903</v>
      </c>
      <c r="I1178" s="3">
        <v>45191.357488425929</v>
      </c>
      <c r="J1178" s="4">
        <v>425000</v>
      </c>
      <c r="K1178" s="5">
        <v>81000</v>
      </c>
      <c r="L1178" s="5">
        <v>194800</v>
      </c>
      <c r="M1178" s="5">
        <f t="shared" si="42"/>
        <v>275800</v>
      </c>
      <c r="N1178" s="38">
        <v>1.23</v>
      </c>
      <c r="O1178" s="38">
        <v>1.85</v>
      </c>
    </row>
    <row r="1179" spans="1:15">
      <c r="A1179" s="1" t="s">
        <v>3711</v>
      </c>
      <c r="B1179" s="1" t="s">
        <v>3733</v>
      </c>
      <c r="C1179" s="1" t="s">
        <v>3734</v>
      </c>
      <c r="D1179" s="1" t="s">
        <v>3731</v>
      </c>
      <c r="E1179" s="2">
        <v>510</v>
      </c>
      <c r="F1179" s="1" t="s">
        <v>3735</v>
      </c>
      <c r="G1179" s="2" t="s">
        <v>18</v>
      </c>
      <c r="H1179" s="1" t="s">
        <v>8904</v>
      </c>
      <c r="I1179" s="3">
        <v>45219.490752314814</v>
      </c>
      <c r="J1179" s="4">
        <v>379900</v>
      </c>
      <c r="K1179" s="5">
        <v>53700</v>
      </c>
      <c r="L1179" s="5">
        <v>194900</v>
      </c>
      <c r="M1179" s="5">
        <f t="shared" si="42"/>
        <v>248600</v>
      </c>
      <c r="N1179" s="38">
        <v>1.23</v>
      </c>
      <c r="O1179" s="38">
        <v>1.85</v>
      </c>
    </row>
    <row r="1180" spans="1:15">
      <c r="A1180" s="1" t="s">
        <v>3711</v>
      </c>
      <c r="B1180" s="1" t="s">
        <v>3736</v>
      </c>
      <c r="C1180" s="1" t="s">
        <v>3737</v>
      </c>
      <c r="D1180" s="1" t="s">
        <v>3731</v>
      </c>
      <c r="E1180" s="2">
        <v>510</v>
      </c>
      <c r="F1180" s="1" t="s">
        <v>3738</v>
      </c>
      <c r="G1180" s="2" t="s">
        <v>18</v>
      </c>
      <c r="H1180" s="1" t="s">
        <v>8905</v>
      </c>
      <c r="I1180" s="3">
        <v>45163.37777777778</v>
      </c>
      <c r="J1180" s="4">
        <v>395000</v>
      </c>
      <c r="K1180" s="5">
        <v>68200</v>
      </c>
      <c r="L1180" s="5">
        <v>194800</v>
      </c>
      <c r="M1180" s="5">
        <f t="shared" si="42"/>
        <v>263000</v>
      </c>
      <c r="N1180" s="38">
        <v>1.23</v>
      </c>
      <c r="O1180" s="38">
        <v>1.85</v>
      </c>
    </row>
    <row r="1181" spans="1:15">
      <c r="A1181" s="1" t="s">
        <v>3711</v>
      </c>
      <c r="B1181" s="1" t="s">
        <v>3739</v>
      </c>
      <c r="C1181" s="1" t="s">
        <v>3740</v>
      </c>
      <c r="D1181" s="1" t="s">
        <v>3731</v>
      </c>
      <c r="E1181" s="2">
        <v>510</v>
      </c>
      <c r="F1181" s="1" t="s">
        <v>3741</v>
      </c>
      <c r="G1181" s="2" t="s">
        <v>18</v>
      </c>
      <c r="H1181" s="1" t="s">
        <v>8906</v>
      </c>
      <c r="I1181" s="3">
        <v>45078.628113425926</v>
      </c>
      <c r="J1181" s="4">
        <v>475000</v>
      </c>
      <c r="K1181" s="5">
        <v>114700</v>
      </c>
      <c r="L1181" s="5">
        <v>277400</v>
      </c>
      <c r="M1181" s="5">
        <f t="shared" si="42"/>
        <v>392100</v>
      </c>
      <c r="N1181" s="38">
        <v>1.23</v>
      </c>
      <c r="O1181" s="38">
        <v>1.85</v>
      </c>
    </row>
    <row r="1182" spans="1:15">
      <c r="A1182" s="1" t="s">
        <v>3711</v>
      </c>
      <c r="B1182" s="1" t="s">
        <v>3742</v>
      </c>
      <c r="C1182" s="1" t="s">
        <v>3743</v>
      </c>
      <c r="D1182" s="1" t="s">
        <v>3731</v>
      </c>
      <c r="E1182" s="2">
        <v>510</v>
      </c>
      <c r="F1182" s="1" t="s">
        <v>3744</v>
      </c>
      <c r="G1182" s="2" t="s">
        <v>18</v>
      </c>
      <c r="H1182" s="1" t="s">
        <v>8907</v>
      </c>
      <c r="I1182" s="3">
        <v>45082.402372685188</v>
      </c>
      <c r="J1182" s="4">
        <v>445500</v>
      </c>
      <c r="K1182" s="5">
        <v>113400</v>
      </c>
      <c r="L1182" s="5">
        <v>290200</v>
      </c>
      <c r="M1182" s="5">
        <f t="shared" si="42"/>
        <v>403600</v>
      </c>
      <c r="N1182" s="38">
        <v>1.23</v>
      </c>
      <c r="O1182" s="38">
        <v>1.85</v>
      </c>
    </row>
    <row r="1183" spans="1:15">
      <c r="A1183" s="1" t="s">
        <v>3711</v>
      </c>
      <c r="B1183" s="1" t="s">
        <v>3745</v>
      </c>
      <c r="C1183" s="1" t="s">
        <v>3746</v>
      </c>
      <c r="D1183" s="1" t="s">
        <v>3747</v>
      </c>
      <c r="E1183" s="2">
        <v>510</v>
      </c>
      <c r="F1183" s="1" t="s">
        <v>3748</v>
      </c>
      <c r="G1183" s="2" t="s">
        <v>18</v>
      </c>
      <c r="H1183" s="1" t="s">
        <v>8908</v>
      </c>
      <c r="I1183" s="3">
        <v>45105.363912037035</v>
      </c>
      <c r="J1183" s="4">
        <v>179400</v>
      </c>
      <c r="K1183" s="5">
        <v>28500</v>
      </c>
      <c r="L1183" s="5">
        <v>107600</v>
      </c>
      <c r="M1183" s="5">
        <f t="shared" si="42"/>
        <v>136100</v>
      </c>
      <c r="N1183" s="38">
        <v>1</v>
      </c>
      <c r="O1183" s="38">
        <v>1</v>
      </c>
    </row>
    <row r="1184" spans="1:15">
      <c r="A1184" s="1" t="s">
        <v>3711</v>
      </c>
      <c r="B1184" s="1" t="s">
        <v>3749</v>
      </c>
      <c r="C1184" s="1" t="s">
        <v>3750</v>
      </c>
      <c r="D1184" s="1" t="s">
        <v>3751</v>
      </c>
      <c r="E1184" s="2">
        <v>510</v>
      </c>
      <c r="F1184" s="1" t="s">
        <v>3752</v>
      </c>
      <c r="G1184" s="2" t="s">
        <v>18</v>
      </c>
      <c r="H1184" s="1" t="s">
        <v>8909</v>
      </c>
      <c r="I1184" s="3">
        <v>45070.46230324074</v>
      </c>
      <c r="J1184" s="4">
        <v>245000</v>
      </c>
      <c r="K1184" s="5">
        <v>45200</v>
      </c>
      <c r="L1184" s="5">
        <v>139400</v>
      </c>
      <c r="M1184" s="5">
        <f t="shared" si="42"/>
        <v>184600</v>
      </c>
      <c r="N1184" s="38">
        <v>1.66</v>
      </c>
      <c r="O1184" s="38">
        <v>1.9221052631578948</v>
      </c>
    </row>
    <row r="1185" spans="1:15">
      <c r="A1185" s="1" t="s">
        <v>3711</v>
      </c>
      <c r="B1185" s="1" t="s">
        <v>3753</v>
      </c>
      <c r="C1185" s="1" t="s">
        <v>3754</v>
      </c>
      <c r="D1185" s="1" t="s">
        <v>3751</v>
      </c>
      <c r="E1185" s="2">
        <v>511</v>
      </c>
      <c r="F1185" s="1" t="s">
        <v>3755</v>
      </c>
      <c r="G1185" s="2" t="s">
        <v>18</v>
      </c>
      <c r="H1185" s="1" t="s">
        <v>8910</v>
      </c>
      <c r="I1185" s="3">
        <v>45281.484976851854</v>
      </c>
      <c r="J1185" s="4">
        <v>515000</v>
      </c>
      <c r="K1185" s="5">
        <v>72900</v>
      </c>
      <c r="L1185" s="5">
        <v>330400</v>
      </c>
      <c r="M1185" s="5">
        <f t="shared" si="42"/>
        <v>403300</v>
      </c>
      <c r="N1185" s="38">
        <v>1.66</v>
      </c>
      <c r="O1185" s="38">
        <v>1.9221052631578948</v>
      </c>
    </row>
    <row r="1186" spans="1:15">
      <c r="A1186" s="1" t="s">
        <v>3711</v>
      </c>
      <c r="B1186" s="1" t="s">
        <v>3756</v>
      </c>
      <c r="C1186" s="1" t="s">
        <v>3757</v>
      </c>
      <c r="D1186" s="1" t="s">
        <v>3751</v>
      </c>
      <c r="E1186" s="2">
        <v>510</v>
      </c>
      <c r="F1186" s="1" t="s">
        <v>3758</v>
      </c>
      <c r="G1186" s="2" t="s">
        <v>18</v>
      </c>
      <c r="H1186" s="1" t="s">
        <v>8911</v>
      </c>
      <c r="I1186" s="3">
        <v>45177.45108796296</v>
      </c>
      <c r="J1186" s="4">
        <v>220000</v>
      </c>
      <c r="K1186" s="5">
        <v>67100</v>
      </c>
      <c r="L1186" s="5">
        <v>131200</v>
      </c>
      <c r="M1186" s="5">
        <f t="shared" si="42"/>
        <v>198300</v>
      </c>
      <c r="N1186" s="38">
        <v>1.66</v>
      </c>
      <c r="O1186" s="38">
        <v>1.9221052631578948</v>
      </c>
    </row>
    <row r="1187" spans="1:15">
      <c r="A1187" s="1" t="s">
        <v>3711</v>
      </c>
      <c r="B1187" s="1" t="s">
        <v>3759</v>
      </c>
      <c r="C1187" s="1" t="s">
        <v>3760</v>
      </c>
      <c r="D1187" s="1" t="s">
        <v>3751</v>
      </c>
      <c r="E1187" s="2">
        <v>510</v>
      </c>
      <c r="F1187" s="1" t="s">
        <v>3761</v>
      </c>
      <c r="G1187" s="2" t="s">
        <v>18</v>
      </c>
      <c r="H1187" s="1" t="s">
        <v>8912</v>
      </c>
      <c r="I1187" s="3">
        <v>45215.589120370372</v>
      </c>
      <c r="J1187" s="4">
        <v>160000</v>
      </c>
      <c r="K1187" s="5">
        <v>59900</v>
      </c>
      <c r="L1187" s="5">
        <v>93000</v>
      </c>
      <c r="M1187" s="5">
        <f t="shared" si="42"/>
        <v>152900</v>
      </c>
      <c r="N1187" s="38">
        <v>1.66</v>
      </c>
      <c r="O1187" s="38">
        <v>1.9221052631578948</v>
      </c>
    </row>
    <row r="1188" spans="1:15">
      <c r="A1188" s="1" t="s">
        <v>3711</v>
      </c>
      <c r="B1188" s="1" t="s">
        <v>3762</v>
      </c>
      <c r="C1188" s="1" t="s">
        <v>3763</v>
      </c>
      <c r="D1188" s="1" t="s">
        <v>3751</v>
      </c>
      <c r="E1188" s="2">
        <v>510</v>
      </c>
      <c r="F1188" s="1" t="s">
        <v>3764</v>
      </c>
      <c r="G1188" s="2" t="s">
        <v>18</v>
      </c>
      <c r="H1188" s="1" t="s">
        <v>8913</v>
      </c>
      <c r="I1188" s="3">
        <v>44946.346284722225</v>
      </c>
      <c r="J1188" s="4">
        <v>225000</v>
      </c>
      <c r="K1188" s="5">
        <v>61000</v>
      </c>
      <c r="L1188" s="5">
        <v>179000</v>
      </c>
      <c r="M1188" s="5">
        <f t="shared" si="42"/>
        <v>240000</v>
      </c>
      <c r="N1188" s="38">
        <v>1.66</v>
      </c>
      <c r="O1188" s="38">
        <v>1.9221052631578948</v>
      </c>
    </row>
    <row r="1189" spans="1:15">
      <c r="A1189" s="1" t="s">
        <v>3711</v>
      </c>
      <c r="B1189" s="1" t="s">
        <v>3765</v>
      </c>
      <c r="C1189" s="1" t="s">
        <v>3766</v>
      </c>
      <c r="D1189" s="1" t="s">
        <v>3751</v>
      </c>
      <c r="E1189" s="2">
        <v>510</v>
      </c>
      <c r="F1189" s="1" t="s">
        <v>3767</v>
      </c>
      <c r="G1189" s="2" t="s">
        <v>18</v>
      </c>
      <c r="H1189" s="1" t="s">
        <v>10111</v>
      </c>
      <c r="I1189" s="3">
        <v>45245.442199074074</v>
      </c>
      <c r="J1189" s="4">
        <v>145000</v>
      </c>
      <c r="K1189" s="5">
        <v>61000</v>
      </c>
      <c r="L1189" s="5">
        <v>126000</v>
      </c>
      <c r="M1189" s="5">
        <f t="shared" si="42"/>
        <v>187000</v>
      </c>
      <c r="N1189" s="38">
        <v>1.66</v>
      </c>
      <c r="O1189" s="38">
        <v>1.9221052631578948</v>
      </c>
    </row>
    <row r="1190" spans="1:15">
      <c r="A1190" s="1" t="s">
        <v>3711</v>
      </c>
      <c r="B1190" s="1" t="s">
        <v>3768</v>
      </c>
      <c r="C1190" s="1" t="s">
        <v>3769</v>
      </c>
      <c r="D1190" s="1" t="s">
        <v>3770</v>
      </c>
      <c r="E1190" s="2">
        <v>510</v>
      </c>
      <c r="F1190" s="1" t="s">
        <v>3771</v>
      </c>
      <c r="G1190" s="2" t="s">
        <v>18</v>
      </c>
      <c r="H1190" s="1" t="s">
        <v>8914</v>
      </c>
      <c r="I1190" s="3">
        <v>45005.603993055556</v>
      </c>
      <c r="J1190" s="4">
        <v>205000</v>
      </c>
      <c r="K1190" s="5">
        <v>63500</v>
      </c>
      <c r="L1190" s="5">
        <v>135900</v>
      </c>
      <c r="M1190" s="5">
        <f t="shared" si="42"/>
        <v>199400</v>
      </c>
      <c r="N1190" s="38">
        <v>1.54</v>
      </c>
      <c r="O1190" s="38">
        <v>1.54</v>
      </c>
    </row>
    <row r="1191" spans="1:15">
      <c r="A1191" s="1" t="s">
        <v>3711</v>
      </c>
      <c r="B1191" s="1" t="s">
        <v>3772</v>
      </c>
      <c r="C1191" s="1" t="s">
        <v>3773</v>
      </c>
      <c r="D1191" s="1" t="s">
        <v>3770</v>
      </c>
      <c r="E1191" s="2">
        <v>511</v>
      </c>
      <c r="F1191" s="1" t="s">
        <v>3774</v>
      </c>
      <c r="G1191" s="2" t="s">
        <v>18</v>
      </c>
      <c r="H1191" s="1" t="s">
        <v>8915</v>
      </c>
      <c r="I1191" s="3">
        <v>45232.414548611108</v>
      </c>
      <c r="J1191" s="4">
        <v>130000</v>
      </c>
      <c r="K1191" s="5">
        <v>68100</v>
      </c>
      <c r="L1191" s="5">
        <v>43400</v>
      </c>
      <c r="M1191" s="5">
        <f t="shared" si="42"/>
        <v>111500</v>
      </c>
      <c r="N1191" s="38">
        <v>1.54</v>
      </c>
      <c r="O1191" s="38">
        <v>1.54</v>
      </c>
    </row>
    <row r="1192" spans="1:15">
      <c r="A1192" s="1" t="s">
        <v>3711</v>
      </c>
      <c r="B1192" s="1" t="s">
        <v>3775</v>
      </c>
      <c r="C1192" s="1" t="s">
        <v>3776</v>
      </c>
      <c r="D1192" s="1" t="s">
        <v>3770</v>
      </c>
      <c r="E1192" s="2">
        <v>511</v>
      </c>
      <c r="F1192" s="1" t="s">
        <v>3777</v>
      </c>
      <c r="G1192" s="2" t="s">
        <v>18</v>
      </c>
      <c r="H1192" s="1" t="s">
        <v>8916</v>
      </c>
      <c r="I1192" s="3">
        <v>45077.475034722222</v>
      </c>
      <c r="J1192" s="4">
        <v>460000</v>
      </c>
      <c r="K1192" s="5">
        <v>74400</v>
      </c>
      <c r="L1192" s="5">
        <v>407500</v>
      </c>
      <c r="M1192" s="5">
        <f t="shared" si="42"/>
        <v>481900</v>
      </c>
      <c r="N1192" s="38">
        <v>1.54</v>
      </c>
      <c r="O1192" s="38">
        <v>1.54</v>
      </c>
    </row>
    <row r="1193" spans="1:15">
      <c r="A1193" s="1" t="s">
        <v>3711</v>
      </c>
      <c r="B1193" s="1" t="s">
        <v>3778</v>
      </c>
      <c r="C1193" s="1" t="s">
        <v>3779</v>
      </c>
      <c r="D1193" s="1" t="s">
        <v>3780</v>
      </c>
      <c r="E1193" s="2">
        <v>510</v>
      </c>
      <c r="F1193" s="1" t="s">
        <v>3781</v>
      </c>
      <c r="G1193" s="2" t="s">
        <v>18</v>
      </c>
      <c r="H1193" s="1" t="s">
        <v>8917</v>
      </c>
      <c r="I1193" s="3">
        <v>45156.404120370367</v>
      </c>
      <c r="J1193" s="4">
        <v>185000</v>
      </c>
      <c r="K1193" s="5">
        <v>31100</v>
      </c>
      <c r="L1193" s="5">
        <v>122500</v>
      </c>
      <c r="M1193" s="5">
        <f t="shared" si="42"/>
        <v>153600</v>
      </c>
      <c r="N1193" s="38">
        <v>1.67</v>
      </c>
      <c r="O1193" s="38">
        <v>1.67</v>
      </c>
    </row>
    <row r="1194" spans="1:15">
      <c r="A1194" s="1" t="s">
        <v>3711</v>
      </c>
      <c r="B1194" s="1" t="s">
        <v>3782</v>
      </c>
      <c r="C1194" s="1" t="s">
        <v>3783</v>
      </c>
      <c r="D1194" s="1" t="s">
        <v>3780</v>
      </c>
      <c r="E1194" s="2">
        <v>510</v>
      </c>
      <c r="F1194" s="1" t="s">
        <v>3784</v>
      </c>
      <c r="G1194" s="2" t="s">
        <v>18</v>
      </c>
      <c r="H1194" s="1" t="s">
        <v>8918</v>
      </c>
      <c r="I1194" s="3">
        <v>45072.45212962963</v>
      </c>
      <c r="J1194" s="4">
        <v>183150</v>
      </c>
      <c r="K1194" s="5">
        <v>31100</v>
      </c>
      <c r="L1194" s="5">
        <v>125200</v>
      </c>
      <c r="M1194" s="5">
        <f t="shared" si="42"/>
        <v>156300</v>
      </c>
      <c r="N1194" s="38">
        <v>1.67</v>
      </c>
      <c r="O1194" s="38">
        <v>1.67</v>
      </c>
    </row>
    <row r="1195" spans="1:15">
      <c r="A1195" s="1" t="s">
        <v>3711</v>
      </c>
      <c r="B1195" s="1" t="s">
        <v>3785</v>
      </c>
      <c r="C1195" s="1" t="s">
        <v>3786</v>
      </c>
      <c r="D1195" s="1" t="s">
        <v>3787</v>
      </c>
      <c r="E1195" s="2">
        <v>556</v>
      </c>
      <c r="F1195" s="1" t="s">
        <v>3788</v>
      </c>
      <c r="G1195" s="2" t="s">
        <v>18</v>
      </c>
      <c r="H1195" s="1" t="s">
        <v>8919</v>
      </c>
      <c r="I1195" s="3">
        <v>45037.644409722219</v>
      </c>
      <c r="J1195" s="4">
        <v>270000</v>
      </c>
      <c r="K1195" s="5">
        <v>22800</v>
      </c>
      <c r="L1195" s="5">
        <v>212500</v>
      </c>
      <c r="M1195" s="5">
        <f t="shared" si="42"/>
        <v>235300</v>
      </c>
      <c r="N1195" s="38">
        <v>1.57</v>
      </c>
      <c r="O1195" s="38">
        <v>1.7886930352536543</v>
      </c>
    </row>
    <row r="1196" spans="1:15">
      <c r="A1196" s="1" t="s">
        <v>3711</v>
      </c>
      <c r="B1196" s="1" t="s">
        <v>3789</v>
      </c>
      <c r="C1196" s="1" t="s">
        <v>3790</v>
      </c>
      <c r="D1196" s="1" t="s">
        <v>3787</v>
      </c>
      <c r="E1196" s="2">
        <v>510</v>
      </c>
      <c r="F1196" s="1" t="s">
        <v>3791</v>
      </c>
      <c r="G1196" s="2" t="s">
        <v>18</v>
      </c>
      <c r="H1196" s="1" t="s">
        <v>8920</v>
      </c>
      <c r="I1196" s="3">
        <v>45049.526643518519</v>
      </c>
      <c r="J1196" s="4">
        <v>504545</v>
      </c>
      <c r="K1196" s="5">
        <v>71200</v>
      </c>
      <c r="L1196" s="5">
        <v>328500</v>
      </c>
      <c r="M1196" s="5">
        <f t="shared" si="42"/>
        <v>399700</v>
      </c>
      <c r="N1196" s="38">
        <v>1.57</v>
      </c>
      <c r="O1196" s="38">
        <v>1.7886930352536543</v>
      </c>
    </row>
    <row r="1197" spans="1:15">
      <c r="A1197" s="1" t="s">
        <v>3711</v>
      </c>
      <c r="B1197" s="1" t="s">
        <v>3792</v>
      </c>
      <c r="C1197" s="1" t="s">
        <v>3793</v>
      </c>
      <c r="D1197" s="1" t="s">
        <v>3787</v>
      </c>
      <c r="E1197" s="2">
        <v>556</v>
      </c>
      <c r="F1197" s="1" t="s">
        <v>3788</v>
      </c>
      <c r="G1197" s="2" t="s">
        <v>18</v>
      </c>
      <c r="H1197" s="1" t="s">
        <v>8921</v>
      </c>
      <c r="I1197" s="3">
        <v>44937.446527777778</v>
      </c>
      <c r="J1197" s="4">
        <v>265000</v>
      </c>
      <c r="K1197" s="5">
        <v>22200</v>
      </c>
      <c r="L1197" s="5">
        <v>210400</v>
      </c>
      <c r="M1197" s="5">
        <f t="shared" si="42"/>
        <v>232600</v>
      </c>
      <c r="N1197" s="38">
        <v>1.57</v>
      </c>
      <c r="O1197" s="38">
        <v>1.7886930352536543</v>
      </c>
    </row>
    <row r="1198" spans="1:15">
      <c r="A1198" s="1" t="s">
        <v>3711</v>
      </c>
      <c r="B1198" s="1" t="s">
        <v>3794</v>
      </c>
      <c r="C1198" s="1" t="s">
        <v>3795</v>
      </c>
      <c r="D1198" s="1" t="s">
        <v>3787</v>
      </c>
      <c r="E1198" s="2">
        <v>510</v>
      </c>
      <c r="F1198" s="1" t="s">
        <v>3796</v>
      </c>
      <c r="G1198" s="2" t="s">
        <v>18</v>
      </c>
      <c r="H1198" s="1" t="s">
        <v>8922</v>
      </c>
      <c r="I1198" s="3">
        <v>45029.663437499999</v>
      </c>
      <c r="J1198" s="4">
        <v>400000</v>
      </c>
      <c r="K1198" s="5">
        <v>62500</v>
      </c>
      <c r="L1198" s="5">
        <v>305300</v>
      </c>
      <c r="M1198" s="5">
        <f t="shared" si="42"/>
        <v>367800</v>
      </c>
      <c r="N1198" s="38">
        <v>1.57</v>
      </c>
      <c r="O1198" s="38">
        <v>1.7886930352536543</v>
      </c>
    </row>
    <row r="1199" spans="1:15">
      <c r="A1199" s="1" t="s">
        <v>3711</v>
      </c>
      <c r="B1199" s="1" t="s">
        <v>3797</v>
      </c>
      <c r="C1199" s="1" t="s">
        <v>3798</v>
      </c>
      <c r="D1199" s="1" t="s">
        <v>3787</v>
      </c>
      <c r="E1199" s="2">
        <v>510</v>
      </c>
      <c r="F1199" s="1" t="s">
        <v>3799</v>
      </c>
      <c r="G1199" s="2" t="s">
        <v>18</v>
      </c>
      <c r="H1199" s="1" t="s">
        <v>8923</v>
      </c>
      <c r="I1199" s="3">
        <v>45012.47519675926</v>
      </c>
      <c r="J1199" s="4">
        <v>360000</v>
      </c>
      <c r="K1199" s="5">
        <v>59100</v>
      </c>
      <c r="L1199" s="5">
        <v>272700</v>
      </c>
      <c r="M1199" s="5">
        <f t="shared" si="42"/>
        <v>331800</v>
      </c>
      <c r="N1199" s="38">
        <v>1.57</v>
      </c>
      <c r="O1199" s="38">
        <v>1.7886930352536543</v>
      </c>
    </row>
    <row r="1200" spans="1:15">
      <c r="A1200" s="1" t="s">
        <v>3711</v>
      </c>
      <c r="B1200" s="1" t="s">
        <v>3800</v>
      </c>
      <c r="C1200" s="1" t="s">
        <v>3801</v>
      </c>
      <c r="D1200" s="1" t="s">
        <v>3802</v>
      </c>
      <c r="E1200" s="2">
        <v>510</v>
      </c>
      <c r="F1200" s="1" t="s">
        <v>3803</v>
      </c>
      <c r="G1200" s="2" t="s">
        <v>18</v>
      </c>
      <c r="H1200" s="1" t="s">
        <v>8924</v>
      </c>
      <c r="I1200" s="3">
        <v>45013.353993055556</v>
      </c>
      <c r="J1200" s="4">
        <v>135000</v>
      </c>
      <c r="K1200" s="5">
        <v>31900</v>
      </c>
      <c r="L1200" s="5">
        <v>63900</v>
      </c>
      <c r="M1200" s="5">
        <f t="shared" ref="M1200:M1221" si="43">SUM(K1200:L1200)</f>
        <v>95800</v>
      </c>
      <c r="N1200" s="38">
        <v>1.81</v>
      </c>
      <c r="O1200" s="38">
        <v>2.0499999999999998</v>
      </c>
    </row>
    <row r="1201" spans="1:15">
      <c r="A1201" s="1" t="s">
        <v>3711</v>
      </c>
      <c r="B1201" s="1" t="s">
        <v>3804</v>
      </c>
      <c r="C1201" s="1" t="s">
        <v>3805</v>
      </c>
      <c r="D1201" s="1" t="s">
        <v>3802</v>
      </c>
      <c r="E1201" s="2">
        <v>510</v>
      </c>
      <c r="F1201" s="1" t="s">
        <v>3806</v>
      </c>
      <c r="G1201" s="2" t="s">
        <v>18</v>
      </c>
      <c r="H1201" s="1" t="s">
        <v>8925</v>
      </c>
      <c r="I1201" s="3">
        <v>45243.619756944441</v>
      </c>
      <c r="J1201" s="4">
        <v>275000</v>
      </c>
      <c r="K1201" s="5">
        <v>27100</v>
      </c>
      <c r="L1201" s="5">
        <v>177900</v>
      </c>
      <c r="M1201" s="5">
        <f t="shared" si="43"/>
        <v>205000</v>
      </c>
      <c r="N1201" s="38">
        <v>1.81</v>
      </c>
      <c r="O1201" s="38">
        <v>2.0499999999999998</v>
      </c>
    </row>
    <row r="1202" spans="1:15">
      <c r="A1202" s="1" t="s">
        <v>3711</v>
      </c>
      <c r="B1202" s="1" t="s">
        <v>3807</v>
      </c>
      <c r="C1202" s="1" t="s">
        <v>3808</v>
      </c>
      <c r="D1202" s="1" t="s">
        <v>3802</v>
      </c>
      <c r="E1202" s="2">
        <v>510</v>
      </c>
      <c r="F1202" s="1" t="s">
        <v>3809</v>
      </c>
      <c r="G1202" s="2" t="s">
        <v>18</v>
      </c>
      <c r="H1202" s="1" t="s">
        <v>8926</v>
      </c>
      <c r="I1202" s="3">
        <v>45191.457337962966</v>
      </c>
      <c r="J1202" s="4">
        <v>175000</v>
      </c>
      <c r="K1202" s="5">
        <v>27100</v>
      </c>
      <c r="L1202" s="5">
        <v>111300</v>
      </c>
      <c r="M1202" s="5">
        <f t="shared" si="43"/>
        <v>138400</v>
      </c>
      <c r="N1202" s="38">
        <v>1.81</v>
      </c>
      <c r="O1202" s="38">
        <v>2.0499999999999998</v>
      </c>
    </row>
    <row r="1203" spans="1:15">
      <c r="A1203" s="1" t="s">
        <v>3711</v>
      </c>
      <c r="B1203" s="1" t="s">
        <v>3810</v>
      </c>
      <c r="C1203" s="1" t="s">
        <v>3811</v>
      </c>
      <c r="D1203" s="1" t="s">
        <v>3802</v>
      </c>
      <c r="E1203" s="2">
        <v>510</v>
      </c>
      <c r="F1203" s="1" t="s">
        <v>3812</v>
      </c>
      <c r="G1203" s="2" t="s">
        <v>18</v>
      </c>
      <c r="H1203" s="1" t="s">
        <v>8927</v>
      </c>
      <c r="I1203" s="3">
        <v>45124.55704861111</v>
      </c>
      <c r="J1203" s="4">
        <v>179900</v>
      </c>
      <c r="K1203" s="5">
        <v>27100</v>
      </c>
      <c r="L1203" s="5">
        <v>115400</v>
      </c>
      <c r="M1203" s="5">
        <f t="shared" si="43"/>
        <v>142500</v>
      </c>
      <c r="N1203" s="38">
        <v>1.81</v>
      </c>
      <c r="O1203" s="38">
        <v>2.0499999999999998</v>
      </c>
    </row>
    <row r="1204" spans="1:15">
      <c r="A1204" s="1" t="s">
        <v>3711</v>
      </c>
      <c r="B1204" s="1" t="s">
        <v>3813</v>
      </c>
      <c r="C1204" s="1" t="s">
        <v>3814</v>
      </c>
      <c r="D1204" s="1" t="s">
        <v>3802</v>
      </c>
      <c r="E1204" s="2">
        <v>510</v>
      </c>
      <c r="F1204" s="1" t="s">
        <v>3815</v>
      </c>
      <c r="G1204" s="2" t="s">
        <v>18</v>
      </c>
      <c r="H1204" s="1" t="s">
        <v>8928</v>
      </c>
      <c r="I1204" s="3">
        <v>45218.499351851853</v>
      </c>
      <c r="J1204" s="4">
        <v>275000</v>
      </c>
      <c r="K1204" s="5">
        <v>66700</v>
      </c>
      <c r="L1204" s="5">
        <v>158600</v>
      </c>
      <c r="M1204" s="5">
        <f t="shared" si="43"/>
        <v>225300</v>
      </c>
      <c r="N1204" s="38">
        <v>1.81</v>
      </c>
      <c r="O1204" s="38">
        <v>2.0499999999999998</v>
      </c>
    </row>
    <row r="1205" spans="1:15">
      <c r="A1205" s="1" t="s">
        <v>3711</v>
      </c>
      <c r="B1205" s="1" t="s">
        <v>3816</v>
      </c>
      <c r="C1205" s="1" t="s">
        <v>3817</v>
      </c>
      <c r="D1205" s="1" t="s">
        <v>3802</v>
      </c>
      <c r="E1205" s="2">
        <v>510</v>
      </c>
      <c r="F1205" s="1" t="s">
        <v>3818</v>
      </c>
      <c r="G1205" s="2" t="s">
        <v>18</v>
      </c>
      <c r="H1205" s="1" t="s">
        <v>8929</v>
      </c>
      <c r="I1205" s="3">
        <v>45175.374918981484</v>
      </c>
      <c r="J1205" s="4">
        <v>195000</v>
      </c>
      <c r="K1205" s="5">
        <v>27100</v>
      </c>
      <c r="L1205" s="5">
        <v>138500</v>
      </c>
      <c r="M1205" s="5">
        <f t="shared" si="43"/>
        <v>165600</v>
      </c>
      <c r="N1205" s="38">
        <v>1.81</v>
      </c>
      <c r="O1205" s="38">
        <v>2.0499999999999998</v>
      </c>
    </row>
    <row r="1206" spans="1:15">
      <c r="A1206" s="1" t="s">
        <v>3711</v>
      </c>
      <c r="B1206" s="1" t="s">
        <v>3819</v>
      </c>
      <c r="C1206" s="1" t="s">
        <v>3820</v>
      </c>
      <c r="D1206" s="1" t="s">
        <v>3802</v>
      </c>
      <c r="E1206" s="2">
        <v>510</v>
      </c>
      <c r="F1206" s="1" t="s">
        <v>3821</v>
      </c>
      <c r="G1206" s="2" t="s">
        <v>18</v>
      </c>
      <c r="H1206" s="1" t="s">
        <v>8930</v>
      </c>
      <c r="I1206" s="3">
        <v>45245.406840277778</v>
      </c>
      <c r="J1206" s="4">
        <v>150000</v>
      </c>
      <c r="K1206" s="5">
        <v>27100</v>
      </c>
      <c r="L1206" s="5">
        <v>100700</v>
      </c>
      <c r="M1206" s="5">
        <f t="shared" si="43"/>
        <v>127800</v>
      </c>
      <c r="N1206" s="38">
        <v>1.81</v>
      </c>
      <c r="O1206" s="38">
        <v>2.0499999999999998</v>
      </c>
    </row>
    <row r="1207" spans="1:15">
      <c r="A1207" s="1" t="s">
        <v>3711</v>
      </c>
      <c r="B1207" s="1" t="s">
        <v>3822</v>
      </c>
      <c r="C1207" s="1" t="s">
        <v>3823</v>
      </c>
      <c r="D1207" s="1" t="s">
        <v>3802</v>
      </c>
      <c r="E1207" s="2">
        <v>510</v>
      </c>
      <c r="F1207" s="1" t="s">
        <v>3824</v>
      </c>
      <c r="G1207" s="2" t="s">
        <v>18</v>
      </c>
      <c r="H1207" s="1" t="s">
        <v>8931</v>
      </c>
      <c r="I1207" s="3">
        <v>45005.552094907405</v>
      </c>
      <c r="J1207" s="4">
        <v>116000</v>
      </c>
      <c r="K1207" s="5">
        <v>56400</v>
      </c>
      <c r="L1207" s="5">
        <v>46600</v>
      </c>
      <c r="M1207" s="5">
        <f t="shared" si="43"/>
        <v>103000</v>
      </c>
      <c r="N1207" s="38">
        <v>1.81</v>
      </c>
      <c r="O1207" s="38">
        <v>2.0499999999999998</v>
      </c>
    </row>
    <row r="1208" spans="1:15">
      <c r="A1208" s="1" t="s">
        <v>3711</v>
      </c>
      <c r="B1208" s="1" t="s">
        <v>3825</v>
      </c>
      <c r="C1208" s="1" t="s">
        <v>3826</v>
      </c>
      <c r="D1208" s="1" t="s">
        <v>3802</v>
      </c>
      <c r="E1208" s="2">
        <v>510</v>
      </c>
      <c r="F1208" s="1" t="s">
        <v>3827</v>
      </c>
      <c r="G1208" s="2" t="s">
        <v>18</v>
      </c>
      <c r="H1208" s="1" t="s">
        <v>8932</v>
      </c>
      <c r="I1208" s="3">
        <v>45212.358935185184</v>
      </c>
      <c r="J1208" s="4">
        <v>250000</v>
      </c>
      <c r="K1208" s="5">
        <v>27100</v>
      </c>
      <c r="L1208" s="5">
        <v>196600</v>
      </c>
      <c r="M1208" s="5">
        <f t="shared" si="43"/>
        <v>223700</v>
      </c>
      <c r="N1208" s="38">
        <v>1.81</v>
      </c>
      <c r="O1208" s="38">
        <v>2.0499999999999998</v>
      </c>
    </row>
    <row r="1209" spans="1:15">
      <c r="A1209" s="1" t="s">
        <v>3711</v>
      </c>
      <c r="B1209" s="1" t="s">
        <v>3828</v>
      </c>
      <c r="C1209" s="1" t="s">
        <v>3829</v>
      </c>
      <c r="D1209" s="1" t="s">
        <v>3802</v>
      </c>
      <c r="E1209" s="2">
        <v>510</v>
      </c>
      <c r="F1209" s="1" t="s">
        <v>3830</v>
      </c>
      <c r="G1209" s="2" t="s">
        <v>18</v>
      </c>
      <c r="H1209" s="1" t="s">
        <v>8933</v>
      </c>
      <c r="I1209" s="3">
        <v>45184.445532407408</v>
      </c>
      <c r="J1209" s="4">
        <v>415000</v>
      </c>
      <c r="K1209" s="5">
        <v>87300</v>
      </c>
      <c r="L1209" s="5">
        <v>284500</v>
      </c>
      <c r="M1209" s="5">
        <f t="shared" si="43"/>
        <v>371800</v>
      </c>
      <c r="N1209" s="38">
        <v>1.81</v>
      </c>
      <c r="O1209" s="38">
        <v>2.0499999999999998</v>
      </c>
    </row>
    <row r="1210" spans="1:15">
      <c r="A1210" s="1" t="s">
        <v>3711</v>
      </c>
      <c r="B1210" s="1" t="s">
        <v>3831</v>
      </c>
      <c r="C1210" s="1" t="s">
        <v>3832</v>
      </c>
      <c r="D1210" s="1" t="s">
        <v>3802</v>
      </c>
      <c r="E1210" s="2">
        <v>510</v>
      </c>
      <c r="F1210" s="1" t="s">
        <v>3833</v>
      </c>
      <c r="G1210" s="2" t="s">
        <v>18</v>
      </c>
      <c r="H1210" s="1" t="s">
        <v>8934</v>
      </c>
      <c r="I1210" s="3">
        <v>45156.595613425925</v>
      </c>
      <c r="J1210" s="4">
        <v>210000</v>
      </c>
      <c r="K1210" s="5">
        <v>51000</v>
      </c>
      <c r="L1210" s="5">
        <v>144200</v>
      </c>
      <c r="M1210" s="5">
        <f t="shared" si="43"/>
        <v>195200</v>
      </c>
      <c r="N1210" s="38">
        <v>1.81</v>
      </c>
      <c r="O1210" s="38">
        <v>2.0499999999999998</v>
      </c>
    </row>
    <row r="1211" spans="1:15">
      <c r="A1211" s="1" t="s">
        <v>3711</v>
      </c>
      <c r="B1211" s="1" t="s">
        <v>3834</v>
      </c>
      <c r="C1211" s="1" t="s">
        <v>3835</v>
      </c>
      <c r="D1211" s="1" t="s">
        <v>3802</v>
      </c>
      <c r="E1211" s="2">
        <v>510</v>
      </c>
      <c r="F1211" s="1" t="s">
        <v>3836</v>
      </c>
      <c r="G1211" s="2" t="s">
        <v>18</v>
      </c>
      <c r="H1211" s="1" t="s">
        <v>8935</v>
      </c>
      <c r="I1211" s="3">
        <v>45230.607037037036</v>
      </c>
      <c r="J1211" s="4">
        <v>160000</v>
      </c>
      <c r="K1211" s="5">
        <v>27100</v>
      </c>
      <c r="L1211" s="5">
        <v>126300</v>
      </c>
      <c r="M1211" s="5">
        <f t="shared" si="43"/>
        <v>153400</v>
      </c>
      <c r="N1211" s="38">
        <v>1.81</v>
      </c>
      <c r="O1211" s="38">
        <v>2.0499999999999998</v>
      </c>
    </row>
    <row r="1212" spans="1:15">
      <c r="A1212" s="1" t="s">
        <v>3711</v>
      </c>
      <c r="B1212" s="1" t="s">
        <v>3837</v>
      </c>
      <c r="C1212" s="1" t="s">
        <v>3838</v>
      </c>
      <c r="D1212" s="1" t="s">
        <v>3802</v>
      </c>
      <c r="E1212" s="2">
        <v>510</v>
      </c>
      <c r="F1212" s="1" t="s">
        <v>3839</v>
      </c>
      <c r="G1212" s="2" t="s">
        <v>18</v>
      </c>
      <c r="H1212" s="1" t="s">
        <v>8936</v>
      </c>
      <c r="I1212" s="3">
        <v>44988.418078703704</v>
      </c>
      <c r="J1212" s="4">
        <v>258000</v>
      </c>
      <c r="K1212" s="5">
        <v>35100</v>
      </c>
      <c r="L1212" s="5">
        <v>214200</v>
      </c>
      <c r="M1212" s="5">
        <f t="shared" si="43"/>
        <v>249300</v>
      </c>
      <c r="N1212" s="38">
        <v>1.81</v>
      </c>
      <c r="O1212" s="38">
        <v>2.0499999999999998</v>
      </c>
    </row>
    <row r="1213" spans="1:15">
      <c r="A1213" s="1" t="s">
        <v>3711</v>
      </c>
      <c r="B1213" s="1" t="s">
        <v>3840</v>
      </c>
      <c r="C1213" s="1" t="s">
        <v>3841</v>
      </c>
      <c r="D1213" s="1" t="s">
        <v>3802</v>
      </c>
      <c r="E1213" s="2">
        <v>510</v>
      </c>
      <c r="F1213" s="1" t="s">
        <v>3842</v>
      </c>
      <c r="G1213" s="2" t="s">
        <v>18</v>
      </c>
      <c r="H1213" s="1" t="s">
        <v>8937</v>
      </c>
      <c r="I1213" s="3">
        <v>45058.492777777778</v>
      </c>
      <c r="J1213" s="4">
        <v>300000</v>
      </c>
      <c r="K1213" s="5">
        <v>66800</v>
      </c>
      <c r="L1213" s="5">
        <v>228500</v>
      </c>
      <c r="M1213" s="5">
        <f t="shared" si="43"/>
        <v>295300</v>
      </c>
      <c r="N1213" s="38">
        <v>1.81</v>
      </c>
      <c r="O1213" s="38">
        <v>2.0499999999999998</v>
      </c>
    </row>
    <row r="1214" spans="1:15">
      <c r="A1214" s="1" t="s">
        <v>3711</v>
      </c>
      <c r="B1214" s="1" t="s">
        <v>3843</v>
      </c>
      <c r="C1214" s="1" t="s">
        <v>3844</v>
      </c>
      <c r="D1214" s="1" t="s">
        <v>3802</v>
      </c>
      <c r="E1214" s="2">
        <v>510</v>
      </c>
      <c r="F1214" s="1" t="s">
        <v>3845</v>
      </c>
      <c r="G1214" s="2" t="s">
        <v>18</v>
      </c>
      <c r="H1214" s="1" t="s">
        <v>8938</v>
      </c>
      <c r="I1214" s="3">
        <v>45107.428263888891</v>
      </c>
      <c r="J1214" s="4">
        <v>300000</v>
      </c>
      <c r="K1214" s="5">
        <v>44100</v>
      </c>
      <c r="L1214" s="5">
        <v>257000</v>
      </c>
      <c r="M1214" s="5">
        <f t="shared" si="43"/>
        <v>301100</v>
      </c>
      <c r="N1214" s="38">
        <v>1.81</v>
      </c>
      <c r="O1214" s="38">
        <v>2.0499999999999998</v>
      </c>
    </row>
    <row r="1215" spans="1:15">
      <c r="A1215" s="1" t="s">
        <v>3711</v>
      </c>
      <c r="B1215" s="1" t="s">
        <v>3846</v>
      </c>
      <c r="C1215" s="1" t="s">
        <v>3847</v>
      </c>
      <c r="D1215" s="1" t="s">
        <v>3802</v>
      </c>
      <c r="E1215" s="2">
        <v>510</v>
      </c>
      <c r="F1215" s="1" t="s">
        <v>3848</v>
      </c>
      <c r="G1215" s="2" t="s">
        <v>18</v>
      </c>
      <c r="H1215" s="1" t="s">
        <v>8939</v>
      </c>
      <c r="I1215" s="3">
        <v>45187.513749999998</v>
      </c>
      <c r="J1215" s="4">
        <v>250000</v>
      </c>
      <c r="K1215" s="5">
        <v>46900</v>
      </c>
      <c r="L1215" s="5">
        <v>207800</v>
      </c>
      <c r="M1215" s="5">
        <f t="shared" si="43"/>
        <v>254700</v>
      </c>
      <c r="N1215" s="38">
        <v>1.81</v>
      </c>
      <c r="O1215" s="38">
        <v>2.0499999999999998</v>
      </c>
    </row>
    <row r="1216" spans="1:15">
      <c r="A1216" s="1" t="s">
        <v>3849</v>
      </c>
      <c r="B1216" s="1" t="s">
        <v>3850</v>
      </c>
      <c r="C1216" s="1" t="s">
        <v>3851</v>
      </c>
      <c r="D1216" s="1" t="s">
        <v>3852</v>
      </c>
      <c r="E1216" s="2">
        <v>510</v>
      </c>
      <c r="F1216" s="1" t="s">
        <v>3853</v>
      </c>
      <c r="G1216" s="2" t="s">
        <v>18</v>
      </c>
      <c r="H1216" s="1" t="s">
        <v>8940</v>
      </c>
      <c r="I1216" s="3">
        <v>45047.331689814811</v>
      </c>
      <c r="J1216" s="4">
        <v>325000</v>
      </c>
      <c r="K1216" s="5">
        <v>18600</v>
      </c>
      <c r="L1216" s="5">
        <v>191500</v>
      </c>
      <c r="M1216" s="5">
        <f t="shared" si="43"/>
        <v>210100</v>
      </c>
      <c r="N1216" s="38">
        <v>1.17</v>
      </c>
      <c r="O1216" s="38">
        <v>1.17</v>
      </c>
    </row>
    <row r="1217" spans="1:15">
      <c r="A1217" s="1" t="s">
        <v>3849</v>
      </c>
      <c r="B1217" s="1" t="s">
        <v>3854</v>
      </c>
      <c r="C1217" s="1" t="s">
        <v>3855</v>
      </c>
      <c r="D1217" s="1" t="s">
        <v>3852</v>
      </c>
      <c r="E1217" s="2">
        <v>510</v>
      </c>
      <c r="F1217" s="1" t="s">
        <v>3856</v>
      </c>
      <c r="G1217" s="2" t="s">
        <v>18</v>
      </c>
      <c r="H1217" s="1" t="s">
        <v>8941</v>
      </c>
      <c r="I1217" s="3">
        <v>45191.365555555552</v>
      </c>
      <c r="J1217" s="4">
        <v>330000</v>
      </c>
      <c r="K1217" s="5">
        <v>29200</v>
      </c>
      <c r="L1217" s="5">
        <v>211300</v>
      </c>
      <c r="M1217" s="5">
        <f t="shared" si="43"/>
        <v>240500</v>
      </c>
      <c r="N1217" s="38">
        <v>1.17</v>
      </c>
      <c r="O1217" s="38">
        <v>1.17</v>
      </c>
    </row>
    <row r="1218" spans="1:15">
      <c r="A1218" s="1" t="s">
        <v>3849</v>
      </c>
      <c r="B1218" s="1" t="s">
        <v>3857</v>
      </c>
      <c r="C1218" s="1" t="s">
        <v>3858</v>
      </c>
      <c r="D1218" s="1" t="s">
        <v>3859</v>
      </c>
      <c r="E1218" s="2">
        <v>551</v>
      </c>
      <c r="F1218" s="1" t="s">
        <v>3860</v>
      </c>
      <c r="G1218" s="2" t="s">
        <v>18</v>
      </c>
      <c r="H1218" s="1" t="s">
        <v>8942</v>
      </c>
      <c r="I1218" s="3">
        <v>45160.374444444446</v>
      </c>
      <c r="J1218" s="4">
        <v>276050</v>
      </c>
      <c r="K1218" s="5">
        <v>7800</v>
      </c>
      <c r="L1218" s="5">
        <v>98000</v>
      </c>
      <c r="M1218" s="5">
        <f t="shared" si="43"/>
        <v>105800</v>
      </c>
      <c r="N1218" s="38">
        <v>1</v>
      </c>
      <c r="O1218" s="38">
        <v>1</v>
      </c>
    </row>
    <row r="1219" spans="1:15">
      <c r="A1219" s="1" t="s">
        <v>3849</v>
      </c>
      <c r="B1219" s="1" t="s">
        <v>3861</v>
      </c>
      <c r="C1219" s="1" t="s">
        <v>3862</v>
      </c>
      <c r="D1219" s="1" t="s">
        <v>3863</v>
      </c>
      <c r="E1219" s="2">
        <v>551</v>
      </c>
      <c r="F1219" s="1" t="s">
        <v>3864</v>
      </c>
      <c r="G1219" s="2" t="s">
        <v>18</v>
      </c>
      <c r="H1219" s="1" t="s">
        <v>8943</v>
      </c>
      <c r="I1219" s="3">
        <v>45146.345694444448</v>
      </c>
      <c r="J1219" s="4">
        <v>389000</v>
      </c>
      <c r="K1219" s="5">
        <v>30000</v>
      </c>
      <c r="L1219" s="5">
        <v>233100</v>
      </c>
      <c r="M1219" s="5">
        <f t="shared" si="43"/>
        <v>263100</v>
      </c>
      <c r="N1219" s="38">
        <v>1.65</v>
      </c>
      <c r="O1219" s="38">
        <v>1.65</v>
      </c>
    </row>
    <row r="1220" spans="1:15">
      <c r="A1220" s="1" t="s">
        <v>3849</v>
      </c>
      <c r="B1220" s="1" t="s">
        <v>3865</v>
      </c>
      <c r="C1220" s="1" t="s">
        <v>3866</v>
      </c>
      <c r="D1220" s="1" t="s">
        <v>3863</v>
      </c>
      <c r="E1220" s="2">
        <v>551</v>
      </c>
      <c r="F1220" s="1" t="s">
        <v>3867</v>
      </c>
      <c r="G1220" s="2" t="s">
        <v>18</v>
      </c>
      <c r="H1220" s="1" t="s">
        <v>8944</v>
      </c>
      <c r="I1220" s="3">
        <v>45148.604317129626</v>
      </c>
      <c r="J1220" s="4">
        <v>369900</v>
      </c>
      <c r="K1220" s="5">
        <v>30000</v>
      </c>
      <c r="L1220" s="5">
        <v>224800</v>
      </c>
      <c r="M1220" s="5">
        <f t="shared" si="43"/>
        <v>254800</v>
      </c>
      <c r="N1220" s="38">
        <v>1.65</v>
      </c>
      <c r="O1220" s="38">
        <v>1.65</v>
      </c>
    </row>
    <row r="1221" spans="1:15">
      <c r="A1221" s="1" t="s">
        <v>3849</v>
      </c>
      <c r="B1221" s="1" t="s">
        <v>3868</v>
      </c>
      <c r="C1221" s="1" t="s">
        <v>3869</v>
      </c>
      <c r="D1221" s="1" t="s">
        <v>3863</v>
      </c>
      <c r="E1221" s="2">
        <v>551</v>
      </c>
      <c r="F1221" s="1" t="s">
        <v>3870</v>
      </c>
      <c r="G1221" s="2" t="s">
        <v>18</v>
      </c>
      <c r="H1221" s="1" t="s">
        <v>8945</v>
      </c>
      <c r="I1221" s="3">
        <v>45086.389340277776</v>
      </c>
      <c r="J1221" s="4">
        <v>459900</v>
      </c>
      <c r="K1221" s="5">
        <v>30000</v>
      </c>
      <c r="L1221" s="5">
        <v>387500</v>
      </c>
      <c r="M1221" s="5">
        <f t="shared" si="43"/>
        <v>417500</v>
      </c>
      <c r="N1221" s="38">
        <v>1.65</v>
      </c>
      <c r="O1221" s="38">
        <v>1.65</v>
      </c>
    </row>
    <row r="1222" spans="1:15">
      <c r="A1222" s="1" t="s">
        <v>3849</v>
      </c>
      <c r="B1222" s="1" t="s">
        <v>3871</v>
      </c>
      <c r="C1222" s="1" t="s">
        <v>3872</v>
      </c>
      <c r="D1222" s="1" t="s">
        <v>3873</v>
      </c>
      <c r="E1222" s="2">
        <v>510</v>
      </c>
      <c r="F1222" s="1" t="s">
        <v>3874</v>
      </c>
      <c r="G1222" s="2" t="s">
        <v>18</v>
      </c>
      <c r="H1222" s="1" t="s">
        <v>8946</v>
      </c>
      <c r="I1222" s="3">
        <v>45023.670763888891</v>
      </c>
      <c r="J1222" s="4">
        <v>177500</v>
      </c>
      <c r="K1222" s="5">
        <v>37400</v>
      </c>
      <c r="L1222" s="5">
        <v>101500</v>
      </c>
      <c r="M1222" s="5">
        <f>SUM(K1222:L1222)+400</f>
        <v>139300</v>
      </c>
      <c r="N1222" s="38">
        <v>1.45</v>
      </c>
      <c r="O1222" s="38">
        <v>1.45</v>
      </c>
    </row>
    <row r="1223" spans="1:15">
      <c r="A1223" s="1" t="s">
        <v>3849</v>
      </c>
      <c r="B1223" s="1" t="s">
        <v>3875</v>
      </c>
      <c r="C1223" s="1" t="s">
        <v>3876</v>
      </c>
      <c r="D1223" s="1" t="s">
        <v>3873</v>
      </c>
      <c r="E1223" s="2">
        <v>500</v>
      </c>
      <c r="F1223" s="1" t="s">
        <v>3877</v>
      </c>
      <c r="G1223" s="2" t="s">
        <v>18</v>
      </c>
      <c r="H1223" s="1" t="s">
        <v>8946</v>
      </c>
      <c r="I1223" s="3">
        <v>45023.670763888891</v>
      </c>
      <c r="K1223" s="5">
        <v>400</v>
      </c>
      <c r="L1223" s="5">
        <v>0</v>
      </c>
      <c r="N1223" s="38">
        <v>1.45</v>
      </c>
      <c r="O1223" s="38">
        <v>1.45</v>
      </c>
    </row>
    <row r="1224" spans="1:15">
      <c r="A1224" s="1" t="s">
        <v>3849</v>
      </c>
      <c r="B1224" s="1" t="s">
        <v>3878</v>
      </c>
      <c r="C1224" s="1" t="s">
        <v>3879</v>
      </c>
      <c r="D1224" s="1" t="s">
        <v>3873</v>
      </c>
      <c r="E1224" s="2">
        <v>510</v>
      </c>
      <c r="F1224" s="1" t="s">
        <v>3880</v>
      </c>
      <c r="G1224" s="2" t="s">
        <v>18</v>
      </c>
      <c r="H1224" s="1" t="s">
        <v>8947</v>
      </c>
      <c r="I1224" s="3">
        <v>45097.41300925926</v>
      </c>
      <c r="J1224" s="4">
        <v>197501</v>
      </c>
      <c r="K1224" s="5">
        <v>38200</v>
      </c>
      <c r="L1224" s="5">
        <v>117000</v>
      </c>
      <c r="M1224" s="5">
        <f t="shared" ref="M1224:M1250" si="44">SUM(K1224:L1224)</f>
        <v>155200</v>
      </c>
      <c r="N1224" s="38">
        <v>1.45</v>
      </c>
      <c r="O1224" s="38">
        <v>1.45</v>
      </c>
    </row>
    <row r="1225" spans="1:15">
      <c r="A1225" s="1" t="s">
        <v>3849</v>
      </c>
      <c r="B1225" s="1" t="s">
        <v>3881</v>
      </c>
      <c r="C1225" s="1" t="s">
        <v>3882</v>
      </c>
      <c r="D1225" s="1" t="s">
        <v>3883</v>
      </c>
      <c r="E1225" s="2">
        <v>510</v>
      </c>
      <c r="F1225" s="1" t="s">
        <v>3884</v>
      </c>
      <c r="G1225" s="2" t="s">
        <v>18</v>
      </c>
      <c r="H1225" s="1" t="s">
        <v>8948</v>
      </c>
      <c r="I1225" s="3">
        <v>45105.625659722224</v>
      </c>
      <c r="J1225" s="4">
        <v>224000</v>
      </c>
      <c r="K1225" s="5">
        <v>31000</v>
      </c>
      <c r="L1225" s="5">
        <v>167400</v>
      </c>
      <c r="M1225" s="5">
        <f t="shared" si="44"/>
        <v>198400</v>
      </c>
      <c r="N1225" s="38">
        <v>1.44</v>
      </c>
      <c r="O1225" s="38">
        <v>1.44</v>
      </c>
    </row>
    <row r="1226" spans="1:15">
      <c r="A1226" s="1" t="s">
        <v>3849</v>
      </c>
      <c r="B1226" s="1" t="s">
        <v>3885</v>
      </c>
      <c r="C1226" s="1" t="s">
        <v>3886</v>
      </c>
      <c r="D1226" s="1" t="s">
        <v>3887</v>
      </c>
      <c r="E1226" s="2">
        <v>510</v>
      </c>
      <c r="F1226" s="1" t="s">
        <v>3888</v>
      </c>
      <c r="G1226" s="2" t="s">
        <v>18</v>
      </c>
      <c r="H1226" s="1" t="s">
        <v>8949</v>
      </c>
      <c r="I1226" s="3">
        <v>45071.634282407409</v>
      </c>
      <c r="J1226" s="4">
        <v>459250</v>
      </c>
      <c r="K1226" s="5">
        <v>116600</v>
      </c>
      <c r="L1226" s="5">
        <v>286200</v>
      </c>
      <c r="M1226" s="5">
        <f t="shared" si="44"/>
        <v>402800</v>
      </c>
      <c r="N1226" s="38">
        <v>1.3</v>
      </c>
      <c r="O1226" s="38">
        <v>1.3</v>
      </c>
    </row>
    <row r="1227" spans="1:15">
      <c r="A1227" s="1" t="s">
        <v>3849</v>
      </c>
      <c r="B1227" s="1" t="s">
        <v>3889</v>
      </c>
      <c r="C1227" s="1" t="s">
        <v>3890</v>
      </c>
      <c r="D1227" s="1" t="s">
        <v>3891</v>
      </c>
      <c r="E1227" s="2">
        <v>510</v>
      </c>
      <c r="F1227" s="1" t="s">
        <v>3892</v>
      </c>
      <c r="G1227" s="2" t="s">
        <v>18</v>
      </c>
      <c r="H1227" s="1" t="s">
        <v>8950</v>
      </c>
      <c r="I1227" s="3">
        <v>45124.573425925926</v>
      </c>
      <c r="J1227" s="4">
        <v>495000</v>
      </c>
      <c r="K1227" s="5">
        <v>56700</v>
      </c>
      <c r="L1227" s="5">
        <v>208900</v>
      </c>
      <c r="M1227" s="5">
        <f t="shared" si="44"/>
        <v>265600</v>
      </c>
      <c r="N1227" s="38">
        <v>1</v>
      </c>
      <c r="O1227" s="38">
        <v>1</v>
      </c>
    </row>
    <row r="1228" spans="1:15">
      <c r="A1228" s="1" t="s">
        <v>3849</v>
      </c>
      <c r="B1228" s="1" t="s">
        <v>3893</v>
      </c>
      <c r="C1228" s="1" t="s">
        <v>3894</v>
      </c>
      <c r="D1228" s="1" t="s">
        <v>3895</v>
      </c>
      <c r="E1228" s="2">
        <v>510</v>
      </c>
      <c r="F1228" s="1" t="s">
        <v>3896</v>
      </c>
      <c r="G1228" s="2" t="s">
        <v>18</v>
      </c>
      <c r="H1228" s="1" t="s">
        <v>8951</v>
      </c>
      <c r="I1228" s="3">
        <v>45126.580046296294</v>
      </c>
      <c r="J1228" s="4">
        <v>248000</v>
      </c>
      <c r="K1228" s="5">
        <v>37400</v>
      </c>
      <c r="L1228" s="5">
        <v>145700</v>
      </c>
      <c r="M1228" s="5">
        <f t="shared" si="44"/>
        <v>183100</v>
      </c>
      <c r="N1228" s="38">
        <v>1.25</v>
      </c>
      <c r="O1228" s="38">
        <v>1.25</v>
      </c>
    </row>
    <row r="1229" spans="1:15">
      <c r="A1229" s="1" t="s">
        <v>3849</v>
      </c>
      <c r="B1229" s="1" t="s">
        <v>3897</v>
      </c>
      <c r="C1229" s="1" t="s">
        <v>3898</v>
      </c>
      <c r="D1229" s="1" t="s">
        <v>3899</v>
      </c>
      <c r="E1229" s="2">
        <v>510</v>
      </c>
      <c r="F1229" s="1" t="s">
        <v>3900</v>
      </c>
      <c r="G1229" s="2" t="s">
        <v>18</v>
      </c>
      <c r="H1229" s="1" t="s">
        <v>8952</v>
      </c>
      <c r="I1229" s="3">
        <v>45114.443310185183</v>
      </c>
      <c r="J1229" s="4">
        <v>233500</v>
      </c>
      <c r="K1229" s="5">
        <v>39900</v>
      </c>
      <c r="L1229" s="5">
        <v>132200</v>
      </c>
      <c r="M1229" s="5">
        <f t="shared" si="44"/>
        <v>172100</v>
      </c>
      <c r="N1229" s="38">
        <v>1.41</v>
      </c>
      <c r="O1229" s="38">
        <v>1.41</v>
      </c>
    </row>
    <row r="1230" spans="1:15">
      <c r="A1230" s="1" t="s">
        <v>3849</v>
      </c>
      <c r="B1230" s="1" t="s">
        <v>3901</v>
      </c>
      <c r="C1230" s="1" t="s">
        <v>3902</v>
      </c>
      <c r="D1230" s="1" t="s">
        <v>3899</v>
      </c>
      <c r="E1230" s="2">
        <v>510</v>
      </c>
      <c r="F1230" s="1" t="s">
        <v>3903</v>
      </c>
      <c r="G1230" s="2" t="s">
        <v>18</v>
      </c>
      <c r="H1230" s="1" t="s">
        <v>8953</v>
      </c>
      <c r="I1230" s="3">
        <v>45079.384826388887</v>
      </c>
      <c r="J1230" s="4">
        <v>251000</v>
      </c>
      <c r="K1230" s="5">
        <v>36600</v>
      </c>
      <c r="L1230" s="5">
        <v>156100</v>
      </c>
      <c r="M1230" s="5">
        <f t="shared" si="44"/>
        <v>192700</v>
      </c>
      <c r="N1230" s="38">
        <v>1.41</v>
      </c>
      <c r="O1230" s="38">
        <v>1.41</v>
      </c>
    </row>
    <row r="1231" spans="1:15">
      <c r="A1231" s="1" t="s">
        <v>3849</v>
      </c>
      <c r="B1231" s="1" t="s">
        <v>3904</v>
      </c>
      <c r="C1231" s="1" t="s">
        <v>3905</v>
      </c>
      <c r="D1231" s="1" t="s">
        <v>3899</v>
      </c>
      <c r="E1231" s="2">
        <v>510</v>
      </c>
      <c r="F1231" s="1" t="s">
        <v>3906</v>
      </c>
      <c r="G1231" s="2" t="s">
        <v>18</v>
      </c>
      <c r="H1231" s="1" t="s">
        <v>8954</v>
      </c>
      <c r="I1231" s="3">
        <v>45134.638275462959</v>
      </c>
      <c r="J1231" s="4">
        <v>150000</v>
      </c>
      <c r="K1231" s="5">
        <v>65300</v>
      </c>
      <c r="L1231" s="5">
        <v>123700</v>
      </c>
      <c r="M1231" s="5">
        <f t="shared" si="44"/>
        <v>189000</v>
      </c>
      <c r="N1231" s="38">
        <v>1.41</v>
      </c>
      <c r="O1231" s="38">
        <v>1.41</v>
      </c>
    </row>
    <row r="1232" spans="1:15">
      <c r="A1232" s="1" t="s">
        <v>3849</v>
      </c>
      <c r="B1232" s="1" t="s">
        <v>3907</v>
      </c>
      <c r="C1232" s="1" t="s">
        <v>3908</v>
      </c>
      <c r="D1232" s="1" t="s">
        <v>3909</v>
      </c>
      <c r="E1232" s="2">
        <v>510</v>
      </c>
      <c r="F1232" s="1" t="s">
        <v>3910</v>
      </c>
      <c r="G1232" s="2" t="s">
        <v>18</v>
      </c>
      <c r="H1232" s="1" t="s">
        <v>8955</v>
      </c>
      <c r="I1232" s="3">
        <v>45079.349293981482</v>
      </c>
      <c r="J1232" s="4">
        <v>283000</v>
      </c>
      <c r="K1232" s="5">
        <v>40400</v>
      </c>
      <c r="L1232" s="5">
        <v>172400</v>
      </c>
      <c r="M1232" s="5">
        <f t="shared" si="44"/>
        <v>212800</v>
      </c>
      <c r="N1232" s="38">
        <v>1.39</v>
      </c>
      <c r="O1232" s="38">
        <v>1.39</v>
      </c>
    </row>
    <row r="1233" spans="1:15">
      <c r="A1233" s="1" t="s">
        <v>3849</v>
      </c>
      <c r="B1233" s="1" t="s">
        <v>3911</v>
      </c>
      <c r="C1233" s="1" t="s">
        <v>3912</v>
      </c>
      <c r="D1233" s="1" t="s">
        <v>3909</v>
      </c>
      <c r="E1233" s="2">
        <v>510</v>
      </c>
      <c r="F1233" s="1" t="s">
        <v>3913</v>
      </c>
      <c r="G1233" s="2" t="s">
        <v>18</v>
      </c>
      <c r="H1233" s="1" t="s">
        <v>8956</v>
      </c>
      <c r="I1233" s="3">
        <v>45112.480763888889</v>
      </c>
      <c r="J1233" s="4">
        <v>260000</v>
      </c>
      <c r="K1233" s="5">
        <v>46600</v>
      </c>
      <c r="L1233" s="5">
        <v>159500</v>
      </c>
      <c r="M1233" s="5">
        <f t="shared" si="44"/>
        <v>206100</v>
      </c>
      <c r="N1233" s="38">
        <v>1.39</v>
      </c>
      <c r="O1233" s="38">
        <v>1.39</v>
      </c>
    </row>
    <row r="1234" spans="1:15">
      <c r="A1234" s="1" t="s">
        <v>3849</v>
      </c>
      <c r="B1234" s="1" t="s">
        <v>3914</v>
      </c>
      <c r="C1234" s="1" t="s">
        <v>3915</v>
      </c>
      <c r="D1234" s="1" t="s">
        <v>3909</v>
      </c>
      <c r="E1234" s="2">
        <v>510</v>
      </c>
      <c r="F1234" s="1" t="s">
        <v>3916</v>
      </c>
      <c r="G1234" s="2" t="s">
        <v>18</v>
      </c>
      <c r="H1234" s="1" t="s">
        <v>8957</v>
      </c>
      <c r="I1234" s="3">
        <v>45204.559895833336</v>
      </c>
      <c r="J1234" s="4">
        <v>300000</v>
      </c>
      <c r="K1234" s="5">
        <v>75800</v>
      </c>
      <c r="L1234" s="5">
        <v>224100</v>
      </c>
      <c r="M1234" s="5">
        <f t="shared" si="44"/>
        <v>299900</v>
      </c>
      <c r="N1234" s="38">
        <v>1.39</v>
      </c>
      <c r="O1234" s="38">
        <v>1.39</v>
      </c>
    </row>
    <row r="1235" spans="1:15">
      <c r="A1235" s="1" t="s">
        <v>3849</v>
      </c>
      <c r="B1235" s="1" t="s">
        <v>3917</v>
      </c>
      <c r="C1235" s="1" t="s">
        <v>3918</v>
      </c>
      <c r="D1235" s="1" t="s">
        <v>3909</v>
      </c>
      <c r="E1235" s="2">
        <v>510</v>
      </c>
      <c r="F1235" s="1" t="s">
        <v>3919</v>
      </c>
      <c r="G1235" s="2" t="s">
        <v>18</v>
      </c>
      <c r="H1235" s="1" t="s">
        <v>8958</v>
      </c>
      <c r="I1235" s="3">
        <v>45103.47042824074</v>
      </c>
      <c r="J1235" s="4">
        <v>204000</v>
      </c>
      <c r="K1235" s="5">
        <v>47600</v>
      </c>
      <c r="L1235" s="5">
        <v>158200</v>
      </c>
      <c r="M1235" s="5">
        <f t="shared" si="44"/>
        <v>205800</v>
      </c>
      <c r="N1235" s="38">
        <v>1.39</v>
      </c>
      <c r="O1235" s="38">
        <v>1.39</v>
      </c>
    </row>
    <row r="1236" spans="1:15">
      <c r="A1236" s="1" t="s">
        <v>3849</v>
      </c>
      <c r="B1236" s="1" t="s">
        <v>3920</v>
      </c>
      <c r="C1236" s="1" t="s">
        <v>3921</v>
      </c>
      <c r="D1236" s="1" t="s">
        <v>3922</v>
      </c>
      <c r="E1236" s="2">
        <v>510</v>
      </c>
      <c r="F1236" s="1" t="s">
        <v>3923</v>
      </c>
      <c r="G1236" s="2" t="s">
        <v>18</v>
      </c>
      <c r="H1236" s="1" t="s">
        <v>8959</v>
      </c>
      <c r="I1236" s="3">
        <v>44979.403090277781</v>
      </c>
      <c r="J1236" s="4">
        <v>229000</v>
      </c>
      <c r="K1236" s="5">
        <v>36000</v>
      </c>
      <c r="L1236" s="5">
        <v>167500</v>
      </c>
      <c r="M1236" s="5">
        <f t="shared" si="44"/>
        <v>203500</v>
      </c>
      <c r="N1236" s="38">
        <v>1.37</v>
      </c>
      <c r="O1236" s="38">
        <v>1.54</v>
      </c>
    </row>
    <row r="1237" spans="1:15">
      <c r="A1237" s="1" t="s">
        <v>3849</v>
      </c>
      <c r="B1237" s="1" t="s">
        <v>3924</v>
      </c>
      <c r="C1237" s="1" t="s">
        <v>3925</v>
      </c>
      <c r="D1237" s="1" t="s">
        <v>3922</v>
      </c>
      <c r="E1237" s="2">
        <v>510</v>
      </c>
      <c r="F1237" s="1" t="s">
        <v>3926</v>
      </c>
      <c r="G1237" s="2" t="s">
        <v>18</v>
      </c>
      <c r="H1237" s="1" t="s">
        <v>8960</v>
      </c>
      <c r="I1237" s="3">
        <v>45120.471087962964</v>
      </c>
      <c r="J1237" s="4">
        <v>293900</v>
      </c>
      <c r="K1237" s="5">
        <v>37600</v>
      </c>
      <c r="L1237" s="5">
        <v>224400</v>
      </c>
      <c r="M1237" s="5">
        <f t="shared" si="44"/>
        <v>262000</v>
      </c>
      <c r="N1237" s="38">
        <v>1.37</v>
      </c>
      <c r="O1237" s="38">
        <v>1.54</v>
      </c>
    </row>
    <row r="1238" spans="1:15">
      <c r="A1238" s="1" t="s">
        <v>3849</v>
      </c>
      <c r="B1238" s="1" t="s">
        <v>3927</v>
      </c>
      <c r="C1238" s="1" t="s">
        <v>3928</v>
      </c>
      <c r="D1238" s="1" t="s">
        <v>3922</v>
      </c>
      <c r="E1238" s="2">
        <v>510</v>
      </c>
      <c r="F1238" s="1" t="s">
        <v>3929</v>
      </c>
      <c r="G1238" s="2" t="s">
        <v>18</v>
      </c>
      <c r="H1238" s="1" t="s">
        <v>8961</v>
      </c>
      <c r="I1238" s="3">
        <v>45131.65525462963</v>
      </c>
      <c r="J1238" s="4">
        <v>275000</v>
      </c>
      <c r="K1238" s="5">
        <v>36000</v>
      </c>
      <c r="L1238" s="5">
        <v>218300</v>
      </c>
      <c r="M1238" s="5">
        <f t="shared" si="44"/>
        <v>254300</v>
      </c>
      <c r="N1238" s="38">
        <v>1.37</v>
      </c>
      <c r="O1238" s="38">
        <v>1.54</v>
      </c>
    </row>
    <row r="1239" spans="1:15">
      <c r="A1239" s="1" t="s">
        <v>3849</v>
      </c>
      <c r="B1239" s="1" t="s">
        <v>3930</v>
      </c>
      <c r="C1239" s="1" t="s">
        <v>3931</v>
      </c>
      <c r="D1239" s="1" t="s">
        <v>3922</v>
      </c>
      <c r="E1239" s="2">
        <v>510</v>
      </c>
      <c r="F1239" s="1" t="s">
        <v>3932</v>
      </c>
      <c r="G1239" s="2" t="s">
        <v>18</v>
      </c>
      <c r="H1239" s="1" t="s">
        <v>8962</v>
      </c>
      <c r="I1239" s="3">
        <v>45139.542094907411</v>
      </c>
      <c r="J1239" s="4">
        <v>270000</v>
      </c>
      <c r="K1239" s="5">
        <v>39200</v>
      </c>
      <c r="L1239" s="5">
        <v>194000</v>
      </c>
      <c r="M1239" s="5">
        <f t="shared" si="44"/>
        <v>233200</v>
      </c>
      <c r="N1239" s="38">
        <v>1.37</v>
      </c>
      <c r="O1239" s="38">
        <v>1.54</v>
      </c>
    </row>
    <row r="1240" spans="1:15">
      <c r="A1240" s="1" t="s">
        <v>3849</v>
      </c>
      <c r="B1240" s="1" t="s">
        <v>3933</v>
      </c>
      <c r="C1240" s="1" t="s">
        <v>3934</v>
      </c>
      <c r="D1240" s="1" t="s">
        <v>3922</v>
      </c>
      <c r="E1240" s="2">
        <v>510</v>
      </c>
      <c r="F1240" s="1" t="s">
        <v>3935</v>
      </c>
      <c r="G1240" s="2" t="s">
        <v>18</v>
      </c>
      <c r="H1240" s="1" t="s">
        <v>8963</v>
      </c>
      <c r="I1240" s="3">
        <v>45044.466967592591</v>
      </c>
      <c r="J1240" s="4">
        <v>274500</v>
      </c>
      <c r="K1240" s="5">
        <v>43200</v>
      </c>
      <c r="L1240" s="5">
        <v>220300</v>
      </c>
      <c r="M1240" s="5">
        <f t="shared" si="44"/>
        <v>263500</v>
      </c>
      <c r="N1240" s="38">
        <v>1.37</v>
      </c>
      <c r="O1240" s="38">
        <v>1.54</v>
      </c>
    </row>
    <row r="1241" spans="1:15">
      <c r="A1241" s="1" t="s">
        <v>3849</v>
      </c>
      <c r="B1241" s="1" t="s">
        <v>3936</v>
      </c>
      <c r="C1241" s="1" t="s">
        <v>3937</v>
      </c>
      <c r="D1241" s="1" t="s">
        <v>3938</v>
      </c>
      <c r="E1241" s="2">
        <v>510</v>
      </c>
      <c r="F1241" s="1" t="s">
        <v>3939</v>
      </c>
      <c r="G1241" s="2" t="s">
        <v>18</v>
      </c>
      <c r="H1241" s="1" t="s">
        <v>8964</v>
      </c>
      <c r="I1241" s="3">
        <v>45065.384305555555</v>
      </c>
      <c r="J1241" s="4">
        <v>330000</v>
      </c>
      <c r="K1241" s="5">
        <v>55300</v>
      </c>
      <c r="L1241" s="5">
        <v>221400</v>
      </c>
      <c r="M1241" s="5">
        <f t="shared" si="44"/>
        <v>276700</v>
      </c>
      <c r="N1241" s="38">
        <v>1.47</v>
      </c>
      <c r="O1241" s="38">
        <v>1.47</v>
      </c>
    </row>
    <row r="1242" spans="1:15">
      <c r="A1242" s="1" t="s">
        <v>3849</v>
      </c>
      <c r="B1242" s="1" t="s">
        <v>3940</v>
      </c>
      <c r="C1242" s="1" t="s">
        <v>3941</v>
      </c>
      <c r="D1242" s="1" t="s">
        <v>3938</v>
      </c>
      <c r="E1242" s="2">
        <v>510</v>
      </c>
      <c r="F1242" s="1" t="s">
        <v>3942</v>
      </c>
      <c r="G1242" s="2" t="s">
        <v>18</v>
      </c>
      <c r="H1242" s="1" t="s">
        <v>8965</v>
      </c>
      <c r="I1242" s="3">
        <v>45112.531875000001</v>
      </c>
      <c r="J1242" s="4">
        <v>229900</v>
      </c>
      <c r="K1242" s="5">
        <v>59500</v>
      </c>
      <c r="L1242" s="5">
        <v>158200</v>
      </c>
      <c r="M1242" s="5">
        <f t="shared" si="44"/>
        <v>217700</v>
      </c>
      <c r="N1242" s="38">
        <v>1.47</v>
      </c>
      <c r="O1242" s="38">
        <v>1.47</v>
      </c>
    </row>
    <row r="1243" spans="1:15">
      <c r="A1243" s="9" t="s">
        <v>3849</v>
      </c>
      <c r="B1243" s="9" t="s">
        <v>3943</v>
      </c>
      <c r="C1243" s="9" t="s">
        <v>3944</v>
      </c>
      <c r="D1243" s="9" t="s">
        <v>3938</v>
      </c>
      <c r="E1243" s="10">
        <v>510</v>
      </c>
      <c r="F1243" s="9" t="s">
        <v>3945</v>
      </c>
      <c r="G1243" s="11" t="s">
        <v>18</v>
      </c>
      <c r="H1243" s="1" t="s">
        <v>8966</v>
      </c>
      <c r="I1243" s="12">
        <v>45279.591331018521</v>
      </c>
      <c r="J1243" s="13">
        <v>265000</v>
      </c>
      <c r="K1243" s="14">
        <v>55900</v>
      </c>
      <c r="L1243" s="14">
        <v>158000</v>
      </c>
      <c r="M1243" s="5">
        <f t="shared" si="44"/>
        <v>213900</v>
      </c>
      <c r="N1243" s="38">
        <v>1.47</v>
      </c>
      <c r="O1243" s="38">
        <v>1.47</v>
      </c>
    </row>
    <row r="1244" spans="1:15">
      <c r="A1244" s="1" t="s">
        <v>3849</v>
      </c>
      <c r="B1244" s="1" t="s">
        <v>3946</v>
      </c>
      <c r="C1244" s="1" t="s">
        <v>3947</v>
      </c>
      <c r="D1244" s="1" t="s">
        <v>3948</v>
      </c>
      <c r="E1244" s="2">
        <v>551</v>
      </c>
      <c r="F1244" s="1" t="s">
        <v>3949</v>
      </c>
      <c r="G1244" s="2" t="s">
        <v>18</v>
      </c>
      <c r="H1244" s="1" t="s">
        <v>8967</v>
      </c>
      <c r="I1244" s="3">
        <v>45271.564085648148</v>
      </c>
      <c r="J1244" s="4">
        <v>235000</v>
      </c>
      <c r="K1244" s="5">
        <v>14700</v>
      </c>
      <c r="L1244" s="5">
        <v>169700</v>
      </c>
      <c r="M1244" s="5">
        <f t="shared" si="44"/>
        <v>184400</v>
      </c>
      <c r="N1244" s="38">
        <v>1.29</v>
      </c>
      <c r="O1244" s="38">
        <v>1.29</v>
      </c>
    </row>
    <row r="1245" spans="1:15">
      <c r="A1245" s="1" t="s">
        <v>3849</v>
      </c>
      <c r="B1245" s="1" t="s">
        <v>3950</v>
      </c>
      <c r="C1245" s="1" t="s">
        <v>3951</v>
      </c>
      <c r="D1245" s="1" t="s">
        <v>3952</v>
      </c>
      <c r="E1245" s="2">
        <v>550</v>
      </c>
      <c r="F1245" s="1" t="s">
        <v>3953</v>
      </c>
      <c r="G1245" s="2" t="s">
        <v>18</v>
      </c>
      <c r="H1245" s="1" t="s">
        <v>8968</v>
      </c>
      <c r="I1245" s="3">
        <v>45176.392592592594</v>
      </c>
      <c r="J1245" s="4">
        <v>185000</v>
      </c>
      <c r="K1245" s="5">
        <v>22800</v>
      </c>
      <c r="L1245" s="5">
        <v>114400</v>
      </c>
      <c r="M1245" s="5">
        <f t="shared" si="44"/>
        <v>137200</v>
      </c>
      <c r="N1245" s="38">
        <v>1.49</v>
      </c>
      <c r="O1245" s="38">
        <v>1.49</v>
      </c>
    </row>
    <row r="1246" spans="1:15">
      <c r="A1246" s="1" t="s">
        <v>3849</v>
      </c>
      <c r="B1246" s="1" t="s">
        <v>3954</v>
      </c>
      <c r="C1246" s="1" t="s">
        <v>3955</v>
      </c>
      <c r="D1246" s="1" t="s">
        <v>3956</v>
      </c>
      <c r="E1246" s="2">
        <v>550</v>
      </c>
      <c r="F1246" s="1" t="s">
        <v>3957</v>
      </c>
      <c r="G1246" s="2" t="s">
        <v>18</v>
      </c>
      <c r="H1246" s="1" t="s">
        <v>8969</v>
      </c>
      <c r="I1246" s="3">
        <v>45072.344085648147</v>
      </c>
      <c r="J1246" s="4">
        <v>261000</v>
      </c>
      <c r="K1246" s="5">
        <v>44200</v>
      </c>
      <c r="L1246" s="5">
        <v>177200</v>
      </c>
      <c r="M1246" s="5">
        <f t="shared" si="44"/>
        <v>221400</v>
      </c>
      <c r="N1246" s="38">
        <v>1.47</v>
      </c>
      <c r="O1246" s="38">
        <v>1.47</v>
      </c>
    </row>
    <row r="1247" spans="1:15">
      <c r="A1247" s="1" t="s">
        <v>3849</v>
      </c>
      <c r="B1247" s="1" t="s">
        <v>3958</v>
      </c>
      <c r="C1247" s="1" t="s">
        <v>3959</v>
      </c>
      <c r="D1247" s="1" t="s">
        <v>3956</v>
      </c>
      <c r="E1247" s="2">
        <v>550</v>
      </c>
      <c r="F1247" s="1" t="s">
        <v>3960</v>
      </c>
      <c r="G1247" s="2" t="s">
        <v>18</v>
      </c>
      <c r="H1247" s="1" t="s">
        <v>8970</v>
      </c>
      <c r="I1247" s="3">
        <v>45051.580370370371</v>
      </c>
      <c r="J1247" s="4">
        <v>205000</v>
      </c>
      <c r="K1247" s="5">
        <v>44200</v>
      </c>
      <c r="L1247" s="5">
        <v>161100</v>
      </c>
      <c r="M1247" s="5">
        <f t="shared" si="44"/>
        <v>205300</v>
      </c>
      <c r="N1247" s="38">
        <v>1.47</v>
      </c>
      <c r="O1247" s="38">
        <v>1.47</v>
      </c>
    </row>
    <row r="1248" spans="1:15">
      <c r="A1248" s="1" t="s">
        <v>3849</v>
      </c>
      <c r="B1248" s="1" t="s">
        <v>3961</v>
      </c>
      <c r="C1248" s="1" t="s">
        <v>3962</v>
      </c>
      <c r="D1248" s="1" t="s">
        <v>3963</v>
      </c>
      <c r="E1248" s="2">
        <v>551</v>
      </c>
      <c r="F1248" s="1" t="s">
        <v>3964</v>
      </c>
      <c r="G1248" s="2" t="s">
        <v>18</v>
      </c>
      <c r="H1248" s="1" t="s">
        <v>8971</v>
      </c>
      <c r="I1248" s="3">
        <v>45264.586550925924</v>
      </c>
      <c r="J1248" s="4">
        <v>295000</v>
      </c>
      <c r="K1248" s="5">
        <v>28200</v>
      </c>
      <c r="L1248" s="5">
        <v>207100</v>
      </c>
      <c r="M1248" s="5">
        <f t="shared" si="44"/>
        <v>235300</v>
      </c>
      <c r="N1248" s="38">
        <v>1.61</v>
      </c>
      <c r="O1248" s="38">
        <v>1.61</v>
      </c>
    </row>
    <row r="1249" spans="1:15">
      <c r="A1249" s="1" t="s">
        <v>3849</v>
      </c>
      <c r="B1249" s="1" t="s">
        <v>3965</v>
      </c>
      <c r="C1249" s="1" t="s">
        <v>3966</v>
      </c>
      <c r="D1249" s="1" t="s">
        <v>3967</v>
      </c>
      <c r="E1249" s="2">
        <v>551</v>
      </c>
      <c r="F1249" s="1" t="s">
        <v>3968</v>
      </c>
      <c r="G1249" s="2" t="s">
        <v>18</v>
      </c>
      <c r="H1249" s="1" t="s">
        <v>8972</v>
      </c>
      <c r="I1249" s="3">
        <v>45071.656875000001</v>
      </c>
      <c r="J1249" s="4">
        <v>265900</v>
      </c>
      <c r="K1249" s="5">
        <v>14500</v>
      </c>
      <c r="L1249" s="5">
        <v>108600</v>
      </c>
      <c r="M1249" s="5">
        <f t="shared" si="44"/>
        <v>123100</v>
      </c>
      <c r="N1249" s="38">
        <v>1</v>
      </c>
      <c r="O1249" s="38">
        <v>1</v>
      </c>
    </row>
    <row r="1250" spans="1:15">
      <c r="A1250" s="1" t="s">
        <v>3849</v>
      </c>
      <c r="B1250" s="1" t="s">
        <v>3969</v>
      </c>
      <c r="C1250" s="1" t="s">
        <v>3970</v>
      </c>
      <c r="D1250" s="1" t="s">
        <v>3971</v>
      </c>
      <c r="E1250" s="2">
        <v>510</v>
      </c>
      <c r="F1250" s="1" t="s">
        <v>3972</v>
      </c>
      <c r="G1250" s="2" t="s">
        <v>18</v>
      </c>
      <c r="H1250" s="1" t="s">
        <v>8973</v>
      </c>
      <c r="I1250" s="3">
        <v>45068.628032407411</v>
      </c>
      <c r="J1250" s="4">
        <v>157100</v>
      </c>
      <c r="K1250" s="5">
        <v>24100</v>
      </c>
      <c r="L1250" s="5">
        <v>102100</v>
      </c>
      <c r="M1250" s="5">
        <f t="shared" si="44"/>
        <v>126200</v>
      </c>
      <c r="N1250" s="38">
        <v>1.62</v>
      </c>
      <c r="O1250" s="38">
        <v>1.62</v>
      </c>
    </row>
    <row r="1251" spans="1:15">
      <c r="A1251" s="1" t="s">
        <v>3849</v>
      </c>
      <c r="B1251" s="1" t="s">
        <v>3973</v>
      </c>
      <c r="C1251" s="1" t="s">
        <v>3974</v>
      </c>
      <c r="D1251" s="1" t="s">
        <v>3971</v>
      </c>
      <c r="E1251" s="2">
        <v>510</v>
      </c>
      <c r="F1251" s="1" t="s">
        <v>3975</v>
      </c>
      <c r="G1251" s="2" t="s">
        <v>18</v>
      </c>
      <c r="H1251" s="1" t="s">
        <v>8974</v>
      </c>
      <c r="I1251" s="3">
        <v>45194.433391203704</v>
      </c>
      <c r="J1251" s="4">
        <v>203000</v>
      </c>
      <c r="K1251" s="5">
        <v>28000</v>
      </c>
      <c r="L1251" s="5">
        <v>173500</v>
      </c>
      <c r="M1251" s="5">
        <f>SUM(K1251:L1251)+400</f>
        <v>201900</v>
      </c>
      <c r="N1251" s="38">
        <v>1.62</v>
      </c>
      <c r="O1251" s="38">
        <v>1.62</v>
      </c>
    </row>
    <row r="1252" spans="1:15">
      <c r="A1252" s="1" t="s">
        <v>3849</v>
      </c>
      <c r="B1252" s="1" t="s">
        <v>3976</v>
      </c>
      <c r="C1252" s="1" t="s">
        <v>3977</v>
      </c>
      <c r="D1252" s="1" t="s">
        <v>3971</v>
      </c>
      <c r="E1252" s="2">
        <v>510</v>
      </c>
      <c r="F1252" s="1" t="s">
        <v>3978</v>
      </c>
      <c r="G1252" s="2" t="s">
        <v>18</v>
      </c>
      <c r="H1252" s="1" t="s">
        <v>8974</v>
      </c>
      <c r="I1252" s="3">
        <v>45194.433391203704</v>
      </c>
      <c r="K1252" s="5">
        <v>400</v>
      </c>
      <c r="L1252" s="5">
        <v>0</v>
      </c>
      <c r="N1252" s="38">
        <v>1.62</v>
      </c>
      <c r="O1252" s="38">
        <v>1.62</v>
      </c>
    </row>
    <row r="1253" spans="1:15">
      <c r="A1253" s="1" t="s">
        <v>3849</v>
      </c>
      <c r="B1253" s="1" t="s">
        <v>3979</v>
      </c>
      <c r="C1253" s="1" t="s">
        <v>3980</v>
      </c>
      <c r="D1253" s="1" t="s">
        <v>3981</v>
      </c>
      <c r="E1253" s="2">
        <v>510</v>
      </c>
      <c r="F1253" s="1" t="s">
        <v>3982</v>
      </c>
      <c r="G1253" s="2" t="s">
        <v>18</v>
      </c>
      <c r="H1253" s="1" t="s">
        <v>8975</v>
      </c>
      <c r="I1253" s="3">
        <v>45169.559988425928</v>
      </c>
      <c r="J1253" s="4">
        <v>135000</v>
      </c>
      <c r="K1253" s="5">
        <v>13700</v>
      </c>
      <c r="L1253" s="5">
        <v>57600</v>
      </c>
      <c r="M1253" s="5">
        <f t="shared" ref="M1253:M1271" si="45">SUM(K1253:L1253)</f>
        <v>71300</v>
      </c>
      <c r="N1253" s="38">
        <v>1.25</v>
      </c>
      <c r="O1253" s="38">
        <v>1.25</v>
      </c>
    </row>
    <row r="1254" spans="1:15">
      <c r="A1254" s="1" t="s">
        <v>3849</v>
      </c>
      <c r="B1254" s="1" t="s">
        <v>3983</v>
      </c>
      <c r="C1254" s="1" t="s">
        <v>3984</v>
      </c>
      <c r="D1254" s="1" t="s">
        <v>3981</v>
      </c>
      <c r="E1254" s="2">
        <v>510</v>
      </c>
      <c r="F1254" s="1" t="s">
        <v>3985</v>
      </c>
      <c r="G1254" s="2" t="s">
        <v>18</v>
      </c>
      <c r="H1254" s="1" t="s">
        <v>8976</v>
      </c>
      <c r="I1254" s="3">
        <v>45056.664918981478</v>
      </c>
      <c r="J1254" s="4">
        <v>242500</v>
      </c>
      <c r="K1254" s="5">
        <v>19400</v>
      </c>
      <c r="L1254" s="5">
        <v>142600</v>
      </c>
      <c r="M1254" s="5">
        <f t="shared" si="45"/>
        <v>162000</v>
      </c>
      <c r="N1254" s="38">
        <v>1.25</v>
      </c>
      <c r="O1254" s="38">
        <v>1.25</v>
      </c>
    </row>
    <row r="1255" spans="1:15">
      <c r="A1255" s="1" t="s">
        <v>3849</v>
      </c>
      <c r="B1255" s="1" t="s">
        <v>3986</v>
      </c>
      <c r="C1255" s="1" t="s">
        <v>3987</v>
      </c>
      <c r="D1255" s="1" t="s">
        <v>3981</v>
      </c>
      <c r="E1255" s="2">
        <v>510</v>
      </c>
      <c r="F1255" s="1" t="s">
        <v>3988</v>
      </c>
      <c r="G1255" s="2" t="s">
        <v>18</v>
      </c>
      <c r="H1255" s="1" t="s">
        <v>8977</v>
      </c>
      <c r="I1255" s="3">
        <v>45138.62128472222</v>
      </c>
      <c r="J1255" s="4">
        <v>110000</v>
      </c>
      <c r="K1255" s="5">
        <v>20000</v>
      </c>
      <c r="L1255" s="5">
        <v>82600</v>
      </c>
      <c r="M1255" s="5">
        <f t="shared" si="45"/>
        <v>102600</v>
      </c>
      <c r="N1255" s="38">
        <v>1.25</v>
      </c>
      <c r="O1255" s="38">
        <v>1.25</v>
      </c>
    </row>
    <row r="1256" spans="1:15">
      <c r="A1256" s="1" t="s">
        <v>3849</v>
      </c>
      <c r="B1256" s="1" t="s">
        <v>3989</v>
      </c>
      <c r="C1256" s="1" t="s">
        <v>3990</v>
      </c>
      <c r="D1256" s="1" t="s">
        <v>3991</v>
      </c>
      <c r="E1256" s="2">
        <v>510</v>
      </c>
      <c r="F1256" s="1" t="s">
        <v>3992</v>
      </c>
      <c r="G1256" s="2" t="s">
        <v>18</v>
      </c>
      <c r="H1256" s="1" t="s">
        <v>8978</v>
      </c>
      <c r="I1256" s="3">
        <v>45063.676759259259</v>
      </c>
      <c r="J1256" s="4">
        <v>170000</v>
      </c>
      <c r="K1256" s="5">
        <v>29500</v>
      </c>
      <c r="L1256" s="5">
        <v>102200</v>
      </c>
      <c r="M1256" s="5">
        <f t="shared" si="45"/>
        <v>131700</v>
      </c>
      <c r="N1256" s="38">
        <v>1.36</v>
      </c>
      <c r="O1256" s="38">
        <v>1.36</v>
      </c>
    </row>
    <row r="1257" spans="1:15">
      <c r="A1257" s="9" t="s">
        <v>3849</v>
      </c>
      <c r="B1257" s="9" t="s">
        <v>3993</v>
      </c>
      <c r="C1257" s="9" t="s">
        <v>3994</v>
      </c>
      <c r="D1257" s="9" t="s">
        <v>3995</v>
      </c>
      <c r="E1257" s="10">
        <v>510</v>
      </c>
      <c r="F1257" s="9" t="s">
        <v>3996</v>
      </c>
      <c r="G1257" s="11" t="s">
        <v>18</v>
      </c>
      <c r="H1257" s="1" t="s">
        <v>8979</v>
      </c>
      <c r="I1257" s="12">
        <v>45268.667546296296</v>
      </c>
      <c r="J1257" s="13">
        <v>185000</v>
      </c>
      <c r="K1257" s="14">
        <v>28000</v>
      </c>
      <c r="L1257" s="14">
        <v>127100</v>
      </c>
      <c r="M1257" s="5">
        <f t="shared" si="45"/>
        <v>155100</v>
      </c>
      <c r="N1257" s="38">
        <v>1.64</v>
      </c>
      <c r="O1257" s="38">
        <v>1.64</v>
      </c>
    </row>
    <row r="1258" spans="1:15">
      <c r="A1258" s="1" t="s">
        <v>3849</v>
      </c>
      <c r="B1258" s="1" t="s">
        <v>3997</v>
      </c>
      <c r="C1258" s="1" t="s">
        <v>3998</v>
      </c>
      <c r="D1258" s="1" t="s">
        <v>3999</v>
      </c>
      <c r="E1258" s="2">
        <v>510</v>
      </c>
      <c r="F1258" s="1" t="s">
        <v>4000</v>
      </c>
      <c r="G1258" s="2" t="s">
        <v>18</v>
      </c>
      <c r="H1258" s="1" t="s">
        <v>8980</v>
      </c>
      <c r="I1258" s="3">
        <v>45068.456932870373</v>
      </c>
      <c r="J1258" s="4">
        <v>125000</v>
      </c>
      <c r="K1258" s="5">
        <v>24600</v>
      </c>
      <c r="L1258" s="5">
        <v>61100</v>
      </c>
      <c r="M1258" s="5">
        <f t="shared" si="45"/>
        <v>85700</v>
      </c>
      <c r="N1258" s="38">
        <v>1.57</v>
      </c>
      <c r="O1258" s="38">
        <v>1.57</v>
      </c>
    </row>
    <row r="1259" spans="1:15">
      <c r="A1259" s="1" t="s">
        <v>3849</v>
      </c>
      <c r="B1259" s="1" t="s">
        <v>4001</v>
      </c>
      <c r="C1259" s="1" t="s">
        <v>4002</v>
      </c>
      <c r="D1259" s="1" t="s">
        <v>3999</v>
      </c>
      <c r="E1259" s="2">
        <v>510</v>
      </c>
      <c r="F1259" s="1" t="s">
        <v>4003</v>
      </c>
      <c r="G1259" s="2" t="s">
        <v>18</v>
      </c>
      <c r="H1259" s="1" t="s">
        <v>8981</v>
      </c>
      <c r="I1259" s="3">
        <v>45107.635868055557</v>
      </c>
      <c r="J1259" s="4">
        <v>270025</v>
      </c>
      <c r="K1259" s="5">
        <v>27800</v>
      </c>
      <c r="L1259" s="5">
        <v>210900</v>
      </c>
      <c r="M1259" s="5">
        <f t="shared" si="45"/>
        <v>238700</v>
      </c>
      <c r="N1259" s="38">
        <v>1.57</v>
      </c>
      <c r="O1259" s="38">
        <v>1.57</v>
      </c>
    </row>
    <row r="1260" spans="1:15">
      <c r="A1260" s="1" t="s">
        <v>3849</v>
      </c>
      <c r="B1260" s="1" t="s">
        <v>4004</v>
      </c>
      <c r="C1260" s="1" t="s">
        <v>4005</v>
      </c>
      <c r="D1260" s="1" t="s">
        <v>4006</v>
      </c>
      <c r="E1260" s="2">
        <v>510</v>
      </c>
      <c r="F1260" s="1" t="s">
        <v>4007</v>
      </c>
      <c r="G1260" s="2" t="s">
        <v>18</v>
      </c>
      <c r="H1260" s="1" t="s">
        <v>8982</v>
      </c>
      <c r="I1260" s="3">
        <v>45275.651145833333</v>
      </c>
      <c r="J1260" s="4">
        <v>158900</v>
      </c>
      <c r="K1260" s="5">
        <v>20200</v>
      </c>
      <c r="L1260" s="5">
        <v>77100</v>
      </c>
      <c r="M1260" s="5">
        <f t="shared" si="45"/>
        <v>97300</v>
      </c>
      <c r="N1260" s="38">
        <v>1.24</v>
      </c>
      <c r="O1260" s="38">
        <v>1.24</v>
      </c>
    </row>
    <row r="1261" spans="1:15">
      <c r="A1261" s="1" t="s">
        <v>3849</v>
      </c>
      <c r="B1261" s="1" t="s">
        <v>4008</v>
      </c>
      <c r="C1261" s="1" t="s">
        <v>4009</v>
      </c>
      <c r="D1261" s="1" t="s">
        <v>4010</v>
      </c>
      <c r="E1261" s="2">
        <v>510</v>
      </c>
      <c r="F1261" s="1" t="s">
        <v>4011</v>
      </c>
      <c r="G1261" s="2" t="s">
        <v>18</v>
      </c>
      <c r="H1261" s="1" t="s">
        <v>8983</v>
      </c>
      <c r="I1261" s="3">
        <v>45107.392708333333</v>
      </c>
      <c r="J1261" s="4">
        <v>152500</v>
      </c>
      <c r="K1261" s="5">
        <v>17900</v>
      </c>
      <c r="L1261" s="5">
        <v>94000</v>
      </c>
      <c r="M1261" s="5">
        <f t="shared" si="45"/>
        <v>111900</v>
      </c>
      <c r="N1261" s="38">
        <v>1.53</v>
      </c>
      <c r="O1261" s="38">
        <v>1.7766952192879413</v>
      </c>
    </row>
    <row r="1262" spans="1:15">
      <c r="A1262" s="1" t="s">
        <v>3849</v>
      </c>
      <c r="B1262" s="1" t="s">
        <v>4012</v>
      </c>
      <c r="C1262" s="1" t="s">
        <v>4013</v>
      </c>
      <c r="D1262" s="1" t="s">
        <v>4010</v>
      </c>
      <c r="E1262" s="2">
        <v>510</v>
      </c>
      <c r="F1262" s="1" t="s">
        <v>4014</v>
      </c>
      <c r="G1262" s="2" t="s">
        <v>18</v>
      </c>
      <c r="H1262" s="1" t="s">
        <v>8984</v>
      </c>
      <c r="I1262" s="3">
        <v>45125.54451388889</v>
      </c>
      <c r="J1262" s="4">
        <v>116000</v>
      </c>
      <c r="K1262" s="5">
        <v>18600</v>
      </c>
      <c r="L1262" s="5">
        <v>71700</v>
      </c>
      <c r="M1262" s="5">
        <f t="shared" si="45"/>
        <v>90300</v>
      </c>
      <c r="N1262" s="38">
        <v>1.53</v>
      </c>
      <c r="O1262" s="38">
        <v>1.7766952192879413</v>
      </c>
    </row>
    <row r="1263" spans="1:15">
      <c r="A1263" s="1" t="s">
        <v>3849</v>
      </c>
      <c r="B1263" s="1" t="s">
        <v>4015</v>
      </c>
      <c r="C1263" s="1" t="s">
        <v>4016</v>
      </c>
      <c r="D1263" s="1" t="s">
        <v>4010</v>
      </c>
      <c r="E1263" s="2">
        <v>510</v>
      </c>
      <c r="F1263" s="1" t="s">
        <v>4017</v>
      </c>
      <c r="G1263" s="2" t="s">
        <v>18</v>
      </c>
      <c r="H1263" s="1" t="s">
        <v>8985</v>
      </c>
      <c r="I1263" s="3">
        <v>44932.671620370369</v>
      </c>
      <c r="J1263" s="4">
        <v>127000</v>
      </c>
      <c r="K1263" s="5">
        <v>18200</v>
      </c>
      <c r="L1263" s="5">
        <v>82400</v>
      </c>
      <c r="M1263" s="5">
        <f t="shared" si="45"/>
        <v>100600</v>
      </c>
      <c r="N1263" s="38">
        <v>1.53</v>
      </c>
      <c r="O1263" s="38">
        <v>1.7766952192879413</v>
      </c>
    </row>
    <row r="1264" spans="1:15">
      <c r="A1264" s="1" t="s">
        <v>3849</v>
      </c>
      <c r="B1264" s="1" t="s">
        <v>4018</v>
      </c>
      <c r="C1264" s="1" t="s">
        <v>4019</v>
      </c>
      <c r="D1264" s="1" t="s">
        <v>4010</v>
      </c>
      <c r="E1264" s="2">
        <v>510</v>
      </c>
      <c r="F1264" s="1" t="s">
        <v>4020</v>
      </c>
      <c r="G1264" s="2" t="s">
        <v>18</v>
      </c>
      <c r="H1264" s="1" t="s">
        <v>8986</v>
      </c>
      <c r="I1264" s="3">
        <v>45125.55028935185</v>
      </c>
      <c r="J1264" s="4">
        <v>126300</v>
      </c>
      <c r="K1264" s="5">
        <v>18200</v>
      </c>
      <c r="L1264" s="5">
        <v>89600</v>
      </c>
      <c r="M1264" s="5">
        <f t="shared" si="45"/>
        <v>107800</v>
      </c>
      <c r="N1264" s="38">
        <v>1.53</v>
      </c>
      <c r="O1264" s="38">
        <v>1.7766952192879413</v>
      </c>
    </row>
    <row r="1265" spans="1:15">
      <c r="A1265" s="1" t="s">
        <v>3849</v>
      </c>
      <c r="B1265" s="1" t="s">
        <v>4021</v>
      </c>
      <c r="C1265" s="1" t="s">
        <v>4022</v>
      </c>
      <c r="D1265" s="1" t="s">
        <v>4010</v>
      </c>
      <c r="E1265" s="2">
        <v>510</v>
      </c>
      <c r="F1265" s="1" t="s">
        <v>4023</v>
      </c>
      <c r="G1265" s="2" t="s">
        <v>18</v>
      </c>
      <c r="H1265" s="1" t="s">
        <v>8987</v>
      </c>
      <c r="I1265" s="3">
        <v>45174.360810185186</v>
      </c>
      <c r="J1265" s="4">
        <v>127000</v>
      </c>
      <c r="K1265" s="5">
        <v>31700</v>
      </c>
      <c r="L1265" s="5">
        <v>78500</v>
      </c>
      <c r="M1265" s="5">
        <f t="shared" si="45"/>
        <v>110200</v>
      </c>
      <c r="N1265" s="38">
        <v>1.53</v>
      </c>
      <c r="O1265" s="38">
        <v>1.7766952192879413</v>
      </c>
    </row>
    <row r="1266" spans="1:15">
      <c r="A1266" s="1" t="s">
        <v>3849</v>
      </c>
      <c r="B1266" s="1" t="s">
        <v>4024</v>
      </c>
      <c r="C1266" s="1" t="s">
        <v>4025</v>
      </c>
      <c r="D1266" s="1" t="s">
        <v>4010</v>
      </c>
      <c r="E1266" s="2">
        <v>510</v>
      </c>
      <c r="F1266" s="1" t="s">
        <v>4026</v>
      </c>
      <c r="G1266" s="2" t="s">
        <v>18</v>
      </c>
      <c r="H1266" s="1" t="s">
        <v>8988</v>
      </c>
      <c r="I1266" s="3">
        <v>45051.351053240738</v>
      </c>
      <c r="J1266" s="4">
        <v>144900</v>
      </c>
      <c r="K1266" s="5">
        <v>17600</v>
      </c>
      <c r="L1266" s="5">
        <v>110400</v>
      </c>
      <c r="M1266" s="5">
        <f t="shared" si="45"/>
        <v>128000</v>
      </c>
      <c r="N1266" s="38">
        <v>1.53</v>
      </c>
      <c r="O1266" s="38">
        <v>1.7766952192879413</v>
      </c>
    </row>
    <row r="1267" spans="1:15">
      <c r="A1267" s="1" t="s">
        <v>3849</v>
      </c>
      <c r="B1267" s="1" t="s">
        <v>4027</v>
      </c>
      <c r="C1267" s="1" t="s">
        <v>4028</v>
      </c>
      <c r="D1267" s="1" t="s">
        <v>4010</v>
      </c>
      <c r="E1267" s="2">
        <v>510</v>
      </c>
      <c r="F1267" s="1" t="s">
        <v>4029</v>
      </c>
      <c r="G1267" s="2" t="s">
        <v>18</v>
      </c>
      <c r="H1267" s="1" t="s">
        <v>8989</v>
      </c>
      <c r="I1267" s="3">
        <v>44949.457303240742</v>
      </c>
      <c r="J1267" s="4">
        <v>144000</v>
      </c>
      <c r="K1267" s="5">
        <v>18200</v>
      </c>
      <c r="L1267" s="5">
        <v>109600</v>
      </c>
      <c r="M1267" s="5">
        <f t="shared" si="45"/>
        <v>127800</v>
      </c>
      <c r="N1267" s="38">
        <v>1.53</v>
      </c>
      <c r="O1267" s="38">
        <v>1.7766952192879413</v>
      </c>
    </row>
    <row r="1268" spans="1:15">
      <c r="A1268" s="1" t="s">
        <v>3849</v>
      </c>
      <c r="B1268" s="1" t="s">
        <v>4030</v>
      </c>
      <c r="C1268" s="1" t="s">
        <v>4031</v>
      </c>
      <c r="D1268" s="1" t="s">
        <v>4010</v>
      </c>
      <c r="E1268" s="2">
        <v>510</v>
      </c>
      <c r="F1268" s="1" t="s">
        <v>4032</v>
      </c>
      <c r="G1268" s="2" t="s">
        <v>18</v>
      </c>
      <c r="H1268" s="1" t="s">
        <v>8990</v>
      </c>
      <c r="I1268" s="3">
        <v>44981.379907407405</v>
      </c>
      <c r="J1268" s="4">
        <v>150700</v>
      </c>
      <c r="K1268" s="5">
        <v>21300</v>
      </c>
      <c r="L1268" s="5">
        <v>115400</v>
      </c>
      <c r="M1268" s="5">
        <f t="shared" si="45"/>
        <v>136700</v>
      </c>
      <c r="N1268" s="38">
        <v>1.53</v>
      </c>
      <c r="O1268" s="38">
        <v>1.7766952192879413</v>
      </c>
    </row>
    <row r="1269" spans="1:15">
      <c r="A1269" s="1" t="s">
        <v>3849</v>
      </c>
      <c r="B1269" s="1" t="s">
        <v>4033</v>
      </c>
      <c r="C1269" s="1" t="s">
        <v>4034</v>
      </c>
      <c r="D1269" s="1" t="s">
        <v>4010</v>
      </c>
      <c r="E1269" s="2">
        <v>510</v>
      </c>
      <c r="F1269" s="1" t="s">
        <v>4035</v>
      </c>
      <c r="G1269" s="2" t="s">
        <v>18</v>
      </c>
      <c r="H1269" s="1" t="s">
        <v>8991</v>
      </c>
      <c r="I1269" s="3">
        <v>45174.413553240738</v>
      </c>
      <c r="J1269" s="4">
        <v>134900</v>
      </c>
      <c r="K1269" s="5">
        <v>18200</v>
      </c>
      <c r="L1269" s="5">
        <v>104700</v>
      </c>
      <c r="M1269" s="5">
        <f t="shared" si="45"/>
        <v>122900</v>
      </c>
      <c r="N1269" s="38">
        <v>1.53</v>
      </c>
      <c r="O1269" s="38">
        <v>1.7766952192879413</v>
      </c>
    </row>
    <row r="1270" spans="1:15">
      <c r="A1270" s="1" t="s">
        <v>3849</v>
      </c>
      <c r="B1270" s="1" t="s">
        <v>4036</v>
      </c>
      <c r="C1270" s="1" t="s">
        <v>4037</v>
      </c>
      <c r="D1270" s="1" t="s">
        <v>4010</v>
      </c>
      <c r="E1270" s="2">
        <v>510</v>
      </c>
      <c r="F1270" s="1" t="s">
        <v>4038</v>
      </c>
      <c r="G1270" s="2" t="s">
        <v>18</v>
      </c>
      <c r="H1270" s="1" t="s">
        <v>8992</v>
      </c>
      <c r="I1270" s="3">
        <v>45044.346365740741</v>
      </c>
      <c r="J1270" s="4">
        <v>155000</v>
      </c>
      <c r="K1270" s="5">
        <v>36500</v>
      </c>
      <c r="L1270" s="5">
        <v>109200</v>
      </c>
      <c r="M1270" s="5">
        <f t="shared" si="45"/>
        <v>145700</v>
      </c>
      <c r="N1270" s="38">
        <v>1.53</v>
      </c>
      <c r="O1270" s="38">
        <v>1.7766952192879413</v>
      </c>
    </row>
    <row r="1271" spans="1:15">
      <c r="A1271" s="1" t="s">
        <v>3849</v>
      </c>
      <c r="B1271" s="1" t="s">
        <v>4039</v>
      </c>
      <c r="C1271" s="1" t="s">
        <v>4040</v>
      </c>
      <c r="D1271" s="1" t="s">
        <v>4010</v>
      </c>
      <c r="E1271" s="2">
        <v>510</v>
      </c>
      <c r="F1271" s="1" t="s">
        <v>4041</v>
      </c>
      <c r="G1271" s="2" t="s">
        <v>18</v>
      </c>
      <c r="H1271" s="1" t="s">
        <v>8993</v>
      </c>
      <c r="I1271" s="3">
        <v>44929.638645833336</v>
      </c>
      <c r="J1271" s="4">
        <v>126000</v>
      </c>
      <c r="K1271" s="5">
        <v>18300</v>
      </c>
      <c r="L1271" s="5">
        <v>107200</v>
      </c>
      <c r="M1271" s="5">
        <f t="shared" si="45"/>
        <v>125500</v>
      </c>
      <c r="N1271" s="38">
        <v>1.53</v>
      </c>
      <c r="O1271" s="38">
        <v>1.7766952192879413</v>
      </c>
    </row>
    <row r="1272" spans="1:15">
      <c r="A1272" s="15" t="s">
        <v>3849</v>
      </c>
      <c r="B1272" s="15" t="s">
        <v>4042</v>
      </c>
      <c r="C1272" s="15" t="s">
        <v>4043</v>
      </c>
      <c r="D1272" s="15" t="s">
        <v>4010</v>
      </c>
      <c r="E1272" s="16">
        <v>510</v>
      </c>
      <c r="F1272" s="15" t="s">
        <v>4044</v>
      </c>
      <c r="G1272" s="17" t="s">
        <v>18</v>
      </c>
      <c r="H1272" s="1" t="s">
        <v>8994</v>
      </c>
      <c r="I1272" s="18">
        <v>45280.580335648148</v>
      </c>
      <c r="J1272" s="13">
        <v>160000</v>
      </c>
      <c r="K1272" s="14">
        <v>18100</v>
      </c>
      <c r="L1272" s="14">
        <v>125000</v>
      </c>
      <c r="M1272" s="5">
        <f>SUM(K1272:L1272)+23100</f>
        <v>166200</v>
      </c>
      <c r="N1272" s="38">
        <v>1.53</v>
      </c>
      <c r="O1272" s="38">
        <v>1.7766952192879413</v>
      </c>
    </row>
    <row r="1273" spans="1:15">
      <c r="A1273" s="15" t="s">
        <v>3849</v>
      </c>
      <c r="B1273" s="15" t="s">
        <v>4045</v>
      </c>
      <c r="C1273" s="15" t="s">
        <v>4046</v>
      </c>
      <c r="D1273" s="15" t="s">
        <v>4010</v>
      </c>
      <c r="E1273" s="16">
        <v>599</v>
      </c>
      <c r="F1273" s="15" t="s">
        <v>4047</v>
      </c>
      <c r="G1273" s="17" t="s">
        <v>18</v>
      </c>
      <c r="H1273" s="1" t="s">
        <v>8994</v>
      </c>
      <c r="I1273" s="18">
        <v>45280.580335648148</v>
      </c>
      <c r="J1273" s="13"/>
      <c r="K1273" s="14">
        <v>300</v>
      </c>
      <c r="L1273" s="14">
        <v>22800</v>
      </c>
      <c r="N1273" s="38">
        <v>1.53</v>
      </c>
      <c r="O1273" s="38">
        <v>1.7766952192879413</v>
      </c>
    </row>
    <row r="1274" spans="1:15">
      <c r="A1274" s="1" t="s">
        <v>3849</v>
      </c>
      <c r="B1274" s="1" t="s">
        <v>4048</v>
      </c>
      <c r="C1274" s="1" t="s">
        <v>4049</v>
      </c>
      <c r="D1274" s="1" t="s">
        <v>4050</v>
      </c>
      <c r="E1274" s="2">
        <v>510</v>
      </c>
      <c r="F1274" s="1" t="s">
        <v>4051</v>
      </c>
      <c r="G1274" s="2" t="s">
        <v>18</v>
      </c>
      <c r="H1274" s="1" t="s">
        <v>8995</v>
      </c>
      <c r="I1274" s="3">
        <v>44953.568749999999</v>
      </c>
      <c r="J1274" s="4">
        <v>200000</v>
      </c>
      <c r="K1274" s="5">
        <v>31200</v>
      </c>
      <c r="L1274" s="5">
        <v>131500</v>
      </c>
      <c r="M1274" s="5">
        <f t="shared" ref="M1274:M1305" si="46">SUM(K1274:L1274)</f>
        <v>162700</v>
      </c>
      <c r="N1274" s="38">
        <v>1.41</v>
      </c>
      <c r="O1274" s="38">
        <v>1.41</v>
      </c>
    </row>
    <row r="1275" spans="1:15">
      <c r="A1275" s="1" t="s">
        <v>3849</v>
      </c>
      <c r="B1275" s="1" t="s">
        <v>4052</v>
      </c>
      <c r="C1275" s="1" t="s">
        <v>4053</v>
      </c>
      <c r="D1275" s="1" t="s">
        <v>4050</v>
      </c>
      <c r="E1275" s="2">
        <v>510</v>
      </c>
      <c r="F1275" s="1" t="s">
        <v>4054</v>
      </c>
      <c r="G1275" s="2" t="s">
        <v>18</v>
      </c>
      <c r="H1275" s="1" t="s">
        <v>8996</v>
      </c>
      <c r="I1275" s="3">
        <v>45099.648958333331</v>
      </c>
      <c r="J1275" s="4">
        <v>176900</v>
      </c>
      <c r="K1275" s="5">
        <v>37800</v>
      </c>
      <c r="L1275" s="5">
        <v>116900</v>
      </c>
      <c r="M1275" s="5">
        <f t="shared" si="46"/>
        <v>154700</v>
      </c>
      <c r="N1275" s="38">
        <v>1.41</v>
      </c>
      <c r="O1275" s="38">
        <v>1.41</v>
      </c>
    </row>
    <row r="1276" spans="1:15">
      <c r="A1276" s="1" t="s">
        <v>3849</v>
      </c>
      <c r="B1276" s="1" t="s">
        <v>4055</v>
      </c>
      <c r="C1276" s="1" t="s">
        <v>4056</v>
      </c>
      <c r="D1276" s="1" t="s">
        <v>4057</v>
      </c>
      <c r="E1276" s="2">
        <v>551</v>
      </c>
      <c r="F1276" s="1" t="s">
        <v>4058</v>
      </c>
      <c r="G1276" s="2" t="s">
        <v>18</v>
      </c>
      <c r="H1276" s="1" t="s">
        <v>8997</v>
      </c>
      <c r="I1276" s="3">
        <v>45121.369027777779</v>
      </c>
      <c r="J1276" s="4">
        <v>425000</v>
      </c>
      <c r="K1276" s="5">
        <v>40000</v>
      </c>
      <c r="L1276" s="5">
        <v>299700</v>
      </c>
      <c r="M1276" s="5">
        <f t="shared" si="46"/>
        <v>339700</v>
      </c>
      <c r="N1276" s="38">
        <v>1</v>
      </c>
      <c r="O1276" s="38">
        <v>1</v>
      </c>
    </row>
    <row r="1277" spans="1:15">
      <c r="A1277" s="1" t="s">
        <v>3849</v>
      </c>
      <c r="B1277" s="1" t="s">
        <v>4059</v>
      </c>
      <c r="C1277" s="1" t="s">
        <v>4060</v>
      </c>
      <c r="D1277" s="1" t="s">
        <v>4061</v>
      </c>
      <c r="E1277" s="2">
        <v>510</v>
      </c>
      <c r="F1277" s="1" t="s">
        <v>4062</v>
      </c>
      <c r="G1277" s="2" t="s">
        <v>18</v>
      </c>
      <c r="H1277" s="1" t="s">
        <v>8998</v>
      </c>
      <c r="I1277" s="3">
        <v>45089.571701388886</v>
      </c>
      <c r="J1277" s="4">
        <v>210000</v>
      </c>
      <c r="K1277" s="5">
        <v>32400</v>
      </c>
      <c r="L1277" s="5">
        <v>114700</v>
      </c>
      <c r="M1277" s="5">
        <f t="shared" si="46"/>
        <v>147100</v>
      </c>
      <c r="N1277" s="38">
        <v>1.36</v>
      </c>
      <c r="O1277" s="38">
        <v>1.5720152091254755</v>
      </c>
    </row>
    <row r="1278" spans="1:15">
      <c r="A1278" s="1" t="s">
        <v>3849</v>
      </c>
      <c r="B1278" s="1" t="s">
        <v>4063</v>
      </c>
      <c r="C1278" s="1" t="s">
        <v>4064</v>
      </c>
      <c r="D1278" s="1" t="s">
        <v>4061</v>
      </c>
      <c r="E1278" s="2">
        <v>510</v>
      </c>
      <c r="F1278" s="1" t="s">
        <v>4065</v>
      </c>
      <c r="G1278" s="2" t="s">
        <v>18</v>
      </c>
      <c r="H1278" s="1" t="s">
        <v>8999</v>
      </c>
      <c r="I1278" s="3">
        <v>44979.436666666668</v>
      </c>
      <c r="J1278" s="4">
        <v>208000</v>
      </c>
      <c r="K1278" s="5">
        <v>36300</v>
      </c>
      <c r="L1278" s="5">
        <v>112800</v>
      </c>
      <c r="M1278" s="5">
        <f t="shared" si="46"/>
        <v>149100</v>
      </c>
      <c r="N1278" s="38">
        <v>1.36</v>
      </c>
      <c r="O1278" s="38">
        <v>1.5720152091254755</v>
      </c>
    </row>
    <row r="1279" spans="1:15">
      <c r="A1279" s="1" t="s">
        <v>3849</v>
      </c>
      <c r="B1279" s="1" t="s">
        <v>4066</v>
      </c>
      <c r="C1279" s="1" t="s">
        <v>4067</v>
      </c>
      <c r="D1279" s="1" t="s">
        <v>4061</v>
      </c>
      <c r="E1279" s="2">
        <v>510</v>
      </c>
      <c r="F1279" s="1" t="s">
        <v>4068</v>
      </c>
      <c r="G1279" s="2" t="s">
        <v>18</v>
      </c>
      <c r="H1279" s="1" t="s">
        <v>9000</v>
      </c>
      <c r="I1279" s="3">
        <v>45042.444768518515</v>
      </c>
      <c r="J1279" s="4">
        <v>172400</v>
      </c>
      <c r="K1279" s="5">
        <v>21400</v>
      </c>
      <c r="L1279" s="5">
        <v>117300</v>
      </c>
      <c r="M1279" s="5">
        <f t="shared" si="46"/>
        <v>138700</v>
      </c>
      <c r="N1279" s="38">
        <v>1.36</v>
      </c>
      <c r="O1279" s="38">
        <v>1.5720152091254755</v>
      </c>
    </row>
    <row r="1280" spans="1:15">
      <c r="A1280" s="1" t="s">
        <v>3849</v>
      </c>
      <c r="B1280" s="1" t="s">
        <v>4069</v>
      </c>
      <c r="C1280" s="1" t="s">
        <v>4070</v>
      </c>
      <c r="D1280" s="1" t="s">
        <v>4061</v>
      </c>
      <c r="E1280" s="2">
        <v>510</v>
      </c>
      <c r="F1280" s="1" t="s">
        <v>4071</v>
      </c>
      <c r="G1280" s="2" t="s">
        <v>18</v>
      </c>
      <c r="H1280" s="1" t="s">
        <v>9001</v>
      </c>
      <c r="I1280" s="3">
        <v>45202.396192129629</v>
      </c>
      <c r="J1280" s="4">
        <v>180000</v>
      </c>
      <c r="K1280" s="5">
        <v>34800</v>
      </c>
      <c r="L1280" s="5">
        <v>117700</v>
      </c>
      <c r="M1280" s="5">
        <f t="shared" si="46"/>
        <v>152500</v>
      </c>
      <c r="N1280" s="38">
        <v>1.36</v>
      </c>
      <c r="O1280" s="38">
        <v>1.5720152091254755</v>
      </c>
    </row>
    <row r="1281" spans="1:15">
      <c r="A1281" s="1" t="s">
        <v>3849</v>
      </c>
      <c r="B1281" s="1" t="s">
        <v>4072</v>
      </c>
      <c r="C1281" s="1" t="s">
        <v>4073</v>
      </c>
      <c r="D1281" s="1" t="s">
        <v>4061</v>
      </c>
      <c r="E1281" s="2">
        <v>510</v>
      </c>
      <c r="F1281" s="1" t="s">
        <v>4074</v>
      </c>
      <c r="G1281" s="2" t="s">
        <v>18</v>
      </c>
      <c r="H1281" s="1" t="s">
        <v>9002</v>
      </c>
      <c r="I1281" s="3">
        <v>45023.451249999998</v>
      </c>
      <c r="J1281" s="4">
        <v>171000</v>
      </c>
      <c r="K1281" s="5">
        <v>20300</v>
      </c>
      <c r="L1281" s="5">
        <v>132200</v>
      </c>
      <c r="M1281" s="5">
        <f t="shared" si="46"/>
        <v>152500</v>
      </c>
      <c r="N1281" s="38">
        <v>1.36</v>
      </c>
      <c r="O1281" s="38">
        <v>1.5720152091254755</v>
      </c>
    </row>
    <row r="1282" spans="1:15">
      <c r="A1282" s="1" t="s">
        <v>3849</v>
      </c>
      <c r="B1282" s="1" t="s">
        <v>4075</v>
      </c>
      <c r="C1282" s="1" t="s">
        <v>4076</v>
      </c>
      <c r="D1282" s="1" t="s">
        <v>4061</v>
      </c>
      <c r="E1282" s="2">
        <v>510</v>
      </c>
      <c r="F1282" s="1" t="s">
        <v>4077</v>
      </c>
      <c r="G1282" s="2" t="s">
        <v>18</v>
      </c>
      <c r="H1282" s="1" t="s">
        <v>9003</v>
      </c>
      <c r="I1282" s="3">
        <v>44967.65483796296</v>
      </c>
      <c r="J1282" s="4">
        <v>399000</v>
      </c>
      <c r="K1282" s="5">
        <v>82000</v>
      </c>
      <c r="L1282" s="5">
        <v>280800</v>
      </c>
      <c r="M1282" s="5">
        <f t="shared" si="46"/>
        <v>362800</v>
      </c>
      <c r="N1282" s="38">
        <v>1.36</v>
      </c>
      <c r="O1282" s="38">
        <v>1.5720152091254755</v>
      </c>
    </row>
    <row r="1283" spans="1:15">
      <c r="A1283" s="1" t="s">
        <v>3849</v>
      </c>
      <c r="B1283" s="1" t="s">
        <v>4078</v>
      </c>
      <c r="C1283" s="1" t="s">
        <v>4079</v>
      </c>
      <c r="D1283" s="1" t="s">
        <v>4061</v>
      </c>
      <c r="E1283" s="2">
        <v>510</v>
      </c>
      <c r="F1283" s="1" t="s">
        <v>4080</v>
      </c>
      <c r="G1283" s="2" t="s">
        <v>18</v>
      </c>
      <c r="H1283" s="1" t="s">
        <v>9004</v>
      </c>
      <c r="I1283" s="3">
        <v>44939.537395833337</v>
      </c>
      <c r="J1283" s="4">
        <v>168000</v>
      </c>
      <c r="K1283" s="5">
        <v>22100</v>
      </c>
      <c r="L1283" s="5">
        <v>134000</v>
      </c>
      <c r="M1283" s="5">
        <f t="shared" si="46"/>
        <v>156100</v>
      </c>
      <c r="N1283" s="38">
        <v>1.36</v>
      </c>
      <c r="O1283" s="38">
        <v>1.5720152091254755</v>
      </c>
    </row>
    <row r="1284" spans="1:15">
      <c r="A1284" s="1" t="s">
        <v>3849</v>
      </c>
      <c r="B1284" s="1" t="s">
        <v>4081</v>
      </c>
      <c r="C1284" s="1" t="s">
        <v>4082</v>
      </c>
      <c r="D1284" s="1" t="s">
        <v>4061</v>
      </c>
      <c r="E1284" s="2">
        <v>510</v>
      </c>
      <c r="F1284" s="1" t="s">
        <v>4083</v>
      </c>
      <c r="G1284" s="2" t="s">
        <v>18</v>
      </c>
      <c r="H1284" s="1" t="s">
        <v>9005</v>
      </c>
      <c r="I1284" s="3">
        <v>45051.582685185182</v>
      </c>
      <c r="J1284" s="4">
        <v>125000</v>
      </c>
      <c r="K1284" s="5">
        <v>20300</v>
      </c>
      <c r="L1284" s="5">
        <v>103600</v>
      </c>
      <c r="M1284" s="5">
        <f t="shared" si="46"/>
        <v>123900</v>
      </c>
      <c r="N1284" s="38">
        <v>1.36</v>
      </c>
      <c r="O1284" s="38">
        <v>1.5720152091254755</v>
      </c>
    </row>
    <row r="1285" spans="1:15">
      <c r="A1285" s="1" t="s">
        <v>3849</v>
      </c>
      <c r="B1285" s="1" t="s">
        <v>4084</v>
      </c>
      <c r="C1285" s="1" t="s">
        <v>4085</v>
      </c>
      <c r="D1285" s="1" t="s">
        <v>4086</v>
      </c>
      <c r="E1285" s="2">
        <v>510</v>
      </c>
      <c r="F1285" s="1" t="s">
        <v>4087</v>
      </c>
      <c r="G1285" s="2" t="s">
        <v>18</v>
      </c>
      <c r="H1285" s="1" t="s">
        <v>9006</v>
      </c>
      <c r="I1285" s="3">
        <v>45086.616076388891</v>
      </c>
      <c r="J1285" s="4">
        <v>339000</v>
      </c>
      <c r="K1285" s="5">
        <v>61200</v>
      </c>
      <c r="L1285" s="5">
        <v>131800</v>
      </c>
      <c r="M1285" s="5">
        <f t="shared" si="46"/>
        <v>193000</v>
      </c>
      <c r="N1285" s="38">
        <v>1</v>
      </c>
      <c r="O1285" s="38">
        <v>1</v>
      </c>
    </row>
    <row r="1286" spans="1:15">
      <c r="A1286" s="1" t="s">
        <v>3849</v>
      </c>
      <c r="B1286" s="1" t="s">
        <v>4088</v>
      </c>
      <c r="C1286" s="1" t="s">
        <v>4089</v>
      </c>
      <c r="D1286" s="1" t="s">
        <v>4090</v>
      </c>
      <c r="E1286" s="2">
        <v>510</v>
      </c>
      <c r="F1286" s="1" t="s">
        <v>4091</v>
      </c>
      <c r="G1286" s="2" t="s">
        <v>18</v>
      </c>
      <c r="H1286" s="1" t="s">
        <v>9007</v>
      </c>
      <c r="I1286" s="3">
        <v>45105.399606481478</v>
      </c>
      <c r="J1286" s="4">
        <v>350000</v>
      </c>
      <c r="K1286" s="5">
        <v>34500</v>
      </c>
      <c r="L1286" s="5">
        <v>225600</v>
      </c>
      <c r="M1286" s="5">
        <f t="shared" si="46"/>
        <v>260100</v>
      </c>
      <c r="N1286" s="38">
        <v>1.62</v>
      </c>
      <c r="O1286" s="38">
        <v>1.62</v>
      </c>
    </row>
    <row r="1287" spans="1:15">
      <c r="A1287" s="1" t="s">
        <v>3849</v>
      </c>
      <c r="B1287" s="1" t="s">
        <v>4092</v>
      </c>
      <c r="C1287" s="1" t="s">
        <v>4093</v>
      </c>
      <c r="D1287" s="1" t="s">
        <v>4090</v>
      </c>
      <c r="E1287" s="2">
        <v>510</v>
      </c>
      <c r="F1287" s="1" t="s">
        <v>4094</v>
      </c>
      <c r="G1287" s="2" t="s">
        <v>18</v>
      </c>
      <c r="H1287" s="1" t="s">
        <v>9008</v>
      </c>
      <c r="I1287" s="3">
        <v>45223.410277777781</v>
      </c>
      <c r="J1287" s="4">
        <v>700000</v>
      </c>
      <c r="K1287" s="5">
        <v>77100</v>
      </c>
      <c r="L1287" s="5">
        <v>444100</v>
      </c>
      <c r="M1287" s="5">
        <f t="shared" si="46"/>
        <v>521200</v>
      </c>
      <c r="N1287" s="38">
        <v>1.62</v>
      </c>
      <c r="O1287" s="38">
        <v>1.62</v>
      </c>
    </row>
    <row r="1288" spans="1:15">
      <c r="A1288" s="1" t="s">
        <v>3849</v>
      </c>
      <c r="B1288" s="1" t="s">
        <v>4095</v>
      </c>
      <c r="C1288" s="1" t="s">
        <v>4096</v>
      </c>
      <c r="D1288" s="1" t="s">
        <v>4097</v>
      </c>
      <c r="E1288" s="2">
        <v>510</v>
      </c>
      <c r="F1288" s="1" t="s">
        <v>4098</v>
      </c>
      <c r="G1288" s="2" t="s">
        <v>18</v>
      </c>
      <c r="H1288" s="1" t="s">
        <v>9009</v>
      </c>
      <c r="I1288" s="3">
        <v>45117.353275462963</v>
      </c>
      <c r="J1288" s="4">
        <v>175000</v>
      </c>
      <c r="K1288" s="5">
        <v>20500</v>
      </c>
      <c r="L1288" s="5">
        <v>90400</v>
      </c>
      <c r="M1288" s="5">
        <f t="shared" si="46"/>
        <v>110900</v>
      </c>
      <c r="N1288" s="38">
        <v>1.28</v>
      </c>
      <c r="O1288" s="38">
        <v>1.28</v>
      </c>
    </row>
    <row r="1289" spans="1:15">
      <c r="A1289" s="1" t="s">
        <v>3849</v>
      </c>
      <c r="B1289" s="1" t="s">
        <v>4099</v>
      </c>
      <c r="C1289" s="1" t="s">
        <v>4100</v>
      </c>
      <c r="D1289" s="1" t="s">
        <v>4097</v>
      </c>
      <c r="E1289" s="2">
        <v>510</v>
      </c>
      <c r="F1289" s="1" t="s">
        <v>4101</v>
      </c>
      <c r="G1289" s="2" t="s">
        <v>18</v>
      </c>
      <c r="H1289" s="1" t="s">
        <v>9010</v>
      </c>
      <c r="I1289" s="3">
        <v>45145.53429398148</v>
      </c>
      <c r="J1289" s="4">
        <v>199900</v>
      </c>
      <c r="K1289" s="5">
        <v>18600</v>
      </c>
      <c r="L1289" s="5">
        <v>97900</v>
      </c>
      <c r="M1289" s="5">
        <f t="shared" si="46"/>
        <v>116500</v>
      </c>
      <c r="N1289" s="38">
        <v>1.28</v>
      </c>
      <c r="O1289" s="38">
        <v>1.28</v>
      </c>
    </row>
    <row r="1290" spans="1:15">
      <c r="A1290" s="1" t="s">
        <v>3849</v>
      </c>
      <c r="B1290" s="1" t="s">
        <v>4102</v>
      </c>
      <c r="C1290" s="1" t="s">
        <v>4103</v>
      </c>
      <c r="D1290" s="1" t="s">
        <v>4097</v>
      </c>
      <c r="E1290" s="2">
        <v>510</v>
      </c>
      <c r="F1290" s="1" t="s">
        <v>4104</v>
      </c>
      <c r="G1290" s="2" t="s">
        <v>18</v>
      </c>
      <c r="H1290" s="1" t="s">
        <v>9011</v>
      </c>
      <c r="I1290" s="3">
        <v>45030.341921296298</v>
      </c>
      <c r="J1290" s="4">
        <v>214000</v>
      </c>
      <c r="K1290" s="5">
        <v>23200</v>
      </c>
      <c r="L1290" s="5">
        <v>128800</v>
      </c>
      <c r="M1290" s="5">
        <f t="shared" si="46"/>
        <v>152000</v>
      </c>
      <c r="N1290" s="38">
        <v>1.28</v>
      </c>
      <c r="O1290" s="38">
        <v>1.28</v>
      </c>
    </row>
    <row r="1291" spans="1:15">
      <c r="A1291" s="1" t="s">
        <v>3849</v>
      </c>
      <c r="B1291" s="1" t="s">
        <v>4105</v>
      </c>
      <c r="C1291" s="1" t="s">
        <v>4106</v>
      </c>
      <c r="D1291" s="1" t="s">
        <v>4107</v>
      </c>
      <c r="E1291" s="2">
        <v>510</v>
      </c>
      <c r="F1291" s="1" t="s">
        <v>4108</v>
      </c>
      <c r="G1291" s="2" t="s">
        <v>18</v>
      </c>
      <c r="H1291" s="1" t="s">
        <v>9012</v>
      </c>
      <c r="I1291" s="3">
        <v>45105.538055555553</v>
      </c>
      <c r="J1291" s="4">
        <v>210710</v>
      </c>
      <c r="K1291" s="5">
        <v>32900</v>
      </c>
      <c r="L1291" s="5">
        <v>112700</v>
      </c>
      <c r="M1291" s="5">
        <f t="shared" si="46"/>
        <v>145600</v>
      </c>
      <c r="N1291" s="38">
        <v>1.24</v>
      </c>
      <c r="O1291" s="38">
        <v>1.5109243697478993</v>
      </c>
    </row>
    <row r="1292" spans="1:15">
      <c r="A1292" s="1" t="s">
        <v>3849</v>
      </c>
      <c r="B1292" s="1" t="s">
        <v>4109</v>
      </c>
      <c r="C1292" s="1" t="s">
        <v>4110</v>
      </c>
      <c r="D1292" s="1" t="s">
        <v>4107</v>
      </c>
      <c r="E1292" s="2">
        <v>510</v>
      </c>
      <c r="F1292" s="1" t="s">
        <v>4111</v>
      </c>
      <c r="G1292" s="2" t="s">
        <v>18</v>
      </c>
      <c r="H1292" s="1" t="s">
        <v>9013</v>
      </c>
      <c r="I1292" s="3">
        <v>45065.640810185185</v>
      </c>
      <c r="J1292" s="4">
        <v>197000</v>
      </c>
      <c r="K1292" s="5">
        <v>20200</v>
      </c>
      <c r="L1292" s="5">
        <v>129200</v>
      </c>
      <c r="M1292" s="5">
        <f t="shared" si="46"/>
        <v>149400</v>
      </c>
      <c r="N1292" s="38">
        <v>1.24</v>
      </c>
      <c r="O1292" s="38">
        <v>1.5109243697478993</v>
      </c>
    </row>
    <row r="1293" spans="1:15">
      <c r="A1293" s="1" t="s">
        <v>3849</v>
      </c>
      <c r="B1293" s="1" t="s">
        <v>4112</v>
      </c>
      <c r="C1293" s="1" t="s">
        <v>4113</v>
      </c>
      <c r="D1293" s="1" t="s">
        <v>4107</v>
      </c>
      <c r="E1293" s="2">
        <v>510</v>
      </c>
      <c r="F1293" s="1" t="s">
        <v>4114</v>
      </c>
      <c r="G1293" s="2" t="s">
        <v>18</v>
      </c>
      <c r="H1293" s="1" t="s">
        <v>9014</v>
      </c>
      <c r="I1293" s="3">
        <v>45078.362638888888</v>
      </c>
      <c r="J1293" s="4">
        <v>145000</v>
      </c>
      <c r="K1293" s="5">
        <v>15100</v>
      </c>
      <c r="L1293" s="5">
        <v>105600</v>
      </c>
      <c r="M1293" s="5">
        <f t="shared" si="46"/>
        <v>120700</v>
      </c>
      <c r="N1293" s="38">
        <v>1.24</v>
      </c>
      <c r="O1293" s="38">
        <v>1.5109243697478993</v>
      </c>
    </row>
    <row r="1294" spans="1:15">
      <c r="A1294" s="1" t="s">
        <v>3849</v>
      </c>
      <c r="B1294" s="1" t="s">
        <v>4115</v>
      </c>
      <c r="C1294" s="1" t="s">
        <v>4116</v>
      </c>
      <c r="D1294" s="1" t="s">
        <v>4107</v>
      </c>
      <c r="E1294" s="2">
        <v>510</v>
      </c>
      <c r="F1294" s="1" t="s">
        <v>4117</v>
      </c>
      <c r="G1294" s="2" t="s">
        <v>18</v>
      </c>
      <c r="H1294" s="1" t="s">
        <v>9015</v>
      </c>
      <c r="I1294" s="3">
        <v>45131.572557870371</v>
      </c>
      <c r="J1294" s="4">
        <v>119000</v>
      </c>
      <c r="K1294" s="5">
        <v>15100</v>
      </c>
      <c r="L1294" s="5">
        <v>88300</v>
      </c>
      <c r="M1294" s="5">
        <f t="shared" si="46"/>
        <v>103400</v>
      </c>
      <c r="N1294" s="38">
        <v>1.24</v>
      </c>
      <c r="O1294" s="38">
        <v>1.5109243697478993</v>
      </c>
    </row>
    <row r="1295" spans="1:15">
      <c r="A1295" s="1" t="s">
        <v>3849</v>
      </c>
      <c r="B1295" s="1" t="s">
        <v>4118</v>
      </c>
      <c r="C1295" s="1" t="s">
        <v>4119</v>
      </c>
      <c r="D1295" s="1" t="s">
        <v>4107</v>
      </c>
      <c r="E1295" s="2">
        <v>510</v>
      </c>
      <c r="F1295" s="1" t="s">
        <v>4120</v>
      </c>
      <c r="G1295" s="2" t="s">
        <v>18</v>
      </c>
      <c r="H1295" s="1" t="s">
        <v>9016</v>
      </c>
      <c r="I1295" s="3">
        <v>44960.540046296293</v>
      </c>
      <c r="J1295" s="4">
        <v>115000</v>
      </c>
      <c r="K1295" s="5">
        <v>16600</v>
      </c>
      <c r="L1295" s="5">
        <v>91600</v>
      </c>
      <c r="M1295" s="5">
        <f t="shared" si="46"/>
        <v>108200</v>
      </c>
      <c r="N1295" s="38">
        <v>1.24</v>
      </c>
      <c r="O1295" s="38">
        <v>1.5109243697478993</v>
      </c>
    </row>
    <row r="1296" spans="1:15">
      <c r="A1296" s="1" t="s">
        <v>3849</v>
      </c>
      <c r="B1296" s="1" t="s">
        <v>4121</v>
      </c>
      <c r="C1296" s="1" t="s">
        <v>4122</v>
      </c>
      <c r="D1296" s="1" t="s">
        <v>4123</v>
      </c>
      <c r="E1296" s="2">
        <v>510</v>
      </c>
      <c r="F1296" s="1" t="s">
        <v>4124</v>
      </c>
      <c r="G1296" s="2" t="s">
        <v>18</v>
      </c>
      <c r="H1296" s="1" t="s">
        <v>9017</v>
      </c>
      <c r="I1296" s="3">
        <v>45077.442002314812</v>
      </c>
      <c r="J1296" s="4">
        <v>220000</v>
      </c>
      <c r="K1296" s="5">
        <v>69100</v>
      </c>
      <c r="L1296" s="5">
        <v>136800</v>
      </c>
      <c r="M1296" s="5">
        <f t="shared" si="46"/>
        <v>205900</v>
      </c>
      <c r="N1296" s="38">
        <v>1.45</v>
      </c>
      <c r="O1296" s="38">
        <v>1.45</v>
      </c>
    </row>
    <row r="1297" spans="1:15">
      <c r="A1297" s="1" t="s">
        <v>3849</v>
      </c>
      <c r="B1297" s="1" t="s">
        <v>4125</v>
      </c>
      <c r="C1297" s="1" t="s">
        <v>4126</v>
      </c>
      <c r="D1297" s="1" t="s">
        <v>4127</v>
      </c>
      <c r="E1297" s="2">
        <v>510</v>
      </c>
      <c r="F1297" s="1" t="s">
        <v>4128</v>
      </c>
      <c r="G1297" s="2" t="s">
        <v>18</v>
      </c>
      <c r="H1297" s="1" t="s">
        <v>9018</v>
      </c>
      <c r="I1297" s="3">
        <v>45251.668055555558</v>
      </c>
      <c r="J1297" s="4">
        <v>194900</v>
      </c>
      <c r="K1297" s="5">
        <v>22400</v>
      </c>
      <c r="L1297" s="5">
        <v>122200</v>
      </c>
      <c r="M1297" s="5">
        <f t="shared" si="46"/>
        <v>144600</v>
      </c>
      <c r="N1297" s="38">
        <v>1.42</v>
      </c>
      <c r="O1297" s="38">
        <v>1.7082807539093583</v>
      </c>
    </row>
    <row r="1298" spans="1:15">
      <c r="A1298" s="1" t="s">
        <v>3849</v>
      </c>
      <c r="B1298" s="1" t="s">
        <v>4129</v>
      </c>
      <c r="C1298" s="1" t="s">
        <v>4130</v>
      </c>
      <c r="D1298" s="1" t="s">
        <v>4127</v>
      </c>
      <c r="E1298" s="2">
        <v>510</v>
      </c>
      <c r="F1298" s="1" t="s">
        <v>4131</v>
      </c>
      <c r="G1298" s="2" t="s">
        <v>18</v>
      </c>
      <c r="H1298" s="1" t="s">
        <v>9019</v>
      </c>
      <c r="I1298" s="3">
        <v>45105.65929398148</v>
      </c>
      <c r="J1298" s="4">
        <v>373900</v>
      </c>
      <c r="K1298" s="5">
        <v>46700</v>
      </c>
      <c r="L1298" s="5">
        <v>241000</v>
      </c>
      <c r="M1298" s="5">
        <f t="shared" si="46"/>
        <v>287700</v>
      </c>
      <c r="N1298" s="38">
        <v>1.42</v>
      </c>
      <c r="O1298" s="38">
        <v>1.7082807539093583</v>
      </c>
    </row>
    <row r="1299" spans="1:15">
      <c r="A1299" s="1" t="s">
        <v>3849</v>
      </c>
      <c r="B1299" s="1" t="s">
        <v>4132</v>
      </c>
      <c r="C1299" s="1" t="s">
        <v>4133</v>
      </c>
      <c r="D1299" s="1" t="s">
        <v>4127</v>
      </c>
      <c r="E1299" s="2">
        <v>510</v>
      </c>
      <c r="F1299" s="1" t="s">
        <v>4134</v>
      </c>
      <c r="G1299" s="2" t="s">
        <v>18</v>
      </c>
      <c r="H1299" s="1" t="s">
        <v>9020</v>
      </c>
      <c r="I1299" s="3">
        <v>45243.392280092594</v>
      </c>
      <c r="J1299" s="4">
        <v>219900</v>
      </c>
      <c r="K1299" s="5">
        <v>28900</v>
      </c>
      <c r="L1299" s="5">
        <v>155500</v>
      </c>
      <c r="M1299" s="5">
        <f t="shared" si="46"/>
        <v>184400</v>
      </c>
      <c r="N1299" s="38">
        <v>1.42</v>
      </c>
      <c r="O1299" s="38">
        <v>1.7082807539093583</v>
      </c>
    </row>
    <row r="1300" spans="1:15">
      <c r="A1300" s="1" t="s">
        <v>3849</v>
      </c>
      <c r="B1300" s="1" t="s">
        <v>4135</v>
      </c>
      <c r="C1300" s="1" t="s">
        <v>4136</v>
      </c>
      <c r="D1300" s="1" t="s">
        <v>4127</v>
      </c>
      <c r="E1300" s="2">
        <v>510</v>
      </c>
      <c r="F1300" s="1" t="s">
        <v>4137</v>
      </c>
      <c r="G1300" s="2" t="s">
        <v>18</v>
      </c>
      <c r="H1300" s="1" t="s">
        <v>9021</v>
      </c>
      <c r="I1300" s="3">
        <v>45036.338425925926</v>
      </c>
      <c r="J1300" s="4">
        <v>182000</v>
      </c>
      <c r="K1300" s="5">
        <v>19100</v>
      </c>
      <c r="L1300" s="5">
        <v>138500</v>
      </c>
      <c r="M1300" s="5">
        <f t="shared" si="46"/>
        <v>157600</v>
      </c>
      <c r="N1300" s="38">
        <v>1.42</v>
      </c>
      <c r="O1300" s="38">
        <v>1.7082807539093583</v>
      </c>
    </row>
    <row r="1301" spans="1:15">
      <c r="A1301" s="1" t="s">
        <v>3849</v>
      </c>
      <c r="B1301" s="1" t="s">
        <v>4138</v>
      </c>
      <c r="C1301" s="1" t="s">
        <v>4139</v>
      </c>
      <c r="D1301" s="1" t="s">
        <v>4127</v>
      </c>
      <c r="E1301" s="2">
        <v>510</v>
      </c>
      <c r="F1301" s="1" t="s">
        <v>4140</v>
      </c>
      <c r="G1301" s="2" t="s">
        <v>18</v>
      </c>
      <c r="H1301" s="1" t="s">
        <v>9022</v>
      </c>
      <c r="I1301" s="3">
        <v>45072.350358796299</v>
      </c>
      <c r="J1301" s="4">
        <v>192000</v>
      </c>
      <c r="K1301" s="5">
        <v>31700</v>
      </c>
      <c r="L1301" s="5">
        <v>145500</v>
      </c>
      <c r="M1301" s="5">
        <f t="shared" si="46"/>
        <v>177200</v>
      </c>
      <c r="N1301" s="38">
        <v>1.42</v>
      </c>
      <c r="O1301" s="38">
        <v>1.7082807539093583</v>
      </c>
    </row>
    <row r="1302" spans="1:15">
      <c r="A1302" s="1" t="s">
        <v>3849</v>
      </c>
      <c r="B1302" s="1" t="s">
        <v>4141</v>
      </c>
      <c r="C1302" s="1" t="s">
        <v>4142</v>
      </c>
      <c r="D1302" s="1" t="s">
        <v>4127</v>
      </c>
      <c r="E1302" s="2">
        <v>510</v>
      </c>
      <c r="F1302" s="1" t="s">
        <v>4143</v>
      </c>
      <c r="G1302" s="2" t="s">
        <v>18</v>
      </c>
      <c r="H1302" s="1" t="s">
        <v>9023</v>
      </c>
      <c r="I1302" s="3">
        <v>45061.336886574078</v>
      </c>
      <c r="J1302" s="4">
        <v>185000</v>
      </c>
      <c r="K1302" s="5">
        <v>19100</v>
      </c>
      <c r="L1302" s="5">
        <v>162300</v>
      </c>
      <c r="M1302" s="5">
        <f t="shared" si="46"/>
        <v>181400</v>
      </c>
      <c r="N1302" s="38">
        <v>1.42</v>
      </c>
      <c r="O1302" s="38">
        <v>1.7082807539093583</v>
      </c>
    </row>
    <row r="1303" spans="1:15">
      <c r="A1303" s="1" t="s">
        <v>3849</v>
      </c>
      <c r="B1303" s="1" t="s">
        <v>4144</v>
      </c>
      <c r="C1303" s="1" t="s">
        <v>4145</v>
      </c>
      <c r="D1303" s="1" t="s">
        <v>4146</v>
      </c>
      <c r="E1303" s="2">
        <v>510</v>
      </c>
      <c r="F1303" s="1" t="s">
        <v>4147</v>
      </c>
      <c r="G1303" s="2" t="s">
        <v>18</v>
      </c>
      <c r="H1303" s="1" t="s">
        <v>9024</v>
      </c>
      <c r="I1303" s="3">
        <v>45070.352395833332</v>
      </c>
      <c r="J1303" s="4">
        <v>185000</v>
      </c>
      <c r="K1303" s="5">
        <v>21800</v>
      </c>
      <c r="L1303" s="5">
        <v>115300</v>
      </c>
      <c r="M1303" s="5">
        <f t="shared" si="46"/>
        <v>137100</v>
      </c>
      <c r="N1303" s="38">
        <v>1.58</v>
      </c>
      <c r="O1303" s="38">
        <v>1.58</v>
      </c>
    </row>
    <row r="1304" spans="1:15">
      <c r="A1304" s="1" t="s">
        <v>3849</v>
      </c>
      <c r="B1304" s="1" t="s">
        <v>4148</v>
      </c>
      <c r="C1304" s="1" t="s">
        <v>4149</v>
      </c>
      <c r="D1304" s="1" t="s">
        <v>4150</v>
      </c>
      <c r="E1304" s="2">
        <v>510</v>
      </c>
      <c r="F1304" s="1" t="s">
        <v>4151</v>
      </c>
      <c r="G1304" s="2" t="s">
        <v>18</v>
      </c>
      <c r="H1304" s="1" t="s">
        <v>9025</v>
      </c>
      <c r="I1304" s="3">
        <v>45257.608101851853</v>
      </c>
      <c r="J1304" s="4">
        <v>220000</v>
      </c>
      <c r="K1304" s="5">
        <v>54800</v>
      </c>
      <c r="L1304" s="5">
        <v>128500</v>
      </c>
      <c r="M1304" s="5">
        <f t="shared" si="46"/>
        <v>183300</v>
      </c>
      <c r="N1304" s="38">
        <v>1.68</v>
      </c>
      <c r="O1304" s="38">
        <v>2.04</v>
      </c>
    </row>
    <row r="1305" spans="1:15">
      <c r="A1305" s="1" t="s">
        <v>3849</v>
      </c>
      <c r="B1305" s="1" t="s">
        <v>4152</v>
      </c>
      <c r="C1305" s="1" t="s">
        <v>4153</v>
      </c>
      <c r="D1305" s="1" t="s">
        <v>4150</v>
      </c>
      <c r="E1305" s="2">
        <v>510</v>
      </c>
      <c r="F1305" s="1" t="s">
        <v>4154</v>
      </c>
      <c r="G1305" s="2" t="s">
        <v>18</v>
      </c>
      <c r="H1305" s="1" t="s">
        <v>9026</v>
      </c>
      <c r="I1305" s="3">
        <v>45090.624895833331</v>
      </c>
      <c r="J1305" s="4">
        <v>200000</v>
      </c>
      <c r="K1305" s="5">
        <v>45200</v>
      </c>
      <c r="L1305" s="5">
        <v>111400</v>
      </c>
      <c r="M1305" s="5">
        <f t="shared" si="46"/>
        <v>156600</v>
      </c>
      <c r="N1305" s="38">
        <v>1.68</v>
      </c>
      <c r="O1305" s="38">
        <v>2.04</v>
      </c>
    </row>
    <row r="1306" spans="1:15">
      <c r="A1306" s="1" t="s">
        <v>3849</v>
      </c>
      <c r="B1306" s="1" t="s">
        <v>4155</v>
      </c>
      <c r="C1306" s="1" t="s">
        <v>4156</v>
      </c>
      <c r="D1306" s="1" t="s">
        <v>4150</v>
      </c>
      <c r="E1306" s="2">
        <v>510</v>
      </c>
      <c r="F1306" s="1" t="s">
        <v>4157</v>
      </c>
      <c r="G1306" s="2" t="s">
        <v>18</v>
      </c>
      <c r="H1306" s="1" t="s">
        <v>9027</v>
      </c>
      <c r="I1306" s="3">
        <v>45128.605324074073</v>
      </c>
      <c r="J1306" s="4">
        <v>219900</v>
      </c>
      <c r="K1306" s="5">
        <v>44900</v>
      </c>
      <c r="L1306" s="5">
        <v>127300</v>
      </c>
      <c r="M1306" s="5">
        <f t="shared" ref="M1306:M1332" si="47">SUM(K1306:L1306)</f>
        <v>172200</v>
      </c>
      <c r="N1306" s="38">
        <v>1.68</v>
      </c>
      <c r="O1306" s="38">
        <v>2.04</v>
      </c>
    </row>
    <row r="1307" spans="1:15">
      <c r="A1307" s="1" t="s">
        <v>3849</v>
      </c>
      <c r="B1307" s="1" t="s">
        <v>4158</v>
      </c>
      <c r="C1307" s="1" t="s">
        <v>4159</v>
      </c>
      <c r="D1307" s="1" t="s">
        <v>4150</v>
      </c>
      <c r="E1307" s="2">
        <v>510</v>
      </c>
      <c r="F1307" s="1" t="s">
        <v>4160</v>
      </c>
      <c r="G1307" s="2" t="s">
        <v>18</v>
      </c>
      <c r="H1307" s="1" t="s">
        <v>9028</v>
      </c>
      <c r="I1307" s="3">
        <v>45191.401226851849</v>
      </c>
      <c r="J1307" s="4">
        <v>210000</v>
      </c>
      <c r="K1307" s="5">
        <v>42300</v>
      </c>
      <c r="L1307" s="5">
        <v>128200</v>
      </c>
      <c r="M1307" s="5">
        <f t="shared" si="47"/>
        <v>170500</v>
      </c>
      <c r="N1307" s="38">
        <v>1.68</v>
      </c>
      <c r="O1307" s="38">
        <v>2.04</v>
      </c>
    </row>
    <row r="1308" spans="1:15">
      <c r="A1308" s="1" t="s">
        <v>3849</v>
      </c>
      <c r="B1308" s="1" t="s">
        <v>4161</v>
      </c>
      <c r="C1308" s="1" t="s">
        <v>4162</v>
      </c>
      <c r="D1308" s="1" t="s">
        <v>4150</v>
      </c>
      <c r="E1308" s="2">
        <v>510</v>
      </c>
      <c r="F1308" s="1" t="s">
        <v>4163</v>
      </c>
      <c r="G1308" s="2" t="s">
        <v>18</v>
      </c>
      <c r="H1308" s="1" t="s">
        <v>9029</v>
      </c>
      <c r="I1308" s="3">
        <v>44953.637442129628</v>
      </c>
      <c r="J1308" s="4">
        <v>250000</v>
      </c>
      <c r="K1308" s="5">
        <v>66200</v>
      </c>
      <c r="L1308" s="5">
        <v>161000</v>
      </c>
      <c r="M1308" s="5">
        <f t="shared" si="47"/>
        <v>227200</v>
      </c>
      <c r="N1308" s="38">
        <v>1.68</v>
      </c>
      <c r="O1308" s="38">
        <v>2.04</v>
      </c>
    </row>
    <row r="1309" spans="1:15">
      <c r="A1309" s="1" t="s">
        <v>3849</v>
      </c>
      <c r="B1309" s="1" t="s">
        <v>4164</v>
      </c>
      <c r="C1309" s="1" t="s">
        <v>4165</v>
      </c>
      <c r="D1309" s="1" t="s">
        <v>4150</v>
      </c>
      <c r="E1309" s="2">
        <v>510</v>
      </c>
      <c r="F1309" s="1" t="s">
        <v>4166</v>
      </c>
      <c r="G1309" s="2" t="s">
        <v>18</v>
      </c>
      <c r="H1309" s="1" t="s">
        <v>9030</v>
      </c>
      <c r="I1309" s="3">
        <v>45167.648194444446</v>
      </c>
      <c r="J1309" s="4">
        <v>199900</v>
      </c>
      <c r="K1309" s="5">
        <v>56600</v>
      </c>
      <c r="L1309" s="5">
        <v>129600</v>
      </c>
      <c r="M1309" s="5">
        <f t="shared" si="47"/>
        <v>186200</v>
      </c>
      <c r="N1309" s="38">
        <v>1.68</v>
      </c>
      <c r="O1309" s="38">
        <v>2.04</v>
      </c>
    </row>
    <row r="1310" spans="1:15">
      <c r="A1310" s="1" t="s">
        <v>3849</v>
      </c>
      <c r="B1310" s="1" t="s">
        <v>4167</v>
      </c>
      <c r="C1310" s="1" t="s">
        <v>4168</v>
      </c>
      <c r="D1310" s="1" t="s">
        <v>4169</v>
      </c>
      <c r="E1310" s="2">
        <v>510</v>
      </c>
      <c r="F1310" s="1" t="s">
        <v>4170</v>
      </c>
      <c r="G1310" s="2" t="s">
        <v>18</v>
      </c>
      <c r="H1310" s="1" t="s">
        <v>9031</v>
      </c>
      <c r="I1310" s="3">
        <v>45098.394965277781</v>
      </c>
      <c r="J1310" s="4">
        <v>339500</v>
      </c>
      <c r="K1310" s="5">
        <v>49100</v>
      </c>
      <c r="L1310" s="5">
        <v>244900</v>
      </c>
      <c r="M1310" s="5">
        <f t="shared" si="47"/>
        <v>294000</v>
      </c>
      <c r="N1310" s="38">
        <v>1.44</v>
      </c>
      <c r="O1310" s="38">
        <v>1.61</v>
      </c>
    </row>
    <row r="1311" spans="1:15">
      <c r="A1311" s="1" t="s">
        <v>3849</v>
      </c>
      <c r="B1311" s="1" t="s">
        <v>4171</v>
      </c>
      <c r="C1311" s="1" t="s">
        <v>4172</v>
      </c>
      <c r="D1311" s="1" t="s">
        <v>4169</v>
      </c>
      <c r="E1311" s="2">
        <v>510</v>
      </c>
      <c r="F1311" s="1" t="s">
        <v>4173</v>
      </c>
      <c r="G1311" s="2" t="s">
        <v>18</v>
      </c>
      <c r="H1311" s="1" t="s">
        <v>9032</v>
      </c>
      <c r="I1311" s="3">
        <v>45086.618622685186</v>
      </c>
      <c r="J1311" s="4">
        <v>330000</v>
      </c>
      <c r="K1311" s="5">
        <v>52200</v>
      </c>
      <c r="L1311" s="5">
        <v>242600</v>
      </c>
      <c r="M1311" s="5">
        <f t="shared" si="47"/>
        <v>294800</v>
      </c>
      <c r="N1311" s="38">
        <v>1.44</v>
      </c>
      <c r="O1311" s="38">
        <v>1.61</v>
      </c>
    </row>
    <row r="1312" spans="1:15">
      <c r="A1312" s="1" t="s">
        <v>3849</v>
      </c>
      <c r="B1312" s="1" t="s">
        <v>4174</v>
      </c>
      <c r="C1312" s="1" t="s">
        <v>4175</v>
      </c>
      <c r="D1312" s="1" t="s">
        <v>4169</v>
      </c>
      <c r="E1312" s="2">
        <v>510</v>
      </c>
      <c r="F1312" s="1" t="s">
        <v>4176</v>
      </c>
      <c r="G1312" s="2" t="s">
        <v>18</v>
      </c>
      <c r="H1312" s="1" t="s">
        <v>9033</v>
      </c>
      <c r="I1312" s="3">
        <v>45084.614050925928</v>
      </c>
      <c r="J1312" s="4">
        <v>317500</v>
      </c>
      <c r="K1312" s="5">
        <v>51600</v>
      </c>
      <c r="L1312" s="5">
        <v>232400</v>
      </c>
      <c r="M1312" s="5">
        <f t="shared" si="47"/>
        <v>284000</v>
      </c>
      <c r="N1312" s="38">
        <v>1.44</v>
      </c>
      <c r="O1312" s="38">
        <v>1.61</v>
      </c>
    </row>
    <row r="1313" spans="1:15">
      <c r="A1313" s="1" t="s">
        <v>3849</v>
      </c>
      <c r="B1313" s="1" t="s">
        <v>4177</v>
      </c>
      <c r="C1313" s="1" t="s">
        <v>4178</v>
      </c>
      <c r="D1313" s="1" t="s">
        <v>4169</v>
      </c>
      <c r="E1313" s="2">
        <v>510</v>
      </c>
      <c r="F1313" s="1" t="s">
        <v>4179</v>
      </c>
      <c r="G1313" s="2" t="s">
        <v>18</v>
      </c>
      <c r="H1313" s="1" t="s">
        <v>9034</v>
      </c>
      <c r="I1313" s="3">
        <v>45022.372476851851</v>
      </c>
      <c r="J1313" s="4">
        <v>280000</v>
      </c>
      <c r="K1313" s="5">
        <v>59300</v>
      </c>
      <c r="L1313" s="5">
        <v>196300</v>
      </c>
      <c r="M1313" s="5">
        <f t="shared" si="47"/>
        <v>255600</v>
      </c>
      <c r="N1313" s="38">
        <v>1.44</v>
      </c>
      <c r="O1313" s="38">
        <v>1.61</v>
      </c>
    </row>
    <row r="1314" spans="1:15">
      <c r="A1314" s="1" t="s">
        <v>3849</v>
      </c>
      <c r="B1314" s="1" t="s">
        <v>4180</v>
      </c>
      <c r="C1314" s="1" t="s">
        <v>4181</v>
      </c>
      <c r="D1314" s="1" t="s">
        <v>4169</v>
      </c>
      <c r="E1314" s="2">
        <v>510</v>
      </c>
      <c r="F1314" s="1" t="s">
        <v>4182</v>
      </c>
      <c r="G1314" s="2" t="s">
        <v>18</v>
      </c>
      <c r="H1314" s="1" t="s">
        <v>9035</v>
      </c>
      <c r="I1314" s="3">
        <v>44938.41511574074</v>
      </c>
      <c r="J1314" s="4">
        <v>280000</v>
      </c>
      <c r="K1314" s="5">
        <v>49100</v>
      </c>
      <c r="L1314" s="5">
        <v>246300</v>
      </c>
      <c r="M1314" s="5">
        <f t="shared" si="47"/>
        <v>295400</v>
      </c>
      <c r="N1314" s="38">
        <v>1.44</v>
      </c>
      <c r="O1314" s="38">
        <v>1.61</v>
      </c>
    </row>
    <row r="1315" spans="1:15">
      <c r="A1315" s="9" t="s">
        <v>3849</v>
      </c>
      <c r="B1315" s="9" t="s">
        <v>4183</v>
      </c>
      <c r="C1315" s="9" t="s">
        <v>4184</v>
      </c>
      <c r="D1315" s="9" t="s">
        <v>4185</v>
      </c>
      <c r="E1315" s="10">
        <v>510</v>
      </c>
      <c r="F1315" s="9" t="s">
        <v>4186</v>
      </c>
      <c r="G1315" s="11" t="s">
        <v>18</v>
      </c>
      <c r="H1315" s="1" t="s">
        <v>9036</v>
      </c>
      <c r="I1315" s="12">
        <v>45275.616122685184</v>
      </c>
      <c r="J1315" s="13">
        <v>353000</v>
      </c>
      <c r="K1315" s="14">
        <v>80700</v>
      </c>
      <c r="L1315" s="14">
        <v>257000</v>
      </c>
      <c r="M1315" s="5">
        <f t="shared" si="47"/>
        <v>337700</v>
      </c>
      <c r="N1315" s="38">
        <v>1.43</v>
      </c>
      <c r="O1315" s="38">
        <v>1.43</v>
      </c>
    </row>
    <row r="1316" spans="1:15">
      <c r="A1316" s="1" t="s">
        <v>3849</v>
      </c>
      <c r="B1316" s="1" t="s">
        <v>4187</v>
      </c>
      <c r="C1316" s="1" t="s">
        <v>4188</v>
      </c>
      <c r="D1316" s="1" t="s">
        <v>4185</v>
      </c>
      <c r="E1316" s="2">
        <v>510</v>
      </c>
      <c r="F1316" s="1" t="s">
        <v>4189</v>
      </c>
      <c r="G1316" s="2" t="s">
        <v>18</v>
      </c>
      <c r="H1316" s="1" t="s">
        <v>9037</v>
      </c>
      <c r="I1316" s="3">
        <v>45176.562569444446</v>
      </c>
      <c r="J1316" s="4">
        <v>289900</v>
      </c>
      <c r="K1316" s="5">
        <v>76400</v>
      </c>
      <c r="L1316" s="5">
        <v>172100</v>
      </c>
      <c r="M1316" s="5">
        <f t="shared" si="47"/>
        <v>248500</v>
      </c>
      <c r="N1316" s="38">
        <v>1.43</v>
      </c>
      <c r="O1316" s="38">
        <v>1.43</v>
      </c>
    </row>
    <row r="1317" spans="1:15">
      <c r="A1317" s="1" t="s">
        <v>3849</v>
      </c>
      <c r="B1317" s="1" t="s">
        <v>4190</v>
      </c>
      <c r="C1317" s="1" t="s">
        <v>4191</v>
      </c>
      <c r="D1317" s="1" t="s">
        <v>4185</v>
      </c>
      <c r="E1317" s="2">
        <v>510</v>
      </c>
      <c r="F1317" s="1" t="s">
        <v>4192</v>
      </c>
      <c r="G1317" s="2" t="s">
        <v>18</v>
      </c>
      <c r="H1317" s="1" t="s">
        <v>9038</v>
      </c>
      <c r="I1317" s="3">
        <v>45184.46162037037</v>
      </c>
      <c r="J1317" s="4">
        <v>400000</v>
      </c>
      <c r="K1317" s="5">
        <v>64800</v>
      </c>
      <c r="L1317" s="5">
        <v>297300</v>
      </c>
      <c r="M1317" s="5">
        <f t="shared" si="47"/>
        <v>362100</v>
      </c>
      <c r="N1317" s="38">
        <v>1.43</v>
      </c>
      <c r="O1317" s="38">
        <v>1.43</v>
      </c>
    </row>
    <row r="1318" spans="1:15">
      <c r="A1318" s="1" t="s">
        <v>3849</v>
      </c>
      <c r="B1318" s="1" t="s">
        <v>4193</v>
      </c>
      <c r="C1318" s="1" t="s">
        <v>4194</v>
      </c>
      <c r="D1318" s="1" t="s">
        <v>4185</v>
      </c>
      <c r="E1318" s="2">
        <v>510</v>
      </c>
      <c r="F1318" s="1" t="s">
        <v>4195</v>
      </c>
      <c r="G1318" s="2" t="s">
        <v>18</v>
      </c>
      <c r="H1318" s="1" t="s">
        <v>9039</v>
      </c>
      <c r="I1318" s="3">
        <v>45117.464537037034</v>
      </c>
      <c r="J1318" s="4">
        <v>384000</v>
      </c>
      <c r="K1318" s="5">
        <v>66200</v>
      </c>
      <c r="L1318" s="5">
        <v>314700</v>
      </c>
      <c r="M1318" s="5">
        <f t="shared" si="47"/>
        <v>380900</v>
      </c>
      <c r="N1318" s="38">
        <v>1.43</v>
      </c>
      <c r="O1318" s="38">
        <v>1.43</v>
      </c>
    </row>
    <row r="1319" spans="1:15">
      <c r="A1319" s="1" t="s">
        <v>3849</v>
      </c>
      <c r="B1319" s="1" t="s">
        <v>4196</v>
      </c>
      <c r="C1319" s="1" t="s">
        <v>4197</v>
      </c>
      <c r="D1319" s="1" t="s">
        <v>4198</v>
      </c>
      <c r="E1319" s="2">
        <v>551</v>
      </c>
      <c r="F1319" s="1" t="s">
        <v>4199</v>
      </c>
      <c r="G1319" s="2" t="s">
        <v>18</v>
      </c>
      <c r="H1319" s="1" t="s">
        <v>9040</v>
      </c>
      <c r="I1319" s="3">
        <v>45247.546284722222</v>
      </c>
      <c r="J1319" s="4">
        <v>80802</v>
      </c>
      <c r="K1319" s="5">
        <v>14600</v>
      </c>
      <c r="L1319" s="5">
        <v>47700</v>
      </c>
      <c r="M1319" s="5">
        <f t="shared" si="47"/>
        <v>62300</v>
      </c>
      <c r="N1319" s="38">
        <v>1.1399999999999999</v>
      </c>
      <c r="O1319" s="38">
        <v>1.1399999999999999</v>
      </c>
    </row>
    <row r="1320" spans="1:15">
      <c r="A1320" s="1" t="s">
        <v>3849</v>
      </c>
      <c r="B1320" s="1" t="s">
        <v>4200</v>
      </c>
      <c r="C1320" s="1" t="s">
        <v>4201</v>
      </c>
      <c r="D1320" s="1" t="s">
        <v>4202</v>
      </c>
      <c r="E1320" s="2">
        <v>510</v>
      </c>
      <c r="F1320" s="1" t="s">
        <v>4203</v>
      </c>
      <c r="G1320" s="2" t="s">
        <v>18</v>
      </c>
      <c r="H1320" s="1" t="s">
        <v>9041</v>
      </c>
      <c r="I1320" s="3">
        <v>45029.356990740744</v>
      </c>
      <c r="J1320" s="4">
        <v>420000</v>
      </c>
      <c r="K1320" s="5">
        <v>37000</v>
      </c>
      <c r="L1320" s="5">
        <v>252100</v>
      </c>
      <c r="M1320" s="5">
        <f t="shared" si="47"/>
        <v>289100</v>
      </c>
      <c r="N1320" s="38">
        <v>1</v>
      </c>
      <c r="O1320" s="38">
        <v>1</v>
      </c>
    </row>
    <row r="1321" spans="1:15">
      <c r="A1321" s="1" t="s">
        <v>3849</v>
      </c>
      <c r="B1321" s="1" t="s">
        <v>4204</v>
      </c>
      <c r="C1321" s="1" t="s">
        <v>4205</v>
      </c>
      <c r="D1321" s="1" t="s">
        <v>4206</v>
      </c>
      <c r="E1321" s="2">
        <v>510</v>
      </c>
      <c r="F1321" s="1" t="s">
        <v>4207</v>
      </c>
      <c r="G1321" s="2" t="s">
        <v>18</v>
      </c>
      <c r="H1321" s="1" t="s">
        <v>9042</v>
      </c>
      <c r="I1321" s="3">
        <v>45128.621666666666</v>
      </c>
      <c r="J1321" s="4">
        <v>125000</v>
      </c>
      <c r="K1321" s="5">
        <v>15800</v>
      </c>
      <c r="L1321" s="5">
        <v>74300</v>
      </c>
      <c r="M1321" s="5">
        <f t="shared" si="47"/>
        <v>90100</v>
      </c>
      <c r="N1321" s="38">
        <v>1.36</v>
      </c>
      <c r="O1321" s="38">
        <v>1.36</v>
      </c>
    </row>
    <row r="1322" spans="1:15">
      <c r="A1322" s="1" t="s">
        <v>3849</v>
      </c>
      <c r="B1322" s="1" t="s">
        <v>4208</v>
      </c>
      <c r="C1322" s="1" t="s">
        <v>4209</v>
      </c>
      <c r="D1322" s="1" t="s">
        <v>4206</v>
      </c>
      <c r="E1322" s="2">
        <v>510</v>
      </c>
      <c r="F1322" s="1" t="s">
        <v>4210</v>
      </c>
      <c r="G1322" s="2" t="s">
        <v>18</v>
      </c>
      <c r="H1322" s="1" t="s">
        <v>9043</v>
      </c>
      <c r="I1322" s="3">
        <v>45170.446435185186</v>
      </c>
      <c r="J1322" s="4">
        <v>75000</v>
      </c>
      <c r="K1322" s="5">
        <v>17900</v>
      </c>
      <c r="L1322" s="5">
        <v>51600</v>
      </c>
      <c r="M1322" s="5">
        <f t="shared" si="47"/>
        <v>69500</v>
      </c>
      <c r="N1322" s="38">
        <v>1.36</v>
      </c>
      <c r="O1322" s="38">
        <v>1.36</v>
      </c>
    </row>
    <row r="1323" spans="1:15">
      <c r="A1323" s="1" t="s">
        <v>3849</v>
      </c>
      <c r="B1323" s="1" t="s">
        <v>4211</v>
      </c>
      <c r="C1323" s="1" t="s">
        <v>4212</v>
      </c>
      <c r="D1323" s="1" t="s">
        <v>4213</v>
      </c>
      <c r="E1323" s="2">
        <v>510</v>
      </c>
      <c r="F1323" s="1" t="s">
        <v>4214</v>
      </c>
      <c r="G1323" s="2" t="s">
        <v>18</v>
      </c>
      <c r="H1323" s="1" t="s">
        <v>9044</v>
      </c>
      <c r="I1323" s="3">
        <v>45065.634826388887</v>
      </c>
      <c r="J1323" s="4">
        <v>192500</v>
      </c>
      <c r="K1323" s="5">
        <v>56400</v>
      </c>
      <c r="L1323" s="5">
        <v>142400</v>
      </c>
      <c r="M1323" s="5">
        <f t="shared" si="47"/>
        <v>198800</v>
      </c>
      <c r="N1323" s="38">
        <v>1.45</v>
      </c>
      <c r="O1323" s="38">
        <v>1.45</v>
      </c>
    </row>
    <row r="1324" spans="1:15">
      <c r="A1324" s="1" t="s">
        <v>3849</v>
      </c>
      <c r="B1324" s="1" t="s">
        <v>4215</v>
      </c>
      <c r="C1324" s="1" t="s">
        <v>4216</v>
      </c>
      <c r="D1324" s="1" t="s">
        <v>4217</v>
      </c>
      <c r="E1324" s="2">
        <v>510</v>
      </c>
      <c r="F1324" s="1" t="s">
        <v>4218</v>
      </c>
      <c r="G1324" s="2" t="s">
        <v>18</v>
      </c>
      <c r="H1324" s="1" t="s">
        <v>9045</v>
      </c>
      <c r="I1324" s="3">
        <v>44946.394004629627</v>
      </c>
      <c r="J1324" s="4">
        <v>149000</v>
      </c>
      <c r="K1324" s="5">
        <v>29600</v>
      </c>
      <c r="L1324" s="5">
        <v>94900</v>
      </c>
      <c r="M1324" s="5">
        <f t="shared" si="47"/>
        <v>124500</v>
      </c>
      <c r="N1324" s="38">
        <v>1.47</v>
      </c>
      <c r="O1324" s="38">
        <v>1.47</v>
      </c>
    </row>
    <row r="1325" spans="1:15">
      <c r="A1325" s="1" t="s">
        <v>3849</v>
      </c>
      <c r="B1325" s="1" t="s">
        <v>4219</v>
      </c>
      <c r="C1325" s="1" t="s">
        <v>4220</v>
      </c>
      <c r="D1325" s="1" t="s">
        <v>4217</v>
      </c>
      <c r="E1325" s="2">
        <v>510</v>
      </c>
      <c r="F1325" s="1" t="s">
        <v>4221</v>
      </c>
      <c r="G1325" s="2" t="s">
        <v>18</v>
      </c>
      <c r="H1325" s="1" t="s">
        <v>9046</v>
      </c>
      <c r="I1325" s="3">
        <v>45212.472974537035</v>
      </c>
      <c r="J1325" s="4">
        <v>320000</v>
      </c>
      <c r="K1325" s="5">
        <v>46200</v>
      </c>
      <c r="L1325" s="5">
        <v>235200</v>
      </c>
      <c r="M1325" s="5">
        <f t="shared" si="47"/>
        <v>281400</v>
      </c>
      <c r="N1325" s="38">
        <v>1.47</v>
      </c>
      <c r="O1325" s="38">
        <v>1.47</v>
      </c>
    </row>
    <row r="1326" spans="1:15">
      <c r="A1326" s="1" t="s">
        <v>3849</v>
      </c>
      <c r="B1326" s="1" t="s">
        <v>4222</v>
      </c>
      <c r="C1326" s="1" t="s">
        <v>4223</v>
      </c>
      <c r="D1326" s="1" t="s">
        <v>4224</v>
      </c>
      <c r="E1326" s="2">
        <v>510</v>
      </c>
      <c r="F1326" s="1" t="s">
        <v>4225</v>
      </c>
      <c r="G1326" s="2" t="s">
        <v>18</v>
      </c>
      <c r="H1326" s="1" t="s">
        <v>9047</v>
      </c>
      <c r="I1326" s="3">
        <v>45163.344409722224</v>
      </c>
      <c r="J1326" s="4">
        <v>290000</v>
      </c>
      <c r="K1326" s="5">
        <v>66000</v>
      </c>
      <c r="L1326" s="5">
        <v>171900</v>
      </c>
      <c r="M1326" s="5">
        <f t="shared" si="47"/>
        <v>237900</v>
      </c>
      <c r="N1326" s="38">
        <v>1.51</v>
      </c>
      <c r="O1326" s="38">
        <v>1.51</v>
      </c>
    </row>
    <row r="1327" spans="1:15">
      <c r="A1327" s="1" t="s">
        <v>3849</v>
      </c>
      <c r="B1327" s="1" t="s">
        <v>4226</v>
      </c>
      <c r="C1327" s="1" t="s">
        <v>4227</v>
      </c>
      <c r="D1327" s="1" t="s">
        <v>4224</v>
      </c>
      <c r="E1327" s="2">
        <v>510</v>
      </c>
      <c r="F1327" s="1" t="s">
        <v>4228</v>
      </c>
      <c r="G1327" s="2" t="s">
        <v>18</v>
      </c>
      <c r="H1327" s="1" t="s">
        <v>9048</v>
      </c>
      <c r="I1327" s="3">
        <v>45203.614687499998</v>
      </c>
      <c r="J1327" s="4">
        <v>299900</v>
      </c>
      <c r="K1327" s="5">
        <v>62900</v>
      </c>
      <c r="L1327" s="5">
        <v>194900</v>
      </c>
      <c r="M1327" s="5">
        <f t="shared" si="47"/>
        <v>257800</v>
      </c>
      <c r="N1327" s="38">
        <v>1.51</v>
      </c>
      <c r="O1327" s="38">
        <v>1.51</v>
      </c>
    </row>
    <row r="1328" spans="1:15">
      <c r="A1328" s="1" t="s">
        <v>3849</v>
      </c>
      <c r="B1328" s="1" t="s">
        <v>4229</v>
      </c>
      <c r="C1328" s="1" t="s">
        <v>4230</v>
      </c>
      <c r="D1328" s="1" t="s">
        <v>4224</v>
      </c>
      <c r="E1328" s="2">
        <v>510</v>
      </c>
      <c r="F1328" s="1" t="s">
        <v>4231</v>
      </c>
      <c r="G1328" s="2" t="s">
        <v>18</v>
      </c>
      <c r="H1328" s="1" t="s">
        <v>9049</v>
      </c>
      <c r="I1328" s="3">
        <v>45072.639745370368</v>
      </c>
      <c r="J1328" s="4">
        <v>345000</v>
      </c>
      <c r="K1328" s="5">
        <v>69200</v>
      </c>
      <c r="L1328" s="5">
        <v>242400</v>
      </c>
      <c r="M1328" s="5">
        <f t="shared" si="47"/>
        <v>311600</v>
      </c>
      <c r="N1328" s="38">
        <v>1.51</v>
      </c>
      <c r="O1328" s="38">
        <v>1.51</v>
      </c>
    </row>
    <row r="1329" spans="1:15">
      <c r="A1329" s="1" t="s">
        <v>3849</v>
      </c>
      <c r="B1329" s="1" t="s">
        <v>4232</v>
      </c>
      <c r="C1329" s="1" t="s">
        <v>4233</v>
      </c>
      <c r="D1329" s="1" t="s">
        <v>4234</v>
      </c>
      <c r="E1329" s="2">
        <v>510</v>
      </c>
      <c r="F1329" s="1" t="s">
        <v>4235</v>
      </c>
      <c r="G1329" s="2" t="s">
        <v>18</v>
      </c>
      <c r="H1329" s="1" t="s">
        <v>9050</v>
      </c>
      <c r="I1329" s="3">
        <v>45076.645925925928</v>
      </c>
      <c r="J1329" s="4">
        <v>336000</v>
      </c>
      <c r="K1329" s="5">
        <v>57900</v>
      </c>
      <c r="L1329" s="5">
        <v>225300</v>
      </c>
      <c r="M1329" s="5">
        <f t="shared" si="47"/>
        <v>283200</v>
      </c>
      <c r="N1329" s="38">
        <v>1.46</v>
      </c>
      <c r="O1329" s="38">
        <v>1.46</v>
      </c>
    </row>
    <row r="1330" spans="1:15">
      <c r="A1330" s="1" t="s">
        <v>3849</v>
      </c>
      <c r="B1330" s="1" t="s">
        <v>4236</v>
      </c>
      <c r="C1330" s="1" t="s">
        <v>4237</v>
      </c>
      <c r="D1330" s="1" t="s">
        <v>4234</v>
      </c>
      <c r="E1330" s="2">
        <v>510</v>
      </c>
      <c r="F1330" s="1" t="s">
        <v>4238</v>
      </c>
      <c r="G1330" s="2" t="s">
        <v>18</v>
      </c>
      <c r="H1330" s="1" t="s">
        <v>9051</v>
      </c>
      <c r="I1330" s="3">
        <v>45106.549814814818</v>
      </c>
      <c r="J1330" s="4">
        <v>330000</v>
      </c>
      <c r="K1330" s="5">
        <v>36800</v>
      </c>
      <c r="L1330" s="5">
        <v>239800</v>
      </c>
      <c r="M1330" s="5">
        <f t="shared" si="47"/>
        <v>276600</v>
      </c>
      <c r="N1330" s="38">
        <v>1.46</v>
      </c>
      <c r="O1330" s="38">
        <v>1.46</v>
      </c>
    </row>
    <row r="1331" spans="1:15">
      <c r="A1331" s="1" t="s">
        <v>3849</v>
      </c>
      <c r="B1331" s="1" t="s">
        <v>4239</v>
      </c>
      <c r="C1331" s="1" t="s">
        <v>4240</v>
      </c>
      <c r="D1331" s="1" t="s">
        <v>4234</v>
      </c>
      <c r="E1331" s="2">
        <v>510</v>
      </c>
      <c r="F1331" s="1" t="s">
        <v>4241</v>
      </c>
      <c r="G1331" s="2" t="s">
        <v>18</v>
      </c>
      <c r="H1331" s="1" t="s">
        <v>9052</v>
      </c>
      <c r="I1331" s="3">
        <v>45141.527245370373</v>
      </c>
      <c r="J1331" s="4">
        <v>342850</v>
      </c>
      <c r="K1331" s="5">
        <v>88900</v>
      </c>
      <c r="L1331" s="5">
        <v>241200</v>
      </c>
      <c r="M1331" s="5">
        <f t="shared" si="47"/>
        <v>330100</v>
      </c>
      <c r="N1331" s="38">
        <v>1.46</v>
      </c>
      <c r="O1331" s="38">
        <v>1.46</v>
      </c>
    </row>
    <row r="1332" spans="1:15">
      <c r="A1332" s="1" t="s">
        <v>3849</v>
      </c>
      <c r="B1332" s="1" t="s">
        <v>4242</v>
      </c>
      <c r="C1332" s="1" t="s">
        <v>4243</v>
      </c>
      <c r="D1332" s="1" t="s">
        <v>4234</v>
      </c>
      <c r="E1332" s="2">
        <v>510</v>
      </c>
      <c r="F1332" s="1" t="s">
        <v>4244</v>
      </c>
      <c r="G1332" s="2" t="s">
        <v>18</v>
      </c>
      <c r="H1332" s="1" t="s">
        <v>9053</v>
      </c>
      <c r="I1332" s="3">
        <v>45182.569861111115</v>
      </c>
      <c r="J1332" s="4">
        <v>263500</v>
      </c>
      <c r="K1332" s="5">
        <v>64200</v>
      </c>
      <c r="L1332" s="5">
        <v>184600</v>
      </c>
      <c r="M1332" s="5">
        <f t="shared" si="47"/>
        <v>248800</v>
      </c>
      <c r="N1332" s="38">
        <v>1.46</v>
      </c>
      <c r="O1332" s="38">
        <v>1.46</v>
      </c>
    </row>
    <row r="1333" spans="1:15">
      <c r="A1333" s="1" t="s">
        <v>3849</v>
      </c>
      <c r="B1333" s="1" t="s">
        <v>4245</v>
      </c>
      <c r="C1333" s="1" t="s">
        <v>4246</v>
      </c>
      <c r="D1333" s="1" t="s">
        <v>4247</v>
      </c>
      <c r="E1333" s="2">
        <v>510</v>
      </c>
      <c r="F1333" s="1" t="s">
        <v>4248</v>
      </c>
      <c r="G1333" s="2" t="s">
        <v>18</v>
      </c>
      <c r="H1333" s="1" t="s">
        <v>9054</v>
      </c>
      <c r="I1333" s="3">
        <v>45170.380162037036</v>
      </c>
      <c r="J1333" s="4">
        <v>210000</v>
      </c>
      <c r="K1333" s="5">
        <v>41900</v>
      </c>
      <c r="L1333" s="5">
        <v>50700</v>
      </c>
      <c r="M1333" s="5">
        <f>SUM(K1333:L1333)+38100</f>
        <v>130700</v>
      </c>
      <c r="N1333" s="38">
        <v>1</v>
      </c>
      <c r="O1333" s="38">
        <v>1</v>
      </c>
    </row>
    <row r="1334" spans="1:15">
      <c r="A1334" s="1" t="s">
        <v>3849</v>
      </c>
      <c r="B1334" s="1" t="s">
        <v>4249</v>
      </c>
      <c r="C1334" s="1" t="s">
        <v>4250</v>
      </c>
      <c r="D1334" s="1" t="s">
        <v>4247</v>
      </c>
      <c r="E1334" s="2">
        <v>599</v>
      </c>
      <c r="F1334" s="1" t="s">
        <v>4251</v>
      </c>
      <c r="G1334" s="2" t="s">
        <v>18</v>
      </c>
      <c r="H1334" s="1" t="s">
        <v>9054</v>
      </c>
      <c r="I1334" s="3">
        <v>45170.380162037036</v>
      </c>
      <c r="K1334" s="5">
        <v>27900</v>
      </c>
      <c r="L1334" s="5">
        <v>10200</v>
      </c>
      <c r="N1334" s="38">
        <v>1</v>
      </c>
      <c r="O1334" s="38">
        <v>1</v>
      </c>
    </row>
    <row r="1335" spans="1:15">
      <c r="A1335" s="1" t="s">
        <v>3849</v>
      </c>
      <c r="B1335" s="1" t="s">
        <v>4252</v>
      </c>
      <c r="C1335" s="1" t="s">
        <v>4253</v>
      </c>
      <c r="D1335" s="1" t="s">
        <v>4254</v>
      </c>
      <c r="E1335" s="2">
        <v>510</v>
      </c>
      <c r="F1335" s="1" t="s">
        <v>4255</v>
      </c>
      <c r="G1335" s="2" t="s">
        <v>18</v>
      </c>
      <c r="H1335" s="1" t="s">
        <v>9055</v>
      </c>
      <c r="I1335" s="3">
        <v>45090.47215277778</v>
      </c>
      <c r="J1335" s="4">
        <v>205000</v>
      </c>
      <c r="K1335" s="5">
        <v>52600</v>
      </c>
      <c r="L1335" s="5">
        <v>112500</v>
      </c>
      <c r="M1335" s="5">
        <f>SUM(K1335:L1335)</f>
        <v>165100</v>
      </c>
      <c r="N1335" s="38">
        <v>1.52</v>
      </c>
      <c r="O1335" s="38">
        <v>1.52</v>
      </c>
    </row>
    <row r="1336" spans="1:15">
      <c r="A1336" s="1" t="s">
        <v>3849</v>
      </c>
      <c r="B1336" s="1" t="s">
        <v>4256</v>
      </c>
      <c r="C1336" s="1" t="s">
        <v>4257</v>
      </c>
      <c r="D1336" s="1" t="s">
        <v>4258</v>
      </c>
      <c r="E1336" s="2">
        <v>510</v>
      </c>
      <c r="F1336" s="1" t="s">
        <v>4259</v>
      </c>
      <c r="G1336" s="2" t="s">
        <v>18</v>
      </c>
      <c r="H1336" s="1" t="s">
        <v>9056</v>
      </c>
      <c r="I1336" s="3">
        <v>45097.572569444441</v>
      </c>
      <c r="J1336" s="4">
        <v>329000</v>
      </c>
      <c r="K1336" s="5">
        <v>22200</v>
      </c>
      <c r="L1336" s="5">
        <v>165100</v>
      </c>
      <c r="M1336" s="5">
        <f>SUM(K1336:L1336)</f>
        <v>187300</v>
      </c>
      <c r="N1336" s="38">
        <v>1</v>
      </c>
      <c r="O1336" s="38">
        <v>1</v>
      </c>
    </row>
    <row r="1337" spans="1:15">
      <c r="A1337" s="1" t="s">
        <v>3849</v>
      </c>
      <c r="B1337" s="1" t="s">
        <v>4260</v>
      </c>
      <c r="C1337" s="1" t="s">
        <v>4261</v>
      </c>
      <c r="D1337" s="1" t="s">
        <v>4262</v>
      </c>
      <c r="E1337" s="2">
        <v>510</v>
      </c>
      <c r="F1337" s="1" t="s">
        <v>4263</v>
      </c>
      <c r="G1337" s="2" t="s">
        <v>18</v>
      </c>
      <c r="H1337" s="1" t="s">
        <v>9057</v>
      </c>
      <c r="I1337" s="3">
        <v>45162.644814814812</v>
      </c>
      <c r="J1337" s="4">
        <v>290000</v>
      </c>
      <c r="K1337" s="5">
        <v>54000</v>
      </c>
      <c r="L1337" s="5">
        <v>175700</v>
      </c>
      <c r="M1337" s="5">
        <f>SUM(K1337:L1337)+2400+2400+9100</f>
        <v>243600</v>
      </c>
      <c r="N1337" s="38">
        <v>1.45</v>
      </c>
      <c r="O1337" s="38">
        <v>1.45</v>
      </c>
    </row>
    <row r="1338" spans="1:15">
      <c r="A1338" s="1" t="s">
        <v>3849</v>
      </c>
      <c r="B1338" s="1" t="s">
        <v>4264</v>
      </c>
      <c r="C1338" s="1" t="s">
        <v>4265</v>
      </c>
      <c r="D1338" s="1" t="s">
        <v>4262</v>
      </c>
      <c r="E1338" s="2">
        <v>500</v>
      </c>
      <c r="F1338" s="1" t="s">
        <v>4266</v>
      </c>
      <c r="G1338" s="2" t="s">
        <v>18</v>
      </c>
      <c r="H1338" s="1" t="s">
        <v>9057</v>
      </c>
      <c r="I1338" s="3">
        <v>45162.644814814812</v>
      </c>
      <c r="K1338" s="5">
        <v>1700</v>
      </c>
      <c r="L1338" s="5">
        <v>0</v>
      </c>
      <c r="N1338" s="38">
        <v>1.45</v>
      </c>
      <c r="O1338" s="38">
        <v>1.45</v>
      </c>
    </row>
    <row r="1339" spans="1:15">
      <c r="A1339" s="1" t="s">
        <v>3849</v>
      </c>
      <c r="B1339" s="1" t="s">
        <v>4267</v>
      </c>
      <c r="C1339" s="1" t="s">
        <v>4268</v>
      </c>
      <c r="D1339" s="1" t="s">
        <v>4262</v>
      </c>
      <c r="E1339" s="2">
        <v>500</v>
      </c>
      <c r="F1339" s="1" t="s">
        <v>4266</v>
      </c>
      <c r="G1339" s="2" t="s">
        <v>18</v>
      </c>
      <c r="H1339" s="1" t="s">
        <v>9057</v>
      </c>
      <c r="I1339" s="3">
        <v>45162.644814814812</v>
      </c>
      <c r="K1339" s="5">
        <v>1700</v>
      </c>
      <c r="L1339" s="5">
        <v>0</v>
      </c>
      <c r="N1339" s="38">
        <v>1.45</v>
      </c>
      <c r="O1339" s="38">
        <v>1.45</v>
      </c>
    </row>
    <row r="1340" spans="1:15">
      <c r="A1340" s="1" t="s">
        <v>3849</v>
      </c>
      <c r="B1340" s="1" t="s">
        <v>4269</v>
      </c>
      <c r="C1340" s="1" t="s">
        <v>4270</v>
      </c>
      <c r="D1340" s="1" t="s">
        <v>4262</v>
      </c>
      <c r="E1340" s="2">
        <v>599</v>
      </c>
      <c r="F1340" s="1" t="s">
        <v>4271</v>
      </c>
      <c r="G1340" s="2" t="s">
        <v>18</v>
      </c>
      <c r="H1340" s="1" t="s">
        <v>9057</v>
      </c>
      <c r="I1340" s="3">
        <v>45162.644814814812</v>
      </c>
      <c r="K1340" s="5">
        <v>1700</v>
      </c>
      <c r="L1340" s="5">
        <v>1900</v>
      </c>
      <c r="N1340" s="38">
        <v>1.45</v>
      </c>
      <c r="O1340" s="38">
        <v>1.45</v>
      </c>
    </row>
    <row r="1341" spans="1:15">
      <c r="A1341" s="1" t="s">
        <v>3849</v>
      </c>
      <c r="B1341" s="1" t="s">
        <v>4272</v>
      </c>
      <c r="C1341" s="1" t="s">
        <v>4273</v>
      </c>
      <c r="D1341" s="1" t="s">
        <v>4262</v>
      </c>
      <c r="E1341" s="2">
        <v>510</v>
      </c>
      <c r="F1341" s="1" t="s">
        <v>4274</v>
      </c>
      <c r="G1341" s="2" t="s">
        <v>18</v>
      </c>
      <c r="H1341" s="1" t="s">
        <v>9058</v>
      </c>
      <c r="I1341" s="3">
        <v>45140.582291666666</v>
      </c>
      <c r="J1341" s="4">
        <v>352500</v>
      </c>
      <c r="K1341" s="5">
        <v>40500</v>
      </c>
      <c r="L1341" s="5">
        <v>214000</v>
      </c>
      <c r="M1341" s="5">
        <f t="shared" ref="M1341:M1370" si="48">SUM(K1341:L1341)</f>
        <v>254500</v>
      </c>
      <c r="N1341" s="38">
        <v>1.45</v>
      </c>
      <c r="O1341" s="38">
        <v>1.45</v>
      </c>
    </row>
    <row r="1342" spans="1:15">
      <c r="A1342" s="1" t="s">
        <v>3849</v>
      </c>
      <c r="B1342" s="1" t="s">
        <v>4275</v>
      </c>
      <c r="C1342" s="1" t="s">
        <v>4276</v>
      </c>
      <c r="D1342" s="1" t="s">
        <v>4262</v>
      </c>
      <c r="E1342" s="2">
        <v>510</v>
      </c>
      <c r="F1342" s="1" t="s">
        <v>4277</v>
      </c>
      <c r="G1342" s="2" t="s">
        <v>18</v>
      </c>
      <c r="H1342" s="1" t="s">
        <v>9059</v>
      </c>
      <c r="I1342" s="3">
        <v>45119.566782407404</v>
      </c>
      <c r="J1342" s="4">
        <v>300000</v>
      </c>
      <c r="K1342" s="5">
        <v>43900</v>
      </c>
      <c r="L1342" s="5">
        <v>198800</v>
      </c>
      <c r="M1342" s="5">
        <f t="shared" si="48"/>
        <v>242700</v>
      </c>
      <c r="N1342" s="38">
        <v>1.45</v>
      </c>
      <c r="O1342" s="38">
        <v>1.45</v>
      </c>
    </row>
    <row r="1343" spans="1:15">
      <c r="A1343" s="1" t="s">
        <v>3849</v>
      </c>
      <c r="B1343" s="1" t="s">
        <v>4278</v>
      </c>
      <c r="C1343" s="1" t="s">
        <v>4279</v>
      </c>
      <c r="D1343" s="1" t="s">
        <v>4280</v>
      </c>
      <c r="E1343" s="2">
        <v>510</v>
      </c>
      <c r="F1343" s="1" t="s">
        <v>4281</v>
      </c>
      <c r="G1343" s="2" t="s">
        <v>18</v>
      </c>
      <c r="H1343" s="1" t="s">
        <v>9060</v>
      </c>
      <c r="I1343" s="3">
        <v>45274.596273148149</v>
      </c>
      <c r="J1343" s="4">
        <v>255000</v>
      </c>
      <c r="K1343" s="5">
        <v>53900</v>
      </c>
      <c r="L1343" s="5">
        <v>150900</v>
      </c>
      <c r="M1343" s="5">
        <f t="shared" si="48"/>
        <v>204800</v>
      </c>
      <c r="N1343" s="38">
        <v>1.6</v>
      </c>
      <c r="O1343" s="38">
        <v>1.6</v>
      </c>
    </row>
    <row r="1344" spans="1:15">
      <c r="A1344" s="9" t="s">
        <v>3849</v>
      </c>
      <c r="B1344" s="9" t="s">
        <v>4282</v>
      </c>
      <c r="C1344" s="9" t="s">
        <v>4283</v>
      </c>
      <c r="D1344" s="9" t="s">
        <v>4280</v>
      </c>
      <c r="E1344" s="10">
        <v>510</v>
      </c>
      <c r="F1344" s="9" t="s">
        <v>4284</v>
      </c>
      <c r="G1344" s="11" t="s">
        <v>18</v>
      </c>
      <c r="H1344" s="1" t="s">
        <v>9061</v>
      </c>
      <c r="I1344" s="12">
        <v>45257.638668981483</v>
      </c>
      <c r="J1344" s="13">
        <v>279900</v>
      </c>
      <c r="K1344" s="14">
        <v>64200</v>
      </c>
      <c r="L1344" s="14">
        <v>214900</v>
      </c>
      <c r="M1344" s="5">
        <f t="shared" si="48"/>
        <v>279100</v>
      </c>
      <c r="N1344" s="38">
        <v>1.6</v>
      </c>
      <c r="O1344" s="38">
        <v>1.6</v>
      </c>
    </row>
    <row r="1345" spans="1:15">
      <c r="A1345" s="1" t="s">
        <v>3849</v>
      </c>
      <c r="B1345" s="1" t="s">
        <v>4285</v>
      </c>
      <c r="C1345" s="1" t="s">
        <v>4286</v>
      </c>
      <c r="D1345" s="1" t="s">
        <v>4280</v>
      </c>
      <c r="E1345" s="2">
        <v>510</v>
      </c>
      <c r="F1345" s="1" t="s">
        <v>4287</v>
      </c>
      <c r="G1345" s="2" t="s">
        <v>18</v>
      </c>
      <c r="H1345" s="1" t="s">
        <v>9062</v>
      </c>
      <c r="I1345" s="3">
        <v>45155.392326388886</v>
      </c>
      <c r="J1345" s="4">
        <v>379000</v>
      </c>
      <c r="K1345" s="5">
        <v>61400</v>
      </c>
      <c r="L1345" s="5">
        <v>282600</v>
      </c>
      <c r="M1345" s="5">
        <f t="shared" si="48"/>
        <v>344000</v>
      </c>
      <c r="N1345" s="38">
        <v>1.6</v>
      </c>
      <c r="O1345" s="38">
        <v>1.6</v>
      </c>
    </row>
    <row r="1346" spans="1:15">
      <c r="A1346" s="1" t="s">
        <v>3849</v>
      </c>
      <c r="B1346" s="1" t="s">
        <v>4288</v>
      </c>
      <c r="C1346" s="1" t="s">
        <v>4289</v>
      </c>
      <c r="D1346" s="1" t="s">
        <v>4290</v>
      </c>
      <c r="E1346" s="2">
        <v>511</v>
      </c>
      <c r="F1346" s="1" t="s">
        <v>4291</v>
      </c>
      <c r="G1346" s="2" t="s">
        <v>18</v>
      </c>
      <c r="H1346" s="1" t="s">
        <v>9063</v>
      </c>
      <c r="I1346" s="3">
        <v>45090.556886574072</v>
      </c>
      <c r="J1346" s="4">
        <v>500000</v>
      </c>
      <c r="K1346" s="5">
        <v>70500</v>
      </c>
      <c r="L1346" s="5">
        <v>270000</v>
      </c>
      <c r="M1346" s="5">
        <f t="shared" si="48"/>
        <v>340500</v>
      </c>
      <c r="N1346" s="38">
        <v>1.24</v>
      </c>
      <c r="O1346" s="38">
        <v>1.24</v>
      </c>
    </row>
    <row r="1347" spans="1:15">
      <c r="A1347" s="1" t="s">
        <v>3849</v>
      </c>
      <c r="B1347" s="1" t="s">
        <v>4292</v>
      </c>
      <c r="C1347" s="1" t="s">
        <v>4293</v>
      </c>
      <c r="D1347" s="1" t="s">
        <v>4290</v>
      </c>
      <c r="E1347" s="2">
        <v>510</v>
      </c>
      <c r="F1347" s="1" t="s">
        <v>4294</v>
      </c>
      <c r="G1347" s="2" t="s">
        <v>18</v>
      </c>
      <c r="H1347" s="1" t="s">
        <v>9064</v>
      </c>
      <c r="I1347" s="3">
        <v>45139.590821759259</v>
      </c>
      <c r="J1347" s="4">
        <v>230000</v>
      </c>
      <c r="K1347" s="5">
        <v>39700</v>
      </c>
      <c r="L1347" s="5">
        <v>114900</v>
      </c>
      <c r="M1347" s="5">
        <f t="shared" si="48"/>
        <v>154600</v>
      </c>
      <c r="N1347" s="38">
        <v>1.24</v>
      </c>
      <c r="O1347" s="38">
        <v>1.24</v>
      </c>
    </row>
    <row r="1348" spans="1:15">
      <c r="A1348" s="1" t="s">
        <v>3849</v>
      </c>
      <c r="B1348" s="1" t="s">
        <v>4295</v>
      </c>
      <c r="C1348" s="1" t="s">
        <v>4296</v>
      </c>
      <c r="D1348" s="1" t="s">
        <v>4290</v>
      </c>
      <c r="E1348" s="2">
        <v>510</v>
      </c>
      <c r="F1348" s="1" t="s">
        <v>4297</v>
      </c>
      <c r="G1348" s="2" t="s">
        <v>18</v>
      </c>
      <c r="H1348" s="1" t="s">
        <v>9065</v>
      </c>
      <c r="I1348" s="3">
        <v>45026.351550925923</v>
      </c>
      <c r="J1348" s="4">
        <v>710000</v>
      </c>
      <c r="K1348" s="5">
        <v>64900</v>
      </c>
      <c r="L1348" s="5">
        <v>447300</v>
      </c>
      <c r="M1348" s="5">
        <f t="shared" si="48"/>
        <v>512200</v>
      </c>
      <c r="N1348" s="38">
        <v>1.24</v>
      </c>
      <c r="O1348" s="38">
        <v>1.24</v>
      </c>
    </row>
    <row r="1349" spans="1:15">
      <c r="A1349" s="1" t="s">
        <v>3849</v>
      </c>
      <c r="B1349" s="1" t="s">
        <v>4298</v>
      </c>
      <c r="C1349" s="1" t="s">
        <v>4299</v>
      </c>
      <c r="D1349" s="1" t="s">
        <v>4300</v>
      </c>
      <c r="E1349" s="2">
        <v>510</v>
      </c>
      <c r="F1349" s="1" t="s">
        <v>4301</v>
      </c>
      <c r="G1349" s="2" t="s">
        <v>18</v>
      </c>
      <c r="H1349" s="1" t="s">
        <v>9066</v>
      </c>
      <c r="I1349" s="3">
        <v>45090.437847222223</v>
      </c>
      <c r="J1349" s="4">
        <v>255000</v>
      </c>
      <c r="K1349" s="5">
        <v>38000</v>
      </c>
      <c r="L1349" s="5">
        <v>186200</v>
      </c>
      <c r="M1349" s="5">
        <f t="shared" si="48"/>
        <v>224200</v>
      </c>
      <c r="N1349" s="38">
        <v>1.52</v>
      </c>
      <c r="O1349" s="38">
        <v>1.52</v>
      </c>
    </row>
    <row r="1350" spans="1:15">
      <c r="A1350" s="1" t="s">
        <v>3849</v>
      </c>
      <c r="B1350" s="1" t="s">
        <v>4302</v>
      </c>
      <c r="C1350" s="1" t="s">
        <v>4303</v>
      </c>
      <c r="D1350" s="1" t="s">
        <v>4300</v>
      </c>
      <c r="E1350" s="2">
        <v>510</v>
      </c>
      <c r="F1350" s="1" t="s">
        <v>4304</v>
      </c>
      <c r="G1350" s="2" t="s">
        <v>18</v>
      </c>
      <c r="H1350" s="1" t="s">
        <v>9067</v>
      </c>
      <c r="I1350" s="3">
        <v>45114.468252314815</v>
      </c>
      <c r="J1350" s="4">
        <v>585000</v>
      </c>
      <c r="K1350" s="5">
        <v>49000</v>
      </c>
      <c r="L1350" s="5">
        <v>406600</v>
      </c>
      <c r="M1350" s="5">
        <f t="shared" si="48"/>
        <v>455600</v>
      </c>
      <c r="N1350" s="38">
        <v>1.52</v>
      </c>
      <c r="O1350" s="38">
        <v>1.52</v>
      </c>
    </row>
    <row r="1351" spans="1:15">
      <c r="A1351" s="1" t="s">
        <v>3849</v>
      </c>
      <c r="B1351" s="1" t="s">
        <v>4305</v>
      </c>
      <c r="C1351" s="1" t="s">
        <v>4306</v>
      </c>
      <c r="D1351" s="1" t="s">
        <v>4307</v>
      </c>
      <c r="E1351" s="2">
        <v>510</v>
      </c>
      <c r="F1351" s="1" t="s">
        <v>4308</v>
      </c>
      <c r="G1351" s="2" t="s">
        <v>18</v>
      </c>
      <c r="H1351" s="1" t="s">
        <v>9068</v>
      </c>
      <c r="I1351" s="3">
        <v>45068.463009259256</v>
      </c>
      <c r="J1351" s="4">
        <v>99000</v>
      </c>
      <c r="K1351" s="5">
        <v>36700</v>
      </c>
      <c r="L1351" s="5">
        <v>60000</v>
      </c>
      <c r="M1351" s="5">
        <f t="shared" si="48"/>
        <v>96700</v>
      </c>
      <c r="N1351" s="38">
        <v>1.25</v>
      </c>
      <c r="O1351" s="38">
        <v>1.25</v>
      </c>
    </row>
    <row r="1352" spans="1:15">
      <c r="A1352" s="1" t="s">
        <v>3849</v>
      </c>
      <c r="B1352" s="1" t="s">
        <v>4309</v>
      </c>
      <c r="C1352" s="1" t="s">
        <v>4310</v>
      </c>
      <c r="D1352" s="1" t="s">
        <v>4311</v>
      </c>
      <c r="E1352" s="2">
        <v>510</v>
      </c>
      <c r="F1352" s="1" t="s">
        <v>4312</v>
      </c>
      <c r="G1352" s="2" t="s">
        <v>18</v>
      </c>
      <c r="H1352" s="1" t="s">
        <v>9069</v>
      </c>
      <c r="I1352" s="3">
        <v>45071.651863425926</v>
      </c>
      <c r="J1352" s="4">
        <v>306000</v>
      </c>
      <c r="K1352" s="5">
        <v>50400</v>
      </c>
      <c r="L1352" s="5">
        <v>181400</v>
      </c>
      <c r="M1352" s="5">
        <f t="shared" si="48"/>
        <v>231800</v>
      </c>
      <c r="N1352" s="38">
        <v>1.38</v>
      </c>
      <c r="O1352" s="38">
        <v>1.38</v>
      </c>
    </row>
    <row r="1353" spans="1:15">
      <c r="A1353" s="1" t="s">
        <v>3849</v>
      </c>
      <c r="B1353" s="1" t="s">
        <v>4313</v>
      </c>
      <c r="C1353" s="1" t="s">
        <v>4314</v>
      </c>
      <c r="D1353" s="1" t="s">
        <v>4311</v>
      </c>
      <c r="E1353" s="2">
        <v>510</v>
      </c>
      <c r="F1353" s="1" t="s">
        <v>4315</v>
      </c>
      <c r="G1353" s="2" t="s">
        <v>18</v>
      </c>
      <c r="H1353" s="1" t="s">
        <v>9070</v>
      </c>
      <c r="I1353" s="3">
        <v>45160.552071759259</v>
      </c>
      <c r="J1353" s="4">
        <v>240000</v>
      </c>
      <c r="K1353" s="5">
        <v>53000</v>
      </c>
      <c r="L1353" s="5">
        <v>140700</v>
      </c>
      <c r="M1353" s="5">
        <f t="shared" si="48"/>
        <v>193700</v>
      </c>
      <c r="N1353" s="38">
        <v>1.38</v>
      </c>
      <c r="O1353" s="38">
        <v>1.38</v>
      </c>
    </row>
    <row r="1354" spans="1:15">
      <c r="A1354" s="1" t="s">
        <v>3849</v>
      </c>
      <c r="B1354" s="1" t="s">
        <v>4316</v>
      </c>
      <c r="C1354" s="1" t="s">
        <v>4317</v>
      </c>
      <c r="D1354" s="1" t="s">
        <v>4311</v>
      </c>
      <c r="E1354" s="2">
        <v>510</v>
      </c>
      <c r="F1354" s="1" t="s">
        <v>4318</v>
      </c>
      <c r="G1354" s="2" t="s">
        <v>18</v>
      </c>
      <c r="H1354" s="1" t="s">
        <v>9071</v>
      </c>
      <c r="I1354" s="3">
        <v>45121.555972222224</v>
      </c>
      <c r="J1354" s="4">
        <v>224900</v>
      </c>
      <c r="K1354" s="5">
        <v>74500</v>
      </c>
      <c r="L1354" s="5">
        <v>125600</v>
      </c>
      <c r="M1354" s="5">
        <f t="shared" si="48"/>
        <v>200100</v>
      </c>
      <c r="N1354" s="38">
        <v>1.38</v>
      </c>
      <c r="O1354" s="38">
        <v>1.38</v>
      </c>
    </row>
    <row r="1355" spans="1:15">
      <c r="A1355" s="1" t="s">
        <v>3849</v>
      </c>
      <c r="B1355" s="1" t="s">
        <v>4319</v>
      </c>
      <c r="C1355" s="1" t="s">
        <v>4320</v>
      </c>
      <c r="D1355" s="1" t="s">
        <v>4321</v>
      </c>
      <c r="E1355" s="2">
        <v>510</v>
      </c>
      <c r="F1355" s="1" t="s">
        <v>4322</v>
      </c>
      <c r="G1355" s="2" t="s">
        <v>18</v>
      </c>
      <c r="H1355" s="1" t="s">
        <v>9072</v>
      </c>
      <c r="I1355" s="3">
        <v>45148.35261574074</v>
      </c>
      <c r="J1355" s="4">
        <v>405000</v>
      </c>
      <c r="K1355" s="5">
        <v>72900</v>
      </c>
      <c r="L1355" s="5">
        <v>247800</v>
      </c>
      <c r="M1355" s="5">
        <f t="shared" si="48"/>
        <v>320700</v>
      </c>
      <c r="N1355" s="38">
        <v>1.47</v>
      </c>
      <c r="O1355" s="38">
        <v>1.6929638234317954</v>
      </c>
    </row>
    <row r="1356" spans="1:15">
      <c r="A1356" s="1" t="s">
        <v>3849</v>
      </c>
      <c r="B1356" s="1" t="s">
        <v>4323</v>
      </c>
      <c r="C1356" s="1" t="s">
        <v>4324</v>
      </c>
      <c r="D1356" s="1" t="s">
        <v>4321</v>
      </c>
      <c r="E1356" s="2">
        <v>510</v>
      </c>
      <c r="F1356" s="1" t="s">
        <v>4325</v>
      </c>
      <c r="G1356" s="2" t="s">
        <v>18</v>
      </c>
      <c r="H1356" s="1" t="s">
        <v>9073</v>
      </c>
      <c r="I1356" s="3">
        <v>44935.612233796295</v>
      </c>
      <c r="J1356" s="4">
        <v>313000</v>
      </c>
      <c r="K1356" s="5">
        <v>55600</v>
      </c>
      <c r="L1356" s="5">
        <v>205300</v>
      </c>
      <c r="M1356" s="5">
        <f t="shared" si="48"/>
        <v>260900</v>
      </c>
      <c r="N1356" s="38">
        <v>1.47</v>
      </c>
      <c r="O1356" s="38">
        <v>1.6929638234317954</v>
      </c>
    </row>
    <row r="1357" spans="1:15">
      <c r="A1357" s="1" t="s">
        <v>3849</v>
      </c>
      <c r="B1357" s="1" t="s">
        <v>4326</v>
      </c>
      <c r="C1357" s="1" t="s">
        <v>4327</v>
      </c>
      <c r="D1357" s="1" t="s">
        <v>4321</v>
      </c>
      <c r="E1357" s="2">
        <v>510</v>
      </c>
      <c r="F1357" s="1" t="s">
        <v>4328</v>
      </c>
      <c r="G1357" s="2" t="s">
        <v>18</v>
      </c>
      <c r="H1357" s="1" t="s">
        <v>9074</v>
      </c>
      <c r="I1357" s="3">
        <v>45071.533599537041</v>
      </c>
      <c r="J1357" s="4">
        <v>347000</v>
      </c>
      <c r="K1357" s="5">
        <v>55600</v>
      </c>
      <c r="L1357" s="5">
        <v>245700</v>
      </c>
      <c r="M1357" s="5">
        <f t="shared" si="48"/>
        <v>301300</v>
      </c>
      <c r="N1357" s="38">
        <v>1.47</v>
      </c>
      <c r="O1357" s="38">
        <v>1.6929638234317954</v>
      </c>
    </row>
    <row r="1358" spans="1:15">
      <c r="A1358" s="1" t="s">
        <v>3849</v>
      </c>
      <c r="B1358" s="1" t="s">
        <v>4329</v>
      </c>
      <c r="C1358" s="1" t="s">
        <v>4330</v>
      </c>
      <c r="D1358" s="1" t="s">
        <v>4321</v>
      </c>
      <c r="E1358" s="2">
        <v>510</v>
      </c>
      <c r="F1358" s="1" t="s">
        <v>4331</v>
      </c>
      <c r="G1358" s="2" t="s">
        <v>18</v>
      </c>
      <c r="H1358" s="1" t="s">
        <v>9075</v>
      </c>
      <c r="I1358" s="3">
        <v>45167.357407407406</v>
      </c>
      <c r="J1358" s="4">
        <v>315000</v>
      </c>
      <c r="K1358" s="5">
        <v>55600</v>
      </c>
      <c r="L1358" s="5">
        <v>219700</v>
      </c>
      <c r="M1358" s="5">
        <f t="shared" si="48"/>
        <v>275300</v>
      </c>
      <c r="N1358" s="38">
        <v>1.47</v>
      </c>
      <c r="O1358" s="38">
        <v>1.6929638234317954</v>
      </c>
    </row>
    <row r="1359" spans="1:15">
      <c r="A1359" s="1" t="s">
        <v>3849</v>
      </c>
      <c r="B1359" s="1" t="s">
        <v>4332</v>
      </c>
      <c r="C1359" s="1" t="s">
        <v>4333</v>
      </c>
      <c r="D1359" s="1" t="s">
        <v>4321</v>
      </c>
      <c r="E1359" s="2">
        <v>510</v>
      </c>
      <c r="F1359" s="1" t="s">
        <v>4334</v>
      </c>
      <c r="G1359" s="2" t="s">
        <v>18</v>
      </c>
      <c r="H1359" s="1" t="s">
        <v>9076</v>
      </c>
      <c r="I1359" s="3">
        <v>44932.400451388887</v>
      </c>
      <c r="J1359" s="4">
        <v>265000</v>
      </c>
      <c r="K1359" s="5">
        <v>71800</v>
      </c>
      <c r="L1359" s="5">
        <v>185400</v>
      </c>
      <c r="M1359" s="5">
        <f t="shared" si="48"/>
        <v>257200</v>
      </c>
      <c r="N1359" s="38">
        <v>1.47</v>
      </c>
      <c r="O1359" s="38">
        <v>1.6929638234317954</v>
      </c>
    </row>
    <row r="1360" spans="1:15">
      <c r="A1360" s="1" t="s">
        <v>3849</v>
      </c>
      <c r="B1360" s="1" t="s">
        <v>4335</v>
      </c>
      <c r="C1360" s="1" t="s">
        <v>4336</v>
      </c>
      <c r="D1360" s="1" t="s">
        <v>4337</v>
      </c>
      <c r="E1360" s="2">
        <v>510</v>
      </c>
      <c r="F1360" s="1" t="s">
        <v>4338</v>
      </c>
      <c r="G1360" s="2" t="s">
        <v>18</v>
      </c>
      <c r="H1360" s="1" t="s">
        <v>9077</v>
      </c>
      <c r="I1360" s="3">
        <v>45051.606215277781</v>
      </c>
      <c r="J1360" s="4">
        <v>330006.96999999997</v>
      </c>
      <c r="K1360" s="5">
        <v>59800</v>
      </c>
      <c r="L1360" s="5">
        <v>246200</v>
      </c>
      <c r="M1360" s="5">
        <f t="shared" si="48"/>
        <v>306000</v>
      </c>
      <c r="N1360" s="38">
        <v>1.5</v>
      </c>
      <c r="O1360" s="38">
        <v>1.5</v>
      </c>
    </row>
    <row r="1361" spans="1:19">
      <c r="A1361" s="1" t="s">
        <v>3849</v>
      </c>
      <c r="B1361" s="1" t="s">
        <v>4339</v>
      </c>
      <c r="C1361" s="1" t="s">
        <v>4340</v>
      </c>
      <c r="D1361" s="1" t="s">
        <v>4337</v>
      </c>
      <c r="E1361" s="2">
        <v>510</v>
      </c>
      <c r="F1361" s="1" t="s">
        <v>4341</v>
      </c>
      <c r="G1361" s="2" t="s">
        <v>18</v>
      </c>
      <c r="H1361" s="1" t="s">
        <v>9078</v>
      </c>
      <c r="I1361" s="3">
        <v>45155.478298611109</v>
      </c>
      <c r="J1361" s="4">
        <v>205000</v>
      </c>
      <c r="K1361" s="5">
        <v>30400</v>
      </c>
      <c r="L1361" s="5">
        <v>195200</v>
      </c>
      <c r="M1361" s="5">
        <f t="shared" si="48"/>
        <v>225600</v>
      </c>
      <c r="N1361" s="38">
        <v>1.5</v>
      </c>
      <c r="O1361" s="38">
        <v>1.5</v>
      </c>
    </row>
    <row r="1362" spans="1:19">
      <c r="A1362" s="1" t="s">
        <v>3849</v>
      </c>
      <c r="B1362" s="1" t="s">
        <v>4342</v>
      </c>
      <c r="C1362" s="1" t="s">
        <v>4343</v>
      </c>
      <c r="D1362" s="1" t="s">
        <v>4344</v>
      </c>
      <c r="E1362" s="2">
        <v>510</v>
      </c>
      <c r="F1362" s="1" t="s">
        <v>4345</v>
      </c>
      <c r="G1362" s="2" t="s">
        <v>18</v>
      </c>
      <c r="H1362" s="1" t="s">
        <v>9079</v>
      </c>
      <c r="I1362" s="3">
        <v>45127.586828703701</v>
      </c>
      <c r="J1362" s="4">
        <v>300000</v>
      </c>
      <c r="K1362" s="5">
        <v>58700</v>
      </c>
      <c r="L1362" s="5">
        <v>151700</v>
      </c>
      <c r="M1362" s="5">
        <f t="shared" si="48"/>
        <v>210400</v>
      </c>
      <c r="N1362" s="38">
        <v>1.54</v>
      </c>
      <c r="O1362" s="38">
        <v>1.54</v>
      </c>
    </row>
    <row r="1363" spans="1:19">
      <c r="A1363" s="1" t="s">
        <v>3849</v>
      </c>
      <c r="B1363" s="1" t="s">
        <v>4346</v>
      </c>
      <c r="C1363" s="1" t="s">
        <v>4347</v>
      </c>
      <c r="D1363" s="1" t="s">
        <v>4344</v>
      </c>
      <c r="E1363" s="2">
        <v>510</v>
      </c>
      <c r="F1363" s="1" t="s">
        <v>4348</v>
      </c>
      <c r="G1363" s="2" t="s">
        <v>18</v>
      </c>
      <c r="H1363" s="1" t="s">
        <v>9080</v>
      </c>
      <c r="I1363" s="3">
        <v>45092.45820601852</v>
      </c>
      <c r="J1363" s="4">
        <v>340000</v>
      </c>
      <c r="K1363" s="5">
        <v>60200</v>
      </c>
      <c r="L1363" s="5">
        <v>198300</v>
      </c>
      <c r="M1363" s="5">
        <f t="shared" si="48"/>
        <v>258500</v>
      </c>
      <c r="N1363" s="38">
        <v>1.54</v>
      </c>
      <c r="O1363" s="38">
        <v>1.54</v>
      </c>
    </row>
    <row r="1364" spans="1:19">
      <c r="A1364" s="1" t="s">
        <v>3849</v>
      </c>
      <c r="B1364" s="1" t="s">
        <v>4349</v>
      </c>
      <c r="C1364" s="1" t="s">
        <v>4350</v>
      </c>
      <c r="D1364" s="1" t="s">
        <v>4344</v>
      </c>
      <c r="E1364" s="2">
        <v>510</v>
      </c>
      <c r="F1364" s="1" t="s">
        <v>4351</v>
      </c>
      <c r="G1364" s="2" t="s">
        <v>18</v>
      </c>
      <c r="H1364" s="1" t="s">
        <v>9081</v>
      </c>
      <c r="I1364" s="3">
        <v>44937.435277777775</v>
      </c>
      <c r="J1364" s="4">
        <v>224900</v>
      </c>
      <c r="K1364" s="5">
        <v>46200</v>
      </c>
      <c r="L1364" s="5">
        <v>169600</v>
      </c>
      <c r="M1364" s="5">
        <f t="shared" si="48"/>
        <v>215800</v>
      </c>
      <c r="N1364" s="38">
        <v>1.54</v>
      </c>
      <c r="O1364" s="38">
        <v>1.54</v>
      </c>
    </row>
    <row r="1365" spans="1:19">
      <c r="A1365" s="1" t="s">
        <v>3849</v>
      </c>
      <c r="B1365" s="1" t="s">
        <v>4352</v>
      </c>
      <c r="C1365" s="1" t="s">
        <v>4353</v>
      </c>
      <c r="D1365" s="1" t="s">
        <v>4354</v>
      </c>
      <c r="E1365" s="2">
        <v>510</v>
      </c>
      <c r="F1365" s="1" t="s">
        <v>4355</v>
      </c>
      <c r="G1365" s="2" t="s">
        <v>18</v>
      </c>
      <c r="H1365" s="1" t="s">
        <v>9082</v>
      </c>
      <c r="I1365" s="3">
        <v>45093.449328703704</v>
      </c>
      <c r="J1365" s="4">
        <v>295000</v>
      </c>
      <c r="K1365" s="5">
        <v>33900</v>
      </c>
      <c r="L1365" s="5">
        <v>229100</v>
      </c>
      <c r="M1365" s="5">
        <f t="shared" si="48"/>
        <v>263000</v>
      </c>
      <c r="N1365" s="38">
        <v>1.34</v>
      </c>
      <c r="O1365" s="38">
        <v>1.34</v>
      </c>
    </row>
    <row r="1366" spans="1:19">
      <c r="A1366" s="1" t="s">
        <v>3849</v>
      </c>
      <c r="B1366" s="1" t="s">
        <v>4356</v>
      </c>
      <c r="C1366" s="1" t="s">
        <v>4357</v>
      </c>
      <c r="D1366" s="1" t="s">
        <v>4354</v>
      </c>
      <c r="E1366" s="2">
        <v>510</v>
      </c>
      <c r="F1366" s="1" t="s">
        <v>4358</v>
      </c>
      <c r="G1366" s="2" t="s">
        <v>18</v>
      </c>
      <c r="H1366" s="1" t="s">
        <v>9083</v>
      </c>
      <c r="I1366" s="3">
        <v>45068.355381944442</v>
      </c>
      <c r="J1366" s="4">
        <v>160000</v>
      </c>
      <c r="K1366" s="5">
        <v>79700</v>
      </c>
      <c r="L1366" s="5">
        <v>82000</v>
      </c>
      <c r="M1366" s="5">
        <f t="shared" si="48"/>
        <v>161700</v>
      </c>
      <c r="N1366" s="38">
        <v>1.34</v>
      </c>
      <c r="O1366" s="38">
        <v>1.34</v>
      </c>
    </row>
    <row r="1367" spans="1:19">
      <c r="A1367" s="1" t="s">
        <v>3849</v>
      </c>
      <c r="B1367" s="1" t="s">
        <v>4359</v>
      </c>
      <c r="C1367" s="1" t="s">
        <v>4360</v>
      </c>
      <c r="D1367" s="1" t="s">
        <v>4361</v>
      </c>
      <c r="E1367" s="2">
        <v>510</v>
      </c>
      <c r="F1367" s="1" t="s">
        <v>4362</v>
      </c>
      <c r="G1367" s="2" t="s">
        <v>18</v>
      </c>
      <c r="H1367" s="1" t="s">
        <v>9084</v>
      </c>
      <c r="I1367" s="3">
        <v>45250.609849537039</v>
      </c>
      <c r="J1367" s="4">
        <v>367000</v>
      </c>
      <c r="K1367" s="5">
        <v>44100</v>
      </c>
      <c r="L1367" s="5">
        <v>221900</v>
      </c>
      <c r="M1367" s="5">
        <f t="shared" si="48"/>
        <v>266000</v>
      </c>
      <c r="N1367" s="38">
        <v>1.28</v>
      </c>
      <c r="O1367" s="38">
        <v>1.28</v>
      </c>
    </row>
    <row r="1368" spans="1:19">
      <c r="A1368" s="1" t="s">
        <v>3849</v>
      </c>
      <c r="B1368" s="1" t="s">
        <v>4363</v>
      </c>
      <c r="C1368" s="1" t="s">
        <v>4364</v>
      </c>
      <c r="D1368" s="1" t="s">
        <v>4365</v>
      </c>
      <c r="E1368" s="2">
        <v>510</v>
      </c>
      <c r="F1368" s="1" t="s">
        <v>4366</v>
      </c>
      <c r="G1368" s="2" t="s">
        <v>18</v>
      </c>
      <c r="H1368" s="1" t="s">
        <v>9085</v>
      </c>
      <c r="I1368" s="3">
        <v>45077.337256944447</v>
      </c>
      <c r="J1368" s="4">
        <v>329000</v>
      </c>
      <c r="K1368" s="5">
        <v>36900</v>
      </c>
      <c r="L1368" s="5">
        <v>189700</v>
      </c>
      <c r="M1368" s="5">
        <f t="shared" si="48"/>
        <v>226600</v>
      </c>
      <c r="N1368" s="38">
        <v>1.21</v>
      </c>
      <c r="O1368" s="38">
        <v>1.21</v>
      </c>
    </row>
    <row r="1369" spans="1:19">
      <c r="A1369" s="1" t="s">
        <v>3849</v>
      </c>
      <c r="B1369" s="1" t="s">
        <v>4367</v>
      </c>
      <c r="C1369" s="1" t="s">
        <v>4368</v>
      </c>
      <c r="D1369" s="1" t="s">
        <v>4365</v>
      </c>
      <c r="E1369" s="2">
        <v>510</v>
      </c>
      <c r="F1369" s="1" t="s">
        <v>4369</v>
      </c>
      <c r="G1369" s="2" t="s">
        <v>18</v>
      </c>
      <c r="H1369" s="1" t="s">
        <v>9086</v>
      </c>
      <c r="I1369" s="3">
        <v>45076.601273148146</v>
      </c>
      <c r="J1369" s="4">
        <v>439100</v>
      </c>
      <c r="K1369" s="5">
        <v>78100</v>
      </c>
      <c r="L1369" s="5">
        <v>279300</v>
      </c>
      <c r="M1369" s="5">
        <f t="shared" si="48"/>
        <v>357400</v>
      </c>
      <c r="N1369" s="38">
        <v>1.21</v>
      </c>
      <c r="O1369" s="38">
        <v>1.21</v>
      </c>
    </row>
    <row r="1370" spans="1:19" s="2" customFormat="1">
      <c r="A1370" s="1" t="s">
        <v>3849</v>
      </c>
      <c r="B1370" s="1" t="s">
        <v>4370</v>
      </c>
      <c r="C1370" s="1" t="s">
        <v>4371</v>
      </c>
      <c r="D1370" s="1" t="s">
        <v>4372</v>
      </c>
      <c r="E1370" s="2">
        <v>551</v>
      </c>
      <c r="F1370" s="1" t="s">
        <v>4373</v>
      </c>
      <c r="G1370" s="2" t="s">
        <v>18</v>
      </c>
      <c r="H1370" s="1" t="s">
        <v>9087</v>
      </c>
      <c r="I1370" s="3">
        <v>45099.582685185182</v>
      </c>
      <c r="J1370" s="4">
        <v>84250</v>
      </c>
      <c r="K1370" s="5">
        <v>18700</v>
      </c>
      <c r="L1370" s="5">
        <v>29200</v>
      </c>
      <c r="M1370" s="5">
        <f t="shared" si="48"/>
        <v>47900</v>
      </c>
      <c r="N1370" s="38">
        <v>1</v>
      </c>
      <c r="O1370" s="38">
        <v>1</v>
      </c>
      <c r="P1370" s="1"/>
      <c r="Q1370" s="1"/>
      <c r="R1370" s="1"/>
      <c r="S1370" s="1"/>
    </row>
    <row r="1371" spans="1:19" s="2" customFormat="1">
      <c r="A1371" s="1" t="s">
        <v>3849</v>
      </c>
      <c r="B1371" s="1" t="s">
        <v>4374</v>
      </c>
      <c r="C1371" s="1" t="s">
        <v>4375</v>
      </c>
      <c r="D1371" s="1" t="s">
        <v>4376</v>
      </c>
      <c r="E1371" s="2">
        <v>510</v>
      </c>
      <c r="F1371" s="1" t="s">
        <v>4377</v>
      </c>
      <c r="G1371" s="2" t="s">
        <v>18</v>
      </c>
      <c r="H1371" s="1" t="s">
        <v>9088</v>
      </c>
      <c r="I1371" s="3">
        <v>45093.666828703703</v>
      </c>
      <c r="J1371" s="4">
        <v>240000</v>
      </c>
      <c r="K1371" s="5">
        <v>50500</v>
      </c>
      <c r="L1371" s="5">
        <v>148900</v>
      </c>
      <c r="M1371" s="5">
        <f>SUM(K1371:L1371)+31400</f>
        <v>230800</v>
      </c>
      <c r="N1371" s="38">
        <v>1.47</v>
      </c>
      <c r="O1371" s="38">
        <v>1.47</v>
      </c>
      <c r="P1371" s="1"/>
      <c r="Q1371" s="1"/>
      <c r="R1371" s="1"/>
      <c r="S1371" s="1"/>
    </row>
    <row r="1372" spans="1:19" s="2" customFormat="1">
      <c r="A1372" s="1" t="s">
        <v>3849</v>
      </c>
      <c r="B1372" s="1" t="s">
        <v>4378</v>
      </c>
      <c r="C1372" s="1" t="s">
        <v>4379</v>
      </c>
      <c r="D1372" s="1" t="s">
        <v>4376</v>
      </c>
      <c r="E1372" s="2">
        <v>510</v>
      </c>
      <c r="F1372" s="1" t="s">
        <v>4380</v>
      </c>
      <c r="G1372" s="2" t="s">
        <v>18</v>
      </c>
      <c r="H1372" s="1" t="s">
        <v>9088</v>
      </c>
      <c r="I1372" s="3">
        <v>45093.666828703703</v>
      </c>
      <c r="J1372" s="4"/>
      <c r="K1372" s="5">
        <v>31400</v>
      </c>
      <c r="L1372" s="5">
        <v>0</v>
      </c>
      <c r="M1372" s="5"/>
      <c r="N1372" s="38">
        <v>1.47</v>
      </c>
      <c r="O1372" s="38">
        <v>1.47</v>
      </c>
      <c r="P1372" s="1"/>
      <c r="Q1372" s="1"/>
      <c r="R1372" s="1"/>
      <c r="S1372" s="1"/>
    </row>
    <row r="1373" spans="1:19" s="2" customFormat="1" ht="15.75" customHeight="1">
      <c r="A1373" s="1" t="s">
        <v>3849</v>
      </c>
      <c r="B1373" s="1" t="s">
        <v>4381</v>
      </c>
      <c r="C1373" s="1" t="s">
        <v>4382</v>
      </c>
      <c r="D1373" s="1" t="s">
        <v>4376</v>
      </c>
      <c r="E1373" s="2">
        <v>510</v>
      </c>
      <c r="F1373" s="1" t="s">
        <v>4383</v>
      </c>
      <c r="G1373" s="2" t="s">
        <v>18</v>
      </c>
      <c r="H1373" s="1" t="s">
        <v>9089</v>
      </c>
      <c r="I1373" s="3">
        <v>44986.388090277775</v>
      </c>
      <c r="J1373" s="4">
        <v>243000</v>
      </c>
      <c r="K1373" s="5">
        <v>67700</v>
      </c>
      <c r="L1373" s="5">
        <v>148500</v>
      </c>
      <c r="M1373" s="5">
        <f t="shared" ref="M1373:M1397" si="49">SUM(K1373:L1373)</f>
        <v>216200</v>
      </c>
      <c r="N1373" s="38">
        <v>1.47</v>
      </c>
      <c r="O1373" s="38">
        <v>1.47</v>
      </c>
      <c r="P1373" s="1"/>
      <c r="Q1373" s="1"/>
      <c r="R1373" s="1"/>
      <c r="S1373" s="1"/>
    </row>
    <row r="1374" spans="1:19" s="2" customFormat="1">
      <c r="A1374" s="1" t="s">
        <v>3849</v>
      </c>
      <c r="B1374" s="1" t="s">
        <v>4384</v>
      </c>
      <c r="C1374" s="1" t="s">
        <v>4385</v>
      </c>
      <c r="D1374" s="1" t="s">
        <v>4386</v>
      </c>
      <c r="E1374" s="2">
        <v>510</v>
      </c>
      <c r="F1374" s="1" t="s">
        <v>4387</v>
      </c>
      <c r="G1374" s="2" t="s">
        <v>18</v>
      </c>
      <c r="H1374" s="1" t="s">
        <v>9090</v>
      </c>
      <c r="I1374" s="3">
        <v>45190.603564814817</v>
      </c>
      <c r="J1374" s="4">
        <v>235000</v>
      </c>
      <c r="K1374" s="5">
        <v>67700</v>
      </c>
      <c r="L1374" s="5">
        <v>90100</v>
      </c>
      <c r="M1374" s="5">
        <f t="shared" si="49"/>
        <v>157800</v>
      </c>
      <c r="N1374" s="38">
        <v>1</v>
      </c>
      <c r="O1374" s="38">
        <v>1</v>
      </c>
      <c r="P1374" s="1"/>
      <c r="Q1374" s="1"/>
      <c r="R1374" s="1"/>
      <c r="S1374" s="1"/>
    </row>
    <row r="1375" spans="1:19" s="2" customFormat="1">
      <c r="A1375" s="1" t="s">
        <v>3849</v>
      </c>
      <c r="B1375" s="1" t="s">
        <v>4388</v>
      </c>
      <c r="C1375" s="1" t="s">
        <v>4389</v>
      </c>
      <c r="D1375" s="1" t="s">
        <v>4386</v>
      </c>
      <c r="E1375" s="2">
        <v>510</v>
      </c>
      <c r="F1375" s="1" t="s">
        <v>4390</v>
      </c>
      <c r="G1375" s="2" t="s">
        <v>18</v>
      </c>
      <c r="H1375" s="1" t="s">
        <v>9091</v>
      </c>
      <c r="I1375" s="3">
        <v>45121.557314814818</v>
      </c>
      <c r="J1375" s="4">
        <v>290000</v>
      </c>
      <c r="K1375" s="5">
        <v>46900</v>
      </c>
      <c r="L1375" s="5">
        <v>154900</v>
      </c>
      <c r="M1375" s="5">
        <f t="shared" si="49"/>
        <v>201800</v>
      </c>
      <c r="N1375" s="38">
        <v>1</v>
      </c>
      <c r="O1375" s="38">
        <v>1</v>
      </c>
      <c r="P1375" s="1"/>
      <c r="Q1375" s="1"/>
      <c r="R1375" s="1"/>
      <c r="S1375" s="1"/>
    </row>
    <row r="1376" spans="1:19" s="2" customFormat="1">
      <c r="A1376" s="1" t="s">
        <v>3849</v>
      </c>
      <c r="B1376" s="1" t="s">
        <v>4391</v>
      </c>
      <c r="C1376" s="1" t="s">
        <v>4392</v>
      </c>
      <c r="D1376" s="1" t="s">
        <v>4393</v>
      </c>
      <c r="E1376" s="2">
        <v>510</v>
      </c>
      <c r="F1376" s="1" t="s">
        <v>4394</v>
      </c>
      <c r="G1376" s="2" t="s">
        <v>18</v>
      </c>
      <c r="H1376" s="1" t="s">
        <v>9092</v>
      </c>
      <c r="I1376" s="3">
        <v>45070.344317129631</v>
      </c>
      <c r="J1376" s="4">
        <v>260000</v>
      </c>
      <c r="K1376" s="5">
        <v>56500</v>
      </c>
      <c r="L1376" s="5">
        <v>129600</v>
      </c>
      <c r="M1376" s="5">
        <f t="shared" si="49"/>
        <v>186100</v>
      </c>
      <c r="N1376" s="38">
        <v>1</v>
      </c>
      <c r="O1376" s="38">
        <v>1</v>
      </c>
      <c r="P1376" s="1"/>
      <c r="Q1376" s="1"/>
      <c r="R1376" s="1"/>
      <c r="S1376" s="1"/>
    </row>
    <row r="1377" spans="1:19" s="2" customFormat="1">
      <c r="A1377" s="1" t="s">
        <v>3849</v>
      </c>
      <c r="B1377" s="1" t="s">
        <v>4395</v>
      </c>
      <c r="C1377" s="1" t="s">
        <v>4396</v>
      </c>
      <c r="D1377" s="1" t="s">
        <v>4397</v>
      </c>
      <c r="E1377" s="2">
        <v>510</v>
      </c>
      <c r="F1377" s="1" t="s">
        <v>4398</v>
      </c>
      <c r="G1377" s="2" t="s">
        <v>18</v>
      </c>
      <c r="H1377" s="1" t="s">
        <v>9093</v>
      </c>
      <c r="I1377" s="3">
        <v>44946.370879629627</v>
      </c>
      <c r="J1377" s="4">
        <v>410000</v>
      </c>
      <c r="K1377" s="5">
        <v>108600</v>
      </c>
      <c r="L1377" s="5">
        <v>251000</v>
      </c>
      <c r="M1377" s="5">
        <f t="shared" si="49"/>
        <v>359600</v>
      </c>
      <c r="N1377" s="38">
        <v>1</v>
      </c>
      <c r="O1377" s="38">
        <v>1</v>
      </c>
      <c r="P1377" s="1"/>
      <c r="Q1377" s="1"/>
      <c r="R1377" s="1"/>
      <c r="S1377" s="1"/>
    </row>
    <row r="1378" spans="1:19" s="2" customFormat="1">
      <c r="A1378" s="1" t="s">
        <v>3849</v>
      </c>
      <c r="B1378" s="1" t="s">
        <v>4399</v>
      </c>
      <c r="C1378" s="1" t="s">
        <v>4400</v>
      </c>
      <c r="D1378" s="1" t="s">
        <v>4401</v>
      </c>
      <c r="E1378" s="2">
        <v>510</v>
      </c>
      <c r="F1378" s="1" t="s">
        <v>4402</v>
      </c>
      <c r="G1378" s="2" t="s">
        <v>18</v>
      </c>
      <c r="H1378" s="1" t="s">
        <v>9094</v>
      </c>
      <c r="I1378" s="3">
        <v>45274.573993055557</v>
      </c>
      <c r="J1378" s="4">
        <v>575000</v>
      </c>
      <c r="K1378" s="5">
        <v>95900</v>
      </c>
      <c r="L1378" s="5">
        <v>355600</v>
      </c>
      <c r="M1378" s="5">
        <f t="shared" si="49"/>
        <v>451500</v>
      </c>
      <c r="N1378" s="38">
        <v>1.33</v>
      </c>
      <c r="O1378" s="38">
        <v>1.61</v>
      </c>
      <c r="P1378" s="1"/>
      <c r="Q1378" s="1"/>
      <c r="R1378" s="1"/>
      <c r="S1378" s="1"/>
    </row>
    <row r="1379" spans="1:19" s="2" customFormat="1">
      <c r="A1379" s="1" t="s">
        <v>3849</v>
      </c>
      <c r="B1379" s="1" t="s">
        <v>4403</v>
      </c>
      <c r="C1379" s="1" t="s">
        <v>4404</v>
      </c>
      <c r="D1379" s="1" t="s">
        <v>4401</v>
      </c>
      <c r="E1379" s="2">
        <v>510</v>
      </c>
      <c r="F1379" s="1" t="s">
        <v>4405</v>
      </c>
      <c r="G1379" s="2" t="s">
        <v>18</v>
      </c>
      <c r="H1379" s="1" t="s">
        <v>9095</v>
      </c>
      <c r="I1379" s="3">
        <v>45026.540821759256</v>
      </c>
      <c r="J1379" s="4">
        <v>430000</v>
      </c>
      <c r="K1379" s="5">
        <v>64700</v>
      </c>
      <c r="L1379" s="5">
        <v>252200</v>
      </c>
      <c r="M1379" s="5">
        <f t="shared" si="49"/>
        <v>316900</v>
      </c>
      <c r="N1379" s="38">
        <v>1.33</v>
      </c>
      <c r="O1379" s="38">
        <v>1.61</v>
      </c>
      <c r="P1379" s="1"/>
      <c r="Q1379" s="1"/>
      <c r="R1379" s="1"/>
      <c r="S1379" s="1"/>
    </row>
    <row r="1380" spans="1:19" s="2" customFormat="1">
      <c r="A1380" s="1" t="s">
        <v>3849</v>
      </c>
      <c r="B1380" s="1" t="s">
        <v>4406</v>
      </c>
      <c r="C1380" s="1" t="s">
        <v>4407</v>
      </c>
      <c r="D1380" s="1" t="s">
        <v>4401</v>
      </c>
      <c r="E1380" s="2">
        <v>510</v>
      </c>
      <c r="F1380" s="1" t="s">
        <v>4408</v>
      </c>
      <c r="G1380" s="2" t="s">
        <v>18</v>
      </c>
      <c r="H1380" s="1" t="s">
        <v>9096</v>
      </c>
      <c r="I1380" s="3">
        <v>45141.594571759262</v>
      </c>
      <c r="J1380" s="4">
        <v>685000</v>
      </c>
      <c r="K1380" s="5">
        <v>81500</v>
      </c>
      <c r="L1380" s="5">
        <v>426100</v>
      </c>
      <c r="M1380" s="5">
        <f t="shared" si="49"/>
        <v>507600</v>
      </c>
      <c r="N1380" s="38">
        <v>1.33</v>
      </c>
      <c r="O1380" s="38">
        <v>1.61</v>
      </c>
      <c r="P1380" s="1"/>
      <c r="Q1380" s="1"/>
      <c r="R1380" s="1"/>
      <c r="S1380" s="1"/>
    </row>
    <row r="1381" spans="1:19" s="2" customFormat="1">
      <c r="A1381" s="1" t="s">
        <v>3849</v>
      </c>
      <c r="B1381" s="1" t="s">
        <v>4409</v>
      </c>
      <c r="C1381" s="1" t="s">
        <v>4410</v>
      </c>
      <c r="D1381" s="1" t="s">
        <v>4401</v>
      </c>
      <c r="E1381" s="2">
        <v>510</v>
      </c>
      <c r="F1381" s="1" t="s">
        <v>4411</v>
      </c>
      <c r="G1381" s="2" t="s">
        <v>18</v>
      </c>
      <c r="H1381" s="1" t="s">
        <v>9097</v>
      </c>
      <c r="I1381" s="3">
        <v>44930.643935185188</v>
      </c>
      <c r="J1381" s="4">
        <v>485000</v>
      </c>
      <c r="K1381" s="5">
        <v>72100</v>
      </c>
      <c r="L1381" s="5">
        <v>329700</v>
      </c>
      <c r="M1381" s="5">
        <f t="shared" si="49"/>
        <v>401800</v>
      </c>
      <c r="N1381" s="38">
        <v>1.33</v>
      </c>
      <c r="O1381" s="38">
        <v>1.61</v>
      </c>
      <c r="P1381" s="1"/>
      <c r="Q1381" s="1"/>
      <c r="R1381" s="1"/>
      <c r="S1381" s="1"/>
    </row>
    <row r="1382" spans="1:19" s="2" customFormat="1">
      <c r="A1382" s="1" t="s">
        <v>3849</v>
      </c>
      <c r="B1382" s="1" t="s">
        <v>4412</v>
      </c>
      <c r="C1382" s="1" t="s">
        <v>4413</v>
      </c>
      <c r="D1382" s="1" t="s">
        <v>4401</v>
      </c>
      <c r="E1382" s="2">
        <v>510</v>
      </c>
      <c r="F1382" s="1" t="s">
        <v>4414</v>
      </c>
      <c r="G1382" s="2" t="s">
        <v>18</v>
      </c>
      <c r="H1382" s="1" t="s">
        <v>9098</v>
      </c>
      <c r="I1382" s="3">
        <v>44994.603113425925</v>
      </c>
      <c r="J1382" s="4">
        <v>530000</v>
      </c>
      <c r="K1382" s="5">
        <v>64100</v>
      </c>
      <c r="L1382" s="5">
        <v>378400</v>
      </c>
      <c r="M1382" s="5">
        <f t="shared" si="49"/>
        <v>442500</v>
      </c>
      <c r="N1382" s="38">
        <v>1.33</v>
      </c>
      <c r="O1382" s="38">
        <v>1.61</v>
      </c>
      <c r="P1382" s="1"/>
      <c r="Q1382" s="1"/>
      <c r="R1382" s="1"/>
      <c r="S1382" s="1"/>
    </row>
    <row r="1383" spans="1:19" s="2" customFormat="1">
      <c r="A1383" s="1" t="s">
        <v>3849</v>
      </c>
      <c r="B1383" s="1" t="s">
        <v>4415</v>
      </c>
      <c r="C1383" s="1" t="s">
        <v>4416</v>
      </c>
      <c r="D1383" s="1" t="s">
        <v>4401</v>
      </c>
      <c r="E1383" s="2">
        <v>510</v>
      </c>
      <c r="F1383" s="1" t="s">
        <v>4417</v>
      </c>
      <c r="G1383" s="2" t="s">
        <v>18</v>
      </c>
      <c r="H1383" s="1" t="s">
        <v>9099</v>
      </c>
      <c r="I1383" s="3">
        <v>45042.340219907404</v>
      </c>
      <c r="J1383" s="4">
        <v>555000</v>
      </c>
      <c r="K1383" s="5">
        <v>65300</v>
      </c>
      <c r="L1383" s="5">
        <v>435700</v>
      </c>
      <c r="M1383" s="5">
        <f t="shared" si="49"/>
        <v>501000</v>
      </c>
      <c r="N1383" s="38">
        <v>1.33</v>
      </c>
      <c r="O1383" s="38">
        <v>1.61</v>
      </c>
      <c r="P1383" s="1"/>
      <c r="Q1383" s="1"/>
      <c r="R1383" s="1"/>
      <c r="S1383" s="1"/>
    </row>
    <row r="1384" spans="1:19" s="2" customFormat="1">
      <c r="A1384" s="1" t="s">
        <v>3849</v>
      </c>
      <c r="B1384" s="1" t="s">
        <v>4418</v>
      </c>
      <c r="C1384" s="1" t="s">
        <v>4419</v>
      </c>
      <c r="D1384" s="1" t="s">
        <v>4401</v>
      </c>
      <c r="E1384" s="2">
        <v>510</v>
      </c>
      <c r="F1384" s="1" t="s">
        <v>4420</v>
      </c>
      <c r="G1384" s="2" t="s">
        <v>18</v>
      </c>
      <c r="H1384" s="1" t="s">
        <v>9100</v>
      </c>
      <c r="I1384" s="3">
        <v>45021.453344907408</v>
      </c>
      <c r="J1384" s="4">
        <v>571000</v>
      </c>
      <c r="K1384" s="5">
        <v>99000</v>
      </c>
      <c r="L1384" s="5">
        <v>447400</v>
      </c>
      <c r="M1384" s="5">
        <f t="shared" si="49"/>
        <v>546400</v>
      </c>
      <c r="N1384" s="38">
        <v>1.33</v>
      </c>
      <c r="O1384" s="38">
        <v>1.61</v>
      </c>
      <c r="P1384" s="1"/>
      <c r="Q1384" s="1"/>
      <c r="R1384" s="1"/>
      <c r="S1384" s="1"/>
    </row>
    <row r="1385" spans="1:19" s="2" customFormat="1">
      <c r="A1385" s="1" t="s">
        <v>3849</v>
      </c>
      <c r="B1385" s="1" t="s">
        <v>4421</v>
      </c>
      <c r="C1385" s="1" t="s">
        <v>4422</v>
      </c>
      <c r="D1385" s="1" t="s">
        <v>4423</v>
      </c>
      <c r="E1385" s="2">
        <v>510</v>
      </c>
      <c r="F1385" s="1" t="s">
        <v>4424</v>
      </c>
      <c r="G1385" s="2" t="s">
        <v>18</v>
      </c>
      <c r="H1385" s="1" t="s">
        <v>9101</v>
      </c>
      <c r="I1385" s="3">
        <v>45149.357164351852</v>
      </c>
      <c r="J1385" s="4">
        <v>415000</v>
      </c>
      <c r="K1385" s="5">
        <v>70400</v>
      </c>
      <c r="L1385" s="5">
        <v>321700</v>
      </c>
      <c r="M1385" s="5">
        <f t="shared" si="49"/>
        <v>392100</v>
      </c>
      <c r="N1385" s="38">
        <v>1.36</v>
      </c>
      <c r="O1385" s="38">
        <v>1.36</v>
      </c>
      <c r="P1385" s="1"/>
      <c r="Q1385" s="1"/>
      <c r="R1385" s="1"/>
      <c r="S1385" s="1"/>
    </row>
    <row r="1386" spans="1:19" s="2" customFormat="1">
      <c r="A1386" s="1" t="s">
        <v>3849</v>
      </c>
      <c r="B1386" s="1" t="s">
        <v>4425</v>
      </c>
      <c r="C1386" s="1" t="s">
        <v>4426</v>
      </c>
      <c r="D1386" s="1" t="s">
        <v>4427</v>
      </c>
      <c r="E1386" s="2">
        <v>510</v>
      </c>
      <c r="F1386" s="1" t="s">
        <v>4428</v>
      </c>
      <c r="G1386" s="2" t="s">
        <v>18</v>
      </c>
      <c r="H1386" s="1" t="s">
        <v>9102</v>
      </c>
      <c r="I1386" s="3">
        <v>44960.567962962959</v>
      </c>
      <c r="J1386" s="4">
        <v>105000</v>
      </c>
      <c r="K1386" s="5">
        <v>39900</v>
      </c>
      <c r="L1386" s="5">
        <v>60600</v>
      </c>
      <c r="M1386" s="5">
        <f t="shared" si="49"/>
        <v>100500</v>
      </c>
      <c r="N1386" s="38">
        <v>1</v>
      </c>
      <c r="O1386" s="38">
        <v>1</v>
      </c>
      <c r="P1386" s="1"/>
      <c r="Q1386" s="1"/>
      <c r="R1386" s="1"/>
      <c r="S1386" s="1"/>
    </row>
    <row r="1387" spans="1:19" s="2" customFormat="1">
      <c r="A1387" s="1" t="s">
        <v>3849</v>
      </c>
      <c r="B1387" s="1" t="s">
        <v>4429</v>
      </c>
      <c r="C1387" s="1" t="s">
        <v>4430</v>
      </c>
      <c r="D1387" s="1" t="s">
        <v>4427</v>
      </c>
      <c r="E1387" s="2">
        <v>510</v>
      </c>
      <c r="F1387" s="1" t="s">
        <v>4431</v>
      </c>
      <c r="G1387" s="2" t="s">
        <v>18</v>
      </c>
      <c r="H1387" s="1" t="s">
        <v>10112</v>
      </c>
      <c r="I1387" s="3">
        <v>45261.370254629626</v>
      </c>
      <c r="J1387" s="4">
        <v>4000</v>
      </c>
      <c r="K1387" s="5">
        <v>1100</v>
      </c>
      <c r="L1387" s="5">
        <v>0</v>
      </c>
      <c r="M1387" s="5">
        <f t="shared" si="49"/>
        <v>1100</v>
      </c>
      <c r="N1387" s="38">
        <v>1</v>
      </c>
      <c r="O1387" s="38">
        <v>1</v>
      </c>
      <c r="P1387" s="1"/>
      <c r="Q1387" s="1"/>
      <c r="R1387" s="1"/>
      <c r="S1387" s="1"/>
    </row>
    <row r="1388" spans="1:19" s="2" customFormat="1">
      <c r="A1388" s="1" t="s">
        <v>3849</v>
      </c>
      <c r="B1388" s="1" t="s">
        <v>4432</v>
      </c>
      <c r="C1388" s="1" t="s">
        <v>4433</v>
      </c>
      <c r="D1388" s="1" t="s">
        <v>4434</v>
      </c>
      <c r="E1388" s="2">
        <v>510</v>
      </c>
      <c r="F1388" s="1" t="s">
        <v>4435</v>
      </c>
      <c r="G1388" s="2" t="s">
        <v>18</v>
      </c>
      <c r="H1388" s="1" t="s">
        <v>9103</v>
      </c>
      <c r="I1388" s="3">
        <v>45079.631793981483</v>
      </c>
      <c r="J1388" s="4">
        <v>635000</v>
      </c>
      <c r="K1388" s="5">
        <v>98200</v>
      </c>
      <c r="L1388" s="5">
        <v>323800</v>
      </c>
      <c r="M1388" s="5">
        <f t="shared" si="49"/>
        <v>422000</v>
      </c>
      <c r="N1388" s="38">
        <v>1.39</v>
      </c>
      <c r="O1388" s="38">
        <v>1.39</v>
      </c>
      <c r="P1388" s="1"/>
      <c r="Q1388" s="1"/>
      <c r="R1388" s="1"/>
      <c r="S1388" s="1"/>
    </row>
    <row r="1389" spans="1:19" s="2" customFormat="1">
      <c r="A1389" s="1" t="s">
        <v>3849</v>
      </c>
      <c r="B1389" s="1" t="s">
        <v>4436</v>
      </c>
      <c r="C1389" s="1" t="s">
        <v>4437</v>
      </c>
      <c r="D1389" s="1" t="s">
        <v>4438</v>
      </c>
      <c r="E1389" s="2">
        <v>551</v>
      </c>
      <c r="F1389" s="1" t="s">
        <v>4439</v>
      </c>
      <c r="G1389" s="2" t="s">
        <v>18</v>
      </c>
      <c r="H1389" s="1" t="s">
        <v>9104</v>
      </c>
      <c r="I1389" s="3">
        <v>45079.587430555555</v>
      </c>
      <c r="J1389" s="4">
        <v>96000</v>
      </c>
      <c r="K1389" s="5">
        <v>7800</v>
      </c>
      <c r="L1389" s="5">
        <v>34500</v>
      </c>
      <c r="M1389" s="5">
        <f t="shared" si="49"/>
        <v>42300</v>
      </c>
      <c r="N1389" s="38">
        <v>1.1200000000000001</v>
      </c>
      <c r="O1389" s="38">
        <v>1.1200000000000001</v>
      </c>
      <c r="P1389" s="1"/>
      <c r="Q1389" s="1"/>
      <c r="R1389" s="1"/>
      <c r="S1389" s="1"/>
    </row>
    <row r="1390" spans="1:19" s="2" customFormat="1">
      <c r="A1390" s="1" t="s">
        <v>3849</v>
      </c>
      <c r="B1390" s="1" t="s">
        <v>4440</v>
      </c>
      <c r="C1390" s="1" t="s">
        <v>4441</v>
      </c>
      <c r="D1390" s="1" t="s">
        <v>4438</v>
      </c>
      <c r="E1390" s="2">
        <v>551</v>
      </c>
      <c r="F1390" s="1" t="s">
        <v>4442</v>
      </c>
      <c r="G1390" s="2" t="s">
        <v>18</v>
      </c>
      <c r="H1390" s="1" t="s">
        <v>9105</v>
      </c>
      <c r="I1390" s="3">
        <v>45209.599872685183</v>
      </c>
      <c r="J1390" s="4">
        <v>90000</v>
      </c>
      <c r="K1390" s="5">
        <v>7800</v>
      </c>
      <c r="L1390" s="5">
        <v>33400</v>
      </c>
      <c r="M1390" s="5">
        <f t="shared" si="49"/>
        <v>41200</v>
      </c>
      <c r="N1390" s="38">
        <v>1.1200000000000001</v>
      </c>
      <c r="O1390" s="38">
        <v>1.1200000000000001</v>
      </c>
      <c r="P1390" s="1"/>
      <c r="Q1390" s="1"/>
      <c r="R1390" s="1"/>
      <c r="S1390" s="1"/>
    </row>
    <row r="1391" spans="1:19" s="2" customFormat="1">
      <c r="A1391" s="1" t="s">
        <v>3849</v>
      </c>
      <c r="B1391" s="1" t="s">
        <v>4443</v>
      </c>
      <c r="C1391" s="1" t="s">
        <v>4444</v>
      </c>
      <c r="D1391" s="1" t="s">
        <v>4438</v>
      </c>
      <c r="E1391" s="2">
        <v>551</v>
      </c>
      <c r="F1391" s="1" t="s">
        <v>4445</v>
      </c>
      <c r="G1391" s="2" t="s">
        <v>18</v>
      </c>
      <c r="H1391" s="1" t="s">
        <v>9106</v>
      </c>
      <c r="I1391" s="3">
        <v>45131.574016203704</v>
      </c>
      <c r="J1391" s="4">
        <v>144900</v>
      </c>
      <c r="K1391" s="5">
        <v>16800</v>
      </c>
      <c r="L1391" s="5">
        <v>55900</v>
      </c>
      <c r="M1391" s="5">
        <f t="shared" si="49"/>
        <v>72700</v>
      </c>
      <c r="N1391" s="38">
        <v>1.1200000000000001</v>
      </c>
      <c r="O1391" s="38">
        <v>1.1200000000000001</v>
      </c>
      <c r="P1391" s="1"/>
      <c r="Q1391" s="1"/>
      <c r="R1391" s="1"/>
      <c r="S1391" s="1"/>
    </row>
    <row r="1392" spans="1:19" s="2" customFormat="1">
      <c r="A1392" s="9" t="s">
        <v>3849</v>
      </c>
      <c r="B1392" s="9" t="s">
        <v>4446</v>
      </c>
      <c r="C1392" s="9" t="s">
        <v>4447</v>
      </c>
      <c r="D1392" s="9" t="s">
        <v>4448</v>
      </c>
      <c r="E1392" s="10">
        <v>510</v>
      </c>
      <c r="F1392" s="9" t="s">
        <v>4449</v>
      </c>
      <c r="G1392" s="11" t="s">
        <v>18</v>
      </c>
      <c r="H1392" s="1" t="s">
        <v>9107</v>
      </c>
      <c r="I1392" s="12">
        <v>45279.360682870371</v>
      </c>
      <c r="J1392" s="13">
        <v>305000</v>
      </c>
      <c r="K1392" s="14">
        <v>65100</v>
      </c>
      <c r="L1392" s="14">
        <v>194500</v>
      </c>
      <c r="M1392" s="5">
        <f t="shared" si="49"/>
        <v>259600</v>
      </c>
      <c r="N1392" s="38">
        <v>1.48</v>
      </c>
      <c r="O1392" s="38">
        <v>1.48</v>
      </c>
      <c r="P1392" s="1"/>
      <c r="Q1392" s="1"/>
      <c r="R1392" s="1"/>
      <c r="S1392" s="1"/>
    </row>
    <row r="1393" spans="1:19" s="2" customFormat="1">
      <c r="A1393" s="1" t="s">
        <v>3849</v>
      </c>
      <c r="B1393" s="1" t="s">
        <v>4450</v>
      </c>
      <c r="C1393" s="1" t="s">
        <v>4451</v>
      </c>
      <c r="D1393" s="1" t="s">
        <v>4448</v>
      </c>
      <c r="E1393" s="2">
        <v>510</v>
      </c>
      <c r="F1393" s="1" t="s">
        <v>4452</v>
      </c>
      <c r="G1393" s="2" t="s">
        <v>18</v>
      </c>
      <c r="H1393" s="1" t="s">
        <v>9108</v>
      </c>
      <c r="I1393" s="3">
        <v>44938.533773148149</v>
      </c>
      <c r="J1393" s="4">
        <v>347000</v>
      </c>
      <c r="K1393" s="5">
        <v>41600</v>
      </c>
      <c r="L1393" s="5">
        <v>258600</v>
      </c>
      <c r="M1393" s="5">
        <f t="shared" si="49"/>
        <v>300200</v>
      </c>
      <c r="N1393" s="38">
        <v>1.48</v>
      </c>
      <c r="O1393" s="38">
        <v>1.48</v>
      </c>
      <c r="P1393" s="1"/>
      <c r="Q1393" s="1"/>
      <c r="R1393" s="1"/>
      <c r="S1393" s="1"/>
    </row>
    <row r="1394" spans="1:19" s="2" customFormat="1">
      <c r="A1394" s="1" t="s">
        <v>3849</v>
      </c>
      <c r="B1394" s="1" t="s">
        <v>4453</v>
      </c>
      <c r="C1394" s="1" t="s">
        <v>4454</v>
      </c>
      <c r="D1394" s="1" t="s">
        <v>4448</v>
      </c>
      <c r="E1394" s="2">
        <v>510</v>
      </c>
      <c r="F1394" s="1" t="s">
        <v>4455</v>
      </c>
      <c r="G1394" s="2" t="s">
        <v>18</v>
      </c>
      <c r="H1394" s="1" t="s">
        <v>9109</v>
      </c>
      <c r="I1394" s="3">
        <v>44939.645810185182</v>
      </c>
      <c r="J1394" s="4">
        <v>280000</v>
      </c>
      <c r="K1394" s="5">
        <v>66500</v>
      </c>
      <c r="L1394" s="5">
        <v>199200</v>
      </c>
      <c r="M1394" s="5">
        <f t="shared" si="49"/>
        <v>265700</v>
      </c>
      <c r="N1394" s="38">
        <v>1.48</v>
      </c>
      <c r="O1394" s="38">
        <v>1.48</v>
      </c>
      <c r="P1394" s="1"/>
      <c r="Q1394" s="1"/>
      <c r="R1394" s="1"/>
      <c r="S1394" s="1"/>
    </row>
    <row r="1395" spans="1:19" s="2" customFormat="1">
      <c r="A1395" s="1" t="s">
        <v>3849</v>
      </c>
      <c r="B1395" s="1" t="s">
        <v>4456</v>
      </c>
      <c r="C1395" s="1" t="s">
        <v>4457</v>
      </c>
      <c r="D1395" s="1" t="s">
        <v>4448</v>
      </c>
      <c r="E1395" s="2">
        <v>510</v>
      </c>
      <c r="F1395" s="1" t="s">
        <v>4458</v>
      </c>
      <c r="G1395" s="2" t="s">
        <v>18</v>
      </c>
      <c r="H1395" s="1" t="s">
        <v>9110</v>
      </c>
      <c r="I1395" s="3">
        <v>45170.541875000003</v>
      </c>
      <c r="J1395" s="4">
        <v>270000</v>
      </c>
      <c r="K1395" s="5">
        <v>63200</v>
      </c>
      <c r="L1395" s="5">
        <v>220500</v>
      </c>
      <c r="M1395" s="5">
        <f t="shared" si="49"/>
        <v>283700</v>
      </c>
      <c r="N1395" s="38">
        <v>1.48</v>
      </c>
      <c r="O1395" s="38">
        <v>1.48</v>
      </c>
      <c r="P1395" s="1"/>
      <c r="Q1395" s="1"/>
      <c r="R1395" s="1"/>
      <c r="S1395" s="1"/>
    </row>
    <row r="1396" spans="1:19" s="2" customFormat="1">
      <c r="A1396" s="1" t="s">
        <v>4459</v>
      </c>
      <c r="B1396" s="1" t="s">
        <v>4460</v>
      </c>
      <c r="C1396" s="1" t="s">
        <v>4461</v>
      </c>
      <c r="D1396" s="1" t="s">
        <v>4462</v>
      </c>
      <c r="E1396" s="2">
        <v>511</v>
      </c>
      <c r="F1396" s="1" t="s">
        <v>4463</v>
      </c>
      <c r="G1396" s="2" t="s">
        <v>18</v>
      </c>
      <c r="H1396" s="1" t="s">
        <v>9111</v>
      </c>
      <c r="I1396" s="3">
        <v>45048.45008101852</v>
      </c>
      <c r="J1396" s="4">
        <v>202750</v>
      </c>
      <c r="K1396" s="5">
        <v>16400</v>
      </c>
      <c r="L1396" s="5">
        <v>129400</v>
      </c>
      <c r="M1396" s="5">
        <f t="shared" si="49"/>
        <v>145800</v>
      </c>
      <c r="N1396" s="38">
        <v>1.95</v>
      </c>
      <c r="O1396" s="38">
        <v>2.2045888483654856</v>
      </c>
      <c r="P1396" s="1"/>
      <c r="Q1396" s="1"/>
      <c r="R1396" s="1"/>
      <c r="S1396" s="1"/>
    </row>
    <row r="1397" spans="1:19" s="2" customFormat="1">
      <c r="A1397" s="1" t="s">
        <v>4459</v>
      </c>
      <c r="B1397" s="1" t="s">
        <v>4464</v>
      </c>
      <c r="C1397" s="1" t="s">
        <v>4465</v>
      </c>
      <c r="D1397" s="1" t="s">
        <v>4462</v>
      </c>
      <c r="E1397" s="2">
        <v>510</v>
      </c>
      <c r="F1397" s="1" t="s">
        <v>4466</v>
      </c>
      <c r="G1397" s="2" t="s">
        <v>18</v>
      </c>
      <c r="H1397" s="1" t="s">
        <v>9112</v>
      </c>
      <c r="I1397" s="3">
        <v>45051.414166666669</v>
      </c>
      <c r="J1397" s="4">
        <v>175500</v>
      </c>
      <c r="K1397" s="5">
        <v>14400</v>
      </c>
      <c r="L1397" s="5">
        <v>131000</v>
      </c>
      <c r="M1397" s="5">
        <f t="shared" si="49"/>
        <v>145400</v>
      </c>
      <c r="N1397" s="38">
        <v>1.95</v>
      </c>
      <c r="O1397" s="38">
        <v>2.2045888483654856</v>
      </c>
      <c r="P1397" s="1"/>
      <c r="Q1397" s="1"/>
      <c r="R1397" s="1"/>
      <c r="S1397" s="1"/>
    </row>
    <row r="1398" spans="1:19" s="2" customFormat="1">
      <c r="A1398" s="1" t="s">
        <v>4459</v>
      </c>
      <c r="B1398" s="1" t="s">
        <v>4467</v>
      </c>
      <c r="C1398" s="1" t="s">
        <v>4468</v>
      </c>
      <c r="D1398" s="1" t="s">
        <v>4462</v>
      </c>
      <c r="E1398" s="2">
        <v>510</v>
      </c>
      <c r="F1398" s="1" t="s">
        <v>4469</v>
      </c>
      <c r="G1398" s="2" t="s">
        <v>18</v>
      </c>
      <c r="H1398" s="1" t="s">
        <v>9113</v>
      </c>
      <c r="I1398" s="3">
        <v>44950.391689814816</v>
      </c>
      <c r="J1398" s="4">
        <v>199000</v>
      </c>
      <c r="K1398" s="5">
        <v>14400</v>
      </c>
      <c r="L1398" s="5">
        <v>139800</v>
      </c>
      <c r="M1398" s="5">
        <f>SUM(K1398:L1398)+14400</f>
        <v>168600</v>
      </c>
      <c r="N1398" s="38">
        <v>1.95</v>
      </c>
      <c r="O1398" s="38">
        <v>2.2045888483654856</v>
      </c>
      <c r="P1398" s="1"/>
      <c r="Q1398" s="1"/>
      <c r="R1398" s="1"/>
      <c r="S1398" s="1"/>
    </row>
    <row r="1399" spans="1:19" s="2" customFormat="1">
      <c r="A1399" s="1" t="s">
        <v>4459</v>
      </c>
      <c r="B1399" s="1" t="s">
        <v>4470</v>
      </c>
      <c r="C1399" s="1" t="s">
        <v>4471</v>
      </c>
      <c r="D1399" s="1" t="s">
        <v>4472</v>
      </c>
      <c r="E1399" s="2">
        <v>500</v>
      </c>
      <c r="F1399" s="1" t="s">
        <v>4473</v>
      </c>
      <c r="G1399" s="2" t="s">
        <v>18</v>
      </c>
      <c r="H1399" s="1" t="s">
        <v>9113</v>
      </c>
      <c r="I1399" s="3">
        <v>44950.391689814816</v>
      </c>
      <c r="J1399" s="4"/>
      <c r="K1399" s="5">
        <v>14400</v>
      </c>
      <c r="L1399" s="5">
        <v>0</v>
      </c>
      <c r="M1399" s="5"/>
      <c r="N1399" s="38">
        <v>1</v>
      </c>
      <c r="O1399" s="38">
        <v>1</v>
      </c>
      <c r="P1399" s="1"/>
      <c r="Q1399" s="1"/>
      <c r="R1399" s="1"/>
      <c r="S1399" s="1"/>
    </row>
    <row r="1400" spans="1:19">
      <c r="A1400" s="1" t="s">
        <v>4459</v>
      </c>
      <c r="B1400" s="1" t="s">
        <v>4474</v>
      </c>
      <c r="C1400" s="1" t="s">
        <v>4475</v>
      </c>
      <c r="D1400" s="1" t="s">
        <v>4462</v>
      </c>
      <c r="E1400" s="2">
        <v>510</v>
      </c>
      <c r="F1400" s="1" t="s">
        <v>4476</v>
      </c>
      <c r="G1400" s="2" t="s">
        <v>18</v>
      </c>
      <c r="H1400" s="1" t="s">
        <v>9114</v>
      </c>
      <c r="I1400" s="3">
        <v>45287.388113425928</v>
      </c>
      <c r="J1400" s="4">
        <v>35000</v>
      </c>
      <c r="K1400" s="5">
        <v>15300</v>
      </c>
      <c r="L1400" s="5">
        <v>20100</v>
      </c>
      <c r="M1400" s="5">
        <f t="shared" ref="M1400:M1431" si="50">SUM(K1400:L1400)</f>
        <v>35400</v>
      </c>
      <c r="N1400" s="38">
        <v>1.95</v>
      </c>
      <c r="O1400" s="38">
        <v>2.2045888483654856</v>
      </c>
    </row>
    <row r="1401" spans="1:19">
      <c r="A1401" s="1" t="s">
        <v>4459</v>
      </c>
      <c r="B1401" s="1" t="s">
        <v>4477</v>
      </c>
      <c r="C1401" s="1" t="s">
        <v>4478</v>
      </c>
      <c r="D1401" s="1" t="s">
        <v>4462</v>
      </c>
      <c r="E1401" s="2">
        <v>510</v>
      </c>
      <c r="F1401" s="1" t="s">
        <v>4479</v>
      </c>
      <c r="G1401" s="2" t="s">
        <v>18</v>
      </c>
      <c r="H1401" s="1" t="s">
        <v>9115</v>
      </c>
      <c r="I1401" s="3">
        <v>45191.514710648145</v>
      </c>
      <c r="J1401" s="4">
        <v>255000</v>
      </c>
      <c r="K1401" s="5">
        <v>23300</v>
      </c>
      <c r="L1401" s="5">
        <v>225000</v>
      </c>
      <c r="M1401" s="5">
        <f t="shared" si="50"/>
        <v>248300</v>
      </c>
      <c r="N1401" s="38">
        <v>1.95</v>
      </c>
      <c r="O1401" s="38">
        <v>2.2045888483654856</v>
      </c>
    </row>
    <row r="1402" spans="1:19">
      <c r="A1402" s="1" t="s">
        <v>4459</v>
      </c>
      <c r="B1402" s="1" t="s">
        <v>4480</v>
      </c>
      <c r="C1402" s="1" t="s">
        <v>4481</v>
      </c>
      <c r="D1402" s="1" t="s">
        <v>4462</v>
      </c>
      <c r="E1402" s="2">
        <v>510</v>
      </c>
      <c r="F1402" s="1" t="s">
        <v>4482</v>
      </c>
      <c r="G1402" s="2" t="s">
        <v>18</v>
      </c>
      <c r="H1402" s="1" t="s">
        <v>9116</v>
      </c>
      <c r="I1402" s="3">
        <v>45036</v>
      </c>
      <c r="J1402" s="4">
        <v>125000</v>
      </c>
      <c r="K1402" s="5">
        <v>17200</v>
      </c>
      <c r="L1402" s="5">
        <v>125200</v>
      </c>
      <c r="M1402" s="5">
        <f t="shared" si="50"/>
        <v>142400</v>
      </c>
      <c r="N1402" s="38">
        <v>1.95</v>
      </c>
      <c r="O1402" s="38">
        <v>2.2045888483654856</v>
      </c>
    </row>
    <row r="1403" spans="1:19">
      <c r="A1403" s="1" t="s">
        <v>4459</v>
      </c>
      <c r="B1403" s="1" t="s">
        <v>4483</v>
      </c>
      <c r="C1403" s="1" t="s">
        <v>4484</v>
      </c>
      <c r="D1403" s="1" t="s">
        <v>4485</v>
      </c>
      <c r="E1403" s="2">
        <v>510</v>
      </c>
      <c r="F1403" s="1" t="s">
        <v>4486</v>
      </c>
      <c r="G1403" s="2" t="s">
        <v>18</v>
      </c>
      <c r="H1403" s="1" t="s">
        <v>9117</v>
      </c>
      <c r="I1403" s="3">
        <v>45090.433553240742</v>
      </c>
      <c r="J1403" s="4">
        <v>235000</v>
      </c>
      <c r="K1403" s="5">
        <v>21400</v>
      </c>
      <c r="L1403" s="5">
        <v>144100</v>
      </c>
      <c r="M1403" s="5">
        <f t="shared" si="50"/>
        <v>165500</v>
      </c>
      <c r="N1403" s="38">
        <v>2.14</v>
      </c>
      <c r="O1403" s="38">
        <v>2.5796841344284185</v>
      </c>
    </row>
    <row r="1404" spans="1:19">
      <c r="A1404" s="1" t="s">
        <v>4459</v>
      </c>
      <c r="B1404" s="1" t="s">
        <v>4487</v>
      </c>
      <c r="C1404" s="1" t="s">
        <v>4488</v>
      </c>
      <c r="D1404" s="1" t="s">
        <v>4485</v>
      </c>
      <c r="E1404" s="2">
        <v>510</v>
      </c>
      <c r="F1404" s="1" t="s">
        <v>4489</v>
      </c>
      <c r="G1404" s="2" t="s">
        <v>18</v>
      </c>
      <c r="H1404" s="1" t="s">
        <v>9118</v>
      </c>
      <c r="I1404" s="3">
        <v>45091.404166666667</v>
      </c>
      <c r="J1404" s="4">
        <v>138100</v>
      </c>
      <c r="K1404" s="5">
        <v>15000</v>
      </c>
      <c r="L1404" s="5">
        <v>84100</v>
      </c>
      <c r="M1404" s="5">
        <f t="shared" si="50"/>
        <v>99100</v>
      </c>
      <c r="N1404" s="38">
        <v>2.14</v>
      </c>
      <c r="O1404" s="38">
        <v>2.5796841344284185</v>
      </c>
    </row>
    <row r="1405" spans="1:19">
      <c r="A1405" s="1" t="s">
        <v>4459</v>
      </c>
      <c r="B1405" s="1" t="s">
        <v>4490</v>
      </c>
      <c r="C1405" s="1" t="s">
        <v>4491</v>
      </c>
      <c r="D1405" s="1" t="s">
        <v>4485</v>
      </c>
      <c r="E1405" s="2">
        <v>510</v>
      </c>
      <c r="F1405" s="1" t="s">
        <v>4492</v>
      </c>
      <c r="G1405" s="2" t="s">
        <v>18</v>
      </c>
      <c r="H1405" s="1" t="s">
        <v>9119</v>
      </c>
      <c r="I1405" s="3">
        <v>45240.400266203702</v>
      </c>
      <c r="J1405" s="4">
        <v>225000</v>
      </c>
      <c r="K1405" s="5">
        <v>14900</v>
      </c>
      <c r="L1405" s="5">
        <v>151600</v>
      </c>
      <c r="M1405" s="5">
        <f t="shared" si="50"/>
        <v>166500</v>
      </c>
      <c r="N1405" s="38">
        <v>2.14</v>
      </c>
      <c r="O1405" s="38">
        <v>2.5796841344284185</v>
      </c>
    </row>
    <row r="1406" spans="1:19">
      <c r="A1406" s="1" t="s">
        <v>4459</v>
      </c>
      <c r="B1406" s="1" t="s">
        <v>4493</v>
      </c>
      <c r="C1406" s="1" t="s">
        <v>4494</v>
      </c>
      <c r="D1406" s="1" t="s">
        <v>4485</v>
      </c>
      <c r="E1406" s="2">
        <v>510</v>
      </c>
      <c r="F1406" s="1" t="s">
        <v>4495</v>
      </c>
      <c r="G1406" s="2" t="s">
        <v>18</v>
      </c>
      <c r="H1406" s="1" t="s">
        <v>9120</v>
      </c>
      <c r="I1406" s="3">
        <v>45114.418564814812</v>
      </c>
      <c r="J1406" s="4">
        <v>200000</v>
      </c>
      <c r="K1406" s="5">
        <v>21100</v>
      </c>
      <c r="L1406" s="5">
        <v>131900</v>
      </c>
      <c r="M1406" s="5">
        <f t="shared" si="50"/>
        <v>153000</v>
      </c>
      <c r="N1406" s="38">
        <v>2.14</v>
      </c>
      <c r="O1406" s="38">
        <v>2.5796841344284185</v>
      </c>
    </row>
    <row r="1407" spans="1:19">
      <c r="A1407" s="1" t="s">
        <v>4459</v>
      </c>
      <c r="B1407" s="1" t="s">
        <v>4496</v>
      </c>
      <c r="C1407" s="1" t="s">
        <v>4497</v>
      </c>
      <c r="D1407" s="1" t="s">
        <v>4485</v>
      </c>
      <c r="E1407" s="2">
        <v>511</v>
      </c>
      <c r="F1407" s="1" t="s">
        <v>4498</v>
      </c>
      <c r="G1407" s="2" t="s">
        <v>18</v>
      </c>
      <c r="H1407" s="1" t="s">
        <v>9121</v>
      </c>
      <c r="I1407" s="3">
        <v>45070.457326388889</v>
      </c>
      <c r="J1407" s="4">
        <v>230000</v>
      </c>
      <c r="K1407" s="5">
        <v>28100</v>
      </c>
      <c r="L1407" s="5">
        <v>150500</v>
      </c>
      <c r="M1407" s="5">
        <f t="shared" si="50"/>
        <v>178600</v>
      </c>
      <c r="N1407" s="38">
        <v>2.14</v>
      </c>
      <c r="O1407" s="38">
        <v>2.5796841344284185</v>
      </c>
    </row>
    <row r="1408" spans="1:19">
      <c r="A1408" s="1" t="s">
        <v>4459</v>
      </c>
      <c r="B1408" s="1" t="s">
        <v>4499</v>
      </c>
      <c r="C1408" s="1" t="s">
        <v>4500</v>
      </c>
      <c r="D1408" s="1" t="s">
        <v>4485</v>
      </c>
      <c r="E1408" s="2">
        <v>510</v>
      </c>
      <c r="F1408" s="1" t="s">
        <v>4501</v>
      </c>
      <c r="G1408" s="2" t="s">
        <v>18</v>
      </c>
      <c r="H1408" s="1" t="s">
        <v>9122</v>
      </c>
      <c r="I1408" s="3">
        <v>45156.486620370371</v>
      </c>
      <c r="J1408" s="4">
        <v>148000</v>
      </c>
      <c r="K1408" s="5">
        <v>17400</v>
      </c>
      <c r="L1408" s="5">
        <v>110600</v>
      </c>
      <c r="M1408" s="5">
        <f t="shared" si="50"/>
        <v>128000</v>
      </c>
      <c r="N1408" s="38">
        <v>2.14</v>
      </c>
      <c r="O1408" s="38">
        <v>2.5796841344284185</v>
      </c>
    </row>
    <row r="1409" spans="1:19" s="2" customFormat="1">
      <c r="A1409" s="1" t="s">
        <v>4459</v>
      </c>
      <c r="B1409" s="1" t="s">
        <v>4502</v>
      </c>
      <c r="C1409" s="1" t="s">
        <v>4503</v>
      </c>
      <c r="D1409" s="1" t="s">
        <v>4485</v>
      </c>
      <c r="E1409" s="2">
        <v>510</v>
      </c>
      <c r="F1409" s="1" t="s">
        <v>4504</v>
      </c>
      <c r="G1409" s="2" t="s">
        <v>18</v>
      </c>
      <c r="H1409" s="1" t="s">
        <v>9123</v>
      </c>
      <c r="I1409" s="3">
        <v>45156.413298611114</v>
      </c>
      <c r="J1409" s="4">
        <v>175000</v>
      </c>
      <c r="K1409" s="5">
        <v>22000</v>
      </c>
      <c r="L1409" s="5">
        <v>125100</v>
      </c>
      <c r="M1409" s="5">
        <f t="shared" si="50"/>
        <v>147100</v>
      </c>
      <c r="N1409" s="38">
        <v>2.14</v>
      </c>
      <c r="O1409" s="38">
        <v>2.5796841344284185</v>
      </c>
      <c r="P1409" s="1"/>
      <c r="Q1409" s="1"/>
      <c r="R1409" s="1"/>
      <c r="S1409" s="1"/>
    </row>
    <row r="1410" spans="1:19" s="2" customFormat="1">
      <c r="A1410" s="1" t="s">
        <v>4459</v>
      </c>
      <c r="B1410" s="1" t="s">
        <v>4505</v>
      </c>
      <c r="C1410" s="1" t="s">
        <v>4506</v>
      </c>
      <c r="D1410" s="1" t="s">
        <v>4485</v>
      </c>
      <c r="E1410" s="2">
        <v>510</v>
      </c>
      <c r="F1410" s="1" t="s">
        <v>4507</v>
      </c>
      <c r="G1410" s="2" t="s">
        <v>18</v>
      </c>
      <c r="H1410" s="1" t="s">
        <v>9124</v>
      </c>
      <c r="I1410" s="3">
        <v>44988.416238425925</v>
      </c>
      <c r="J1410" s="4">
        <v>139400</v>
      </c>
      <c r="K1410" s="5">
        <v>16400</v>
      </c>
      <c r="L1410" s="5">
        <v>110000</v>
      </c>
      <c r="M1410" s="5">
        <f t="shared" si="50"/>
        <v>126400</v>
      </c>
      <c r="N1410" s="38">
        <v>2.14</v>
      </c>
      <c r="O1410" s="38">
        <v>2.5796841344284185</v>
      </c>
      <c r="P1410" s="1"/>
      <c r="Q1410" s="1"/>
      <c r="R1410" s="1"/>
      <c r="S1410" s="1"/>
    </row>
    <row r="1411" spans="1:19" s="2" customFormat="1">
      <c r="A1411" s="1" t="s">
        <v>4459</v>
      </c>
      <c r="B1411" s="1" t="s">
        <v>4508</v>
      </c>
      <c r="C1411" s="1" t="s">
        <v>4509</v>
      </c>
      <c r="D1411" s="1" t="s">
        <v>4485</v>
      </c>
      <c r="E1411" s="2">
        <v>510</v>
      </c>
      <c r="F1411" s="1" t="s">
        <v>4510</v>
      </c>
      <c r="G1411" s="2" t="s">
        <v>18</v>
      </c>
      <c r="H1411" s="1" t="s">
        <v>9125</v>
      </c>
      <c r="I1411" s="3">
        <v>44974.47729166667</v>
      </c>
      <c r="J1411" s="4">
        <v>129000</v>
      </c>
      <c r="K1411" s="5">
        <v>12700</v>
      </c>
      <c r="L1411" s="5">
        <v>115700</v>
      </c>
      <c r="M1411" s="5">
        <f t="shared" si="50"/>
        <v>128400</v>
      </c>
      <c r="N1411" s="38">
        <v>2.14</v>
      </c>
      <c r="O1411" s="38">
        <v>2.5796841344284185</v>
      </c>
      <c r="P1411" s="1"/>
      <c r="Q1411" s="1"/>
      <c r="R1411" s="1"/>
      <c r="S1411" s="1"/>
    </row>
    <row r="1412" spans="1:19" s="2" customFormat="1">
      <c r="A1412" s="1" t="s">
        <v>4459</v>
      </c>
      <c r="B1412" s="1" t="s">
        <v>4511</v>
      </c>
      <c r="C1412" s="1" t="s">
        <v>4512</v>
      </c>
      <c r="D1412" s="1" t="s">
        <v>4485</v>
      </c>
      <c r="E1412" s="2">
        <v>510</v>
      </c>
      <c r="F1412" s="1" t="s">
        <v>4513</v>
      </c>
      <c r="G1412" s="2" t="s">
        <v>18</v>
      </c>
      <c r="H1412" s="1" t="s">
        <v>9126</v>
      </c>
      <c r="I1412" s="3">
        <v>44994.347743055558</v>
      </c>
      <c r="J1412" s="4">
        <v>170000</v>
      </c>
      <c r="K1412" s="5">
        <v>20400</v>
      </c>
      <c r="L1412" s="5">
        <v>153400</v>
      </c>
      <c r="M1412" s="5">
        <f t="shared" si="50"/>
        <v>173800</v>
      </c>
      <c r="N1412" s="38">
        <v>2.14</v>
      </c>
      <c r="O1412" s="38">
        <v>2.5796841344284185</v>
      </c>
      <c r="P1412" s="1"/>
      <c r="Q1412" s="1"/>
      <c r="R1412" s="1"/>
      <c r="S1412" s="1"/>
    </row>
    <row r="1413" spans="1:19" s="2" customFormat="1">
      <c r="A1413" s="1" t="s">
        <v>4459</v>
      </c>
      <c r="B1413" s="1" t="s">
        <v>4514</v>
      </c>
      <c r="C1413" s="1" t="s">
        <v>4515</v>
      </c>
      <c r="D1413" s="1" t="s">
        <v>4485</v>
      </c>
      <c r="E1413" s="2">
        <v>510</v>
      </c>
      <c r="F1413" s="1" t="s">
        <v>4516</v>
      </c>
      <c r="G1413" s="2" t="s">
        <v>18</v>
      </c>
      <c r="H1413" s="1" t="s">
        <v>9127</v>
      </c>
      <c r="I1413" s="3">
        <v>45071.407337962963</v>
      </c>
      <c r="J1413" s="4">
        <v>160000</v>
      </c>
      <c r="K1413" s="5">
        <v>21100</v>
      </c>
      <c r="L1413" s="5">
        <v>143700</v>
      </c>
      <c r="M1413" s="5">
        <f t="shared" si="50"/>
        <v>164800</v>
      </c>
      <c r="N1413" s="38">
        <v>2.14</v>
      </c>
      <c r="O1413" s="38">
        <v>2.5796841344284185</v>
      </c>
      <c r="P1413" s="1"/>
      <c r="Q1413" s="1"/>
      <c r="R1413" s="1"/>
      <c r="S1413" s="1"/>
    </row>
    <row r="1414" spans="1:19" s="2" customFormat="1">
      <c r="A1414" s="1" t="s">
        <v>4459</v>
      </c>
      <c r="B1414" s="1" t="s">
        <v>4517</v>
      </c>
      <c r="C1414" s="1" t="s">
        <v>4518</v>
      </c>
      <c r="D1414" s="1" t="s">
        <v>4485</v>
      </c>
      <c r="E1414" s="2">
        <v>510</v>
      </c>
      <c r="F1414" s="1" t="s">
        <v>4519</v>
      </c>
      <c r="G1414" s="2" t="s">
        <v>18</v>
      </c>
      <c r="H1414" s="1" t="s">
        <v>9128</v>
      </c>
      <c r="I1414" s="3">
        <v>45125.508379629631</v>
      </c>
      <c r="J1414" s="4">
        <v>205000</v>
      </c>
      <c r="K1414" s="5">
        <v>16200</v>
      </c>
      <c r="L1414" s="5">
        <v>221700</v>
      </c>
      <c r="M1414" s="5">
        <f t="shared" si="50"/>
        <v>237900</v>
      </c>
      <c r="N1414" s="38">
        <v>2.14</v>
      </c>
      <c r="O1414" s="38">
        <v>2.5796841344284185</v>
      </c>
      <c r="P1414" s="1"/>
      <c r="Q1414" s="1"/>
      <c r="R1414" s="1"/>
      <c r="S1414" s="1"/>
    </row>
    <row r="1415" spans="1:19" s="2" customFormat="1">
      <c r="A1415" s="1" t="s">
        <v>4459</v>
      </c>
      <c r="B1415" s="1" t="s">
        <v>4520</v>
      </c>
      <c r="C1415" s="1" t="s">
        <v>4521</v>
      </c>
      <c r="D1415" s="1" t="s">
        <v>4522</v>
      </c>
      <c r="E1415" s="2">
        <v>510</v>
      </c>
      <c r="F1415" s="1" t="s">
        <v>4523</v>
      </c>
      <c r="G1415" s="2" t="s">
        <v>18</v>
      </c>
      <c r="H1415" s="1" t="s">
        <v>9129</v>
      </c>
      <c r="I1415" s="3">
        <v>45245.673541666663</v>
      </c>
      <c r="J1415" s="4">
        <v>1124000</v>
      </c>
      <c r="K1415" s="5">
        <v>84900</v>
      </c>
      <c r="L1415" s="5">
        <v>762100</v>
      </c>
      <c r="M1415" s="5">
        <f t="shared" si="50"/>
        <v>847000</v>
      </c>
      <c r="N1415" s="38">
        <v>3.71</v>
      </c>
      <c r="O1415" s="38">
        <v>3.71</v>
      </c>
      <c r="P1415" s="1"/>
      <c r="Q1415" s="1"/>
      <c r="R1415" s="1"/>
      <c r="S1415" s="1"/>
    </row>
    <row r="1416" spans="1:19" s="2" customFormat="1">
      <c r="A1416" s="1" t="s">
        <v>4459</v>
      </c>
      <c r="B1416" s="1" t="s">
        <v>4524</v>
      </c>
      <c r="C1416" s="1" t="s">
        <v>4525</v>
      </c>
      <c r="D1416" s="1" t="s">
        <v>4522</v>
      </c>
      <c r="E1416" s="2">
        <v>550</v>
      </c>
      <c r="F1416" s="1" t="s">
        <v>4526</v>
      </c>
      <c r="G1416" s="2" t="s">
        <v>18</v>
      </c>
      <c r="H1416" s="1" t="s">
        <v>9130</v>
      </c>
      <c r="I1416" s="3">
        <v>44974.450231481482</v>
      </c>
      <c r="J1416" s="4">
        <v>1300000</v>
      </c>
      <c r="K1416" s="5">
        <v>127500</v>
      </c>
      <c r="L1416" s="5">
        <v>1026900</v>
      </c>
      <c r="M1416" s="5">
        <f t="shared" si="50"/>
        <v>1154400</v>
      </c>
      <c r="N1416" s="38">
        <v>3.71</v>
      </c>
      <c r="O1416" s="38">
        <v>3.71</v>
      </c>
      <c r="P1416" s="1"/>
      <c r="Q1416" s="1"/>
      <c r="R1416" s="1"/>
      <c r="S1416" s="1"/>
    </row>
    <row r="1417" spans="1:19" s="2" customFormat="1">
      <c r="A1417" s="1" t="s">
        <v>4459</v>
      </c>
      <c r="B1417" s="1" t="s">
        <v>4527</v>
      </c>
      <c r="C1417" s="1" t="s">
        <v>4528</v>
      </c>
      <c r="D1417" s="1" t="s">
        <v>4529</v>
      </c>
      <c r="E1417" s="2">
        <v>550</v>
      </c>
      <c r="F1417" s="1" t="s">
        <v>4530</v>
      </c>
      <c r="G1417" s="2" t="s">
        <v>18</v>
      </c>
      <c r="H1417" s="1" t="s">
        <v>9131</v>
      </c>
      <c r="I1417" s="3">
        <v>45246.390532407408</v>
      </c>
      <c r="J1417" s="4">
        <v>525000</v>
      </c>
      <c r="K1417" s="5">
        <v>6700</v>
      </c>
      <c r="L1417" s="5">
        <v>349100</v>
      </c>
      <c r="M1417" s="5">
        <f t="shared" si="50"/>
        <v>355800</v>
      </c>
      <c r="N1417" s="38">
        <v>2.69</v>
      </c>
      <c r="O1417" s="38">
        <v>3.5211714443219404</v>
      </c>
      <c r="P1417" s="1"/>
      <c r="Q1417" s="1"/>
      <c r="R1417" s="1"/>
      <c r="S1417" s="1"/>
    </row>
    <row r="1418" spans="1:19" s="2" customFormat="1">
      <c r="A1418" s="1" t="s">
        <v>4459</v>
      </c>
      <c r="B1418" s="1" t="s">
        <v>4531</v>
      </c>
      <c r="C1418" s="1" t="s">
        <v>4532</v>
      </c>
      <c r="D1418" s="1" t="s">
        <v>4529</v>
      </c>
      <c r="E1418" s="2">
        <v>550</v>
      </c>
      <c r="F1418" s="1" t="s">
        <v>4533</v>
      </c>
      <c r="G1418" s="2" t="s">
        <v>18</v>
      </c>
      <c r="H1418" s="1" t="s">
        <v>9132</v>
      </c>
      <c r="I1418" s="3">
        <v>45202.434687499997</v>
      </c>
      <c r="J1418" s="4">
        <v>500000</v>
      </c>
      <c r="K1418" s="5">
        <v>6700</v>
      </c>
      <c r="L1418" s="5">
        <v>349100</v>
      </c>
      <c r="M1418" s="5">
        <f t="shared" si="50"/>
        <v>355800</v>
      </c>
      <c r="N1418" s="38">
        <v>2.69</v>
      </c>
      <c r="O1418" s="38">
        <v>3.5211714443219404</v>
      </c>
      <c r="P1418" s="1"/>
      <c r="Q1418" s="1"/>
      <c r="R1418" s="1"/>
      <c r="S1418" s="1"/>
    </row>
    <row r="1419" spans="1:19" s="2" customFormat="1">
      <c r="A1419" s="1" t="s">
        <v>4459</v>
      </c>
      <c r="B1419" s="1" t="s">
        <v>4534</v>
      </c>
      <c r="C1419" s="1" t="s">
        <v>4535</v>
      </c>
      <c r="D1419" s="1" t="s">
        <v>4529</v>
      </c>
      <c r="E1419" s="2">
        <v>550</v>
      </c>
      <c r="F1419" s="1" t="s">
        <v>4536</v>
      </c>
      <c r="G1419" s="2" t="s">
        <v>18</v>
      </c>
      <c r="H1419" s="1" t="s">
        <v>9133</v>
      </c>
      <c r="I1419" s="3">
        <v>45070.614641203705</v>
      </c>
      <c r="J1419" s="4">
        <v>474900</v>
      </c>
      <c r="K1419" s="5">
        <v>9500</v>
      </c>
      <c r="L1419" s="5">
        <v>353300</v>
      </c>
      <c r="M1419" s="5">
        <f t="shared" si="50"/>
        <v>362800</v>
      </c>
      <c r="N1419" s="38">
        <v>2.69</v>
      </c>
      <c r="O1419" s="38">
        <v>3.5211714443219404</v>
      </c>
      <c r="P1419" s="1"/>
      <c r="Q1419" s="1"/>
      <c r="R1419" s="1"/>
      <c r="S1419" s="1"/>
    </row>
    <row r="1420" spans="1:19" s="2" customFormat="1">
      <c r="A1420" s="1" t="s">
        <v>4459</v>
      </c>
      <c r="B1420" s="1" t="s">
        <v>4537</v>
      </c>
      <c r="C1420" s="1" t="s">
        <v>4538</v>
      </c>
      <c r="D1420" s="1" t="s">
        <v>4529</v>
      </c>
      <c r="E1420" s="2">
        <v>550</v>
      </c>
      <c r="F1420" s="1" t="s">
        <v>4539</v>
      </c>
      <c r="G1420" s="2" t="s">
        <v>18</v>
      </c>
      <c r="H1420" s="1" t="s">
        <v>9134</v>
      </c>
      <c r="I1420" s="3">
        <v>45106.543206018519</v>
      </c>
      <c r="J1420" s="4">
        <v>499900</v>
      </c>
      <c r="K1420" s="5">
        <v>18800</v>
      </c>
      <c r="L1420" s="5">
        <v>374700</v>
      </c>
      <c r="M1420" s="5">
        <f t="shared" si="50"/>
        <v>393500</v>
      </c>
      <c r="N1420" s="38">
        <v>2.69</v>
      </c>
      <c r="O1420" s="38">
        <v>3.5211714443219404</v>
      </c>
      <c r="P1420" s="1"/>
      <c r="Q1420" s="1"/>
      <c r="R1420" s="1"/>
      <c r="S1420" s="1"/>
    </row>
    <row r="1421" spans="1:19" s="2" customFormat="1">
      <c r="A1421" s="1" t="s">
        <v>4459</v>
      </c>
      <c r="B1421" s="1" t="s">
        <v>4540</v>
      </c>
      <c r="C1421" s="1" t="s">
        <v>4541</v>
      </c>
      <c r="D1421" s="1" t="s">
        <v>4529</v>
      </c>
      <c r="E1421" s="2">
        <v>550</v>
      </c>
      <c r="F1421" s="1" t="s">
        <v>4542</v>
      </c>
      <c r="G1421" s="2" t="s">
        <v>18</v>
      </c>
      <c r="H1421" s="1" t="s">
        <v>9135</v>
      </c>
      <c r="I1421" s="3">
        <v>45076.586168981485</v>
      </c>
      <c r="J1421" s="4">
        <v>474900</v>
      </c>
      <c r="K1421" s="5">
        <v>8200</v>
      </c>
      <c r="L1421" s="5">
        <v>359400</v>
      </c>
      <c r="M1421" s="5">
        <f t="shared" si="50"/>
        <v>367600</v>
      </c>
      <c r="N1421" s="38">
        <v>2.69</v>
      </c>
      <c r="O1421" s="38">
        <v>3.5211714443219404</v>
      </c>
      <c r="P1421" s="1"/>
      <c r="Q1421" s="1"/>
      <c r="R1421" s="1"/>
      <c r="S1421" s="1"/>
    </row>
    <row r="1422" spans="1:19" s="2" customFormat="1">
      <c r="A1422" s="1" t="s">
        <v>4459</v>
      </c>
      <c r="B1422" s="1" t="s">
        <v>4543</v>
      </c>
      <c r="C1422" s="1" t="s">
        <v>4544</v>
      </c>
      <c r="D1422" s="1" t="s">
        <v>4545</v>
      </c>
      <c r="E1422" s="2">
        <v>510</v>
      </c>
      <c r="F1422" s="1" t="s">
        <v>4546</v>
      </c>
      <c r="G1422" s="2" t="s">
        <v>18</v>
      </c>
      <c r="H1422" s="1" t="s">
        <v>9136</v>
      </c>
      <c r="I1422" s="3">
        <v>45104.37740740741</v>
      </c>
      <c r="J1422" s="4">
        <v>75000</v>
      </c>
      <c r="K1422" s="5">
        <v>10600</v>
      </c>
      <c r="L1422" s="5">
        <v>40300</v>
      </c>
      <c r="M1422" s="5">
        <f t="shared" si="50"/>
        <v>50900</v>
      </c>
      <c r="N1422" s="38">
        <v>1.74</v>
      </c>
      <c r="O1422" s="38">
        <v>1.74</v>
      </c>
      <c r="P1422" s="1"/>
      <c r="Q1422" s="1"/>
      <c r="R1422" s="1"/>
      <c r="S1422" s="1"/>
    </row>
    <row r="1423" spans="1:19" s="2" customFormat="1">
      <c r="A1423" s="1" t="s">
        <v>4459</v>
      </c>
      <c r="B1423" s="1" t="s">
        <v>4547</v>
      </c>
      <c r="C1423" s="1" t="s">
        <v>4548</v>
      </c>
      <c r="D1423" s="1" t="s">
        <v>4545</v>
      </c>
      <c r="E1423" s="2">
        <v>510</v>
      </c>
      <c r="F1423" s="1" t="s">
        <v>4549</v>
      </c>
      <c r="G1423" s="2" t="s">
        <v>18</v>
      </c>
      <c r="H1423" s="1" t="s">
        <v>9137</v>
      </c>
      <c r="I1423" s="3">
        <v>45175.487025462964</v>
      </c>
      <c r="J1423" s="4">
        <v>110000</v>
      </c>
      <c r="K1423" s="5">
        <v>12100</v>
      </c>
      <c r="L1423" s="5">
        <v>78300</v>
      </c>
      <c r="M1423" s="5">
        <f t="shared" si="50"/>
        <v>90400</v>
      </c>
      <c r="N1423" s="38">
        <v>1.74</v>
      </c>
      <c r="O1423" s="38">
        <v>1.74</v>
      </c>
      <c r="P1423" s="1"/>
      <c r="Q1423" s="1"/>
      <c r="R1423" s="1"/>
      <c r="S1423" s="1"/>
    </row>
    <row r="1424" spans="1:19" s="2" customFormat="1">
      <c r="A1424" s="1" t="s">
        <v>4459</v>
      </c>
      <c r="B1424" s="1" t="s">
        <v>4550</v>
      </c>
      <c r="C1424" s="1" t="s">
        <v>4551</v>
      </c>
      <c r="D1424" s="1" t="s">
        <v>4545</v>
      </c>
      <c r="E1424" s="2">
        <v>510</v>
      </c>
      <c r="F1424" s="1" t="s">
        <v>4552</v>
      </c>
      <c r="G1424" s="2" t="s">
        <v>18</v>
      </c>
      <c r="H1424" s="1" t="s">
        <v>9138</v>
      </c>
      <c r="I1424" s="3">
        <v>44960.596712962964</v>
      </c>
      <c r="J1424" s="4">
        <v>179900</v>
      </c>
      <c r="K1424" s="5">
        <v>18200</v>
      </c>
      <c r="L1424" s="5">
        <v>175400</v>
      </c>
      <c r="M1424" s="5">
        <f t="shared" si="50"/>
        <v>193600</v>
      </c>
      <c r="N1424" s="38">
        <v>1.74</v>
      </c>
      <c r="O1424" s="38">
        <v>1.74</v>
      </c>
      <c r="P1424" s="1"/>
      <c r="Q1424" s="1"/>
      <c r="R1424" s="1"/>
      <c r="S1424" s="1"/>
    </row>
    <row r="1425" spans="1:19" s="2" customFormat="1">
      <c r="A1425" s="1" t="s">
        <v>4459</v>
      </c>
      <c r="B1425" s="1" t="s">
        <v>4553</v>
      </c>
      <c r="C1425" s="1" t="s">
        <v>4554</v>
      </c>
      <c r="D1425" s="1" t="s">
        <v>4555</v>
      </c>
      <c r="E1425" s="2">
        <v>510</v>
      </c>
      <c r="F1425" s="1" t="s">
        <v>4556</v>
      </c>
      <c r="G1425" s="2" t="s">
        <v>18</v>
      </c>
      <c r="H1425" s="1" t="s">
        <v>9139</v>
      </c>
      <c r="I1425" s="3">
        <v>45266.411076388889</v>
      </c>
      <c r="J1425" s="4">
        <v>152000</v>
      </c>
      <c r="K1425" s="5">
        <v>2900</v>
      </c>
      <c r="L1425" s="5">
        <v>85600</v>
      </c>
      <c r="M1425" s="5">
        <f t="shared" si="50"/>
        <v>88500</v>
      </c>
      <c r="N1425" s="38">
        <v>1.74</v>
      </c>
      <c r="O1425" s="38">
        <v>2.4611842105263158</v>
      </c>
      <c r="P1425" s="1"/>
      <c r="Q1425" s="1"/>
      <c r="R1425" s="1"/>
      <c r="S1425" s="1"/>
    </row>
    <row r="1426" spans="1:19" s="2" customFormat="1">
      <c r="A1426" s="1" t="s">
        <v>4459</v>
      </c>
      <c r="B1426" s="1" t="s">
        <v>4557</v>
      </c>
      <c r="C1426" s="1" t="s">
        <v>4558</v>
      </c>
      <c r="D1426" s="1" t="s">
        <v>4555</v>
      </c>
      <c r="E1426" s="2">
        <v>510</v>
      </c>
      <c r="F1426" s="1" t="s">
        <v>4559</v>
      </c>
      <c r="G1426" s="2" t="s">
        <v>18</v>
      </c>
      <c r="H1426" s="1" t="s">
        <v>9140</v>
      </c>
      <c r="I1426" s="3">
        <v>45201.451805555553</v>
      </c>
      <c r="J1426" s="4">
        <v>144000</v>
      </c>
      <c r="K1426" s="5">
        <v>3500</v>
      </c>
      <c r="L1426" s="5">
        <v>80700</v>
      </c>
      <c r="M1426" s="5">
        <f t="shared" si="50"/>
        <v>84200</v>
      </c>
      <c r="N1426" s="38">
        <v>1.74</v>
      </c>
      <c r="O1426" s="38">
        <v>2.4611842105263158</v>
      </c>
      <c r="P1426" s="1"/>
      <c r="Q1426" s="1"/>
      <c r="R1426" s="1"/>
      <c r="S1426" s="1"/>
    </row>
    <row r="1427" spans="1:19" s="2" customFormat="1">
      <c r="A1427" s="1" t="s">
        <v>4459</v>
      </c>
      <c r="B1427" s="1" t="s">
        <v>4560</v>
      </c>
      <c r="C1427" s="1" t="s">
        <v>4561</v>
      </c>
      <c r="D1427" s="1" t="s">
        <v>4555</v>
      </c>
      <c r="E1427" s="2">
        <v>510</v>
      </c>
      <c r="F1427" s="1" t="s">
        <v>4562</v>
      </c>
      <c r="G1427" s="2" t="s">
        <v>18</v>
      </c>
      <c r="H1427" s="1" t="s">
        <v>9141</v>
      </c>
      <c r="I1427" s="3">
        <v>45244.408935185187</v>
      </c>
      <c r="J1427" s="4">
        <v>135000</v>
      </c>
      <c r="K1427" s="5">
        <v>2900</v>
      </c>
      <c r="L1427" s="5">
        <v>79500</v>
      </c>
      <c r="M1427" s="5">
        <f t="shared" si="50"/>
        <v>82400</v>
      </c>
      <c r="N1427" s="38">
        <v>1.74</v>
      </c>
      <c r="O1427" s="38">
        <v>2.4611842105263158</v>
      </c>
      <c r="P1427" s="1"/>
      <c r="Q1427" s="1"/>
      <c r="R1427" s="1"/>
      <c r="S1427" s="1"/>
    </row>
    <row r="1428" spans="1:19" s="2" customFormat="1">
      <c r="A1428" s="1" t="s">
        <v>4459</v>
      </c>
      <c r="B1428" s="1" t="s">
        <v>4563</v>
      </c>
      <c r="C1428" s="1" t="s">
        <v>4564</v>
      </c>
      <c r="D1428" s="1" t="s">
        <v>4555</v>
      </c>
      <c r="E1428" s="2">
        <v>510</v>
      </c>
      <c r="F1428" s="1" t="s">
        <v>4565</v>
      </c>
      <c r="G1428" s="2" t="s">
        <v>18</v>
      </c>
      <c r="H1428" s="1" t="s">
        <v>9142</v>
      </c>
      <c r="I1428" s="3">
        <v>45219.39607638889</v>
      </c>
      <c r="J1428" s="4">
        <v>160000</v>
      </c>
      <c r="K1428" s="5">
        <v>3400</v>
      </c>
      <c r="L1428" s="5">
        <v>97800</v>
      </c>
      <c r="M1428" s="5">
        <f t="shared" si="50"/>
        <v>101200</v>
      </c>
      <c r="N1428" s="38">
        <v>1.74</v>
      </c>
      <c r="O1428" s="38">
        <v>2.4611842105263158</v>
      </c>
      <c r="P1428" s="1"/>
      <c r="Q1428" s="1"/>
      <c r="R1428" s="1"/>
      <c r="S1428" s="1"/>
    </row>
    <row r="1429" spans="1:19" s="2" customFormat="1">
      <c r="A1429" s="1" t="s">
        <v>4459</v>
      </c>
      <c r="B1429" s="1" t="s">
        <v>4566</v>
      </c>
      <c r="C1429" s="1" t="s">
        <v>4567</v>
      </c>
      <c r="D1429" s="1" t="s">
        <v>4555</v>
      </c>
      <c r="E1429" s="2">
        <v>510</v>
      </c>
      <c r="F1429" s="1" t="s">
        <v>4568</v>
      </c>
      <c r="G1429" s="2" t="s">
        <v>18</v>
      </c>
      <c r="H1429" s="1" t="s">
        <v>9143</v>
      </c>
      <c r="I1429" s="3">
        <v>45002.599895833337</v>
      </c>
      <c r="J1429" s="4">
        <v>119000</v>
      </c>
      <c r="K1429" s="5">
        <v>3400</v>
      </c>
      <c r="L1429" s="5">
        <v>71900</v>
      </c>
      <c r="M1429" s="5">
        <f t="shared" si="50"/>
        <v>75300</v>
      </c>
      <c r="N1429" s="38">
        <v>1.74</v>
      </c>
      <c r="O1429" s="38">
        <v>2.4611842105263158</v>
      </c>
      <c r="P1429" s="1"/>
      <c r="Q1429" s="1"/>
      <c r="R1429" s="1"/>
      <c r="S1429" s="1"/>
    </row>
    <row r="1430" spans="1:19" s="2" customFormat="1">
      <c r="A1430" s="1" t="s">
        <v>4459</v>
      </c>
      <c r="B1430" s="1" t="s">
        <v>4569</v>
      </c>
      <c r="C1430" s="1" t="s">
        <v>4570</v>
      </c>
      <c r="D1430" s="1" t="s">
        <v>4555</v>
      </c>
      <c r="E1430" s="2">
        <v>510</v>
      </c>
      <c r="F1430" s="1" t="s">
        <v>4571</v>
      </c>
      <c r="G1430" s="2" t="s">
        <v>18</v>
      </c>
      <c r="H1430" s="1" t="s">
        <v>9144</v>
      </c>
      <c r="I1430" s="3">
        <v>45148.468263888892</v>
      </c>
      <c r="J1430" s="4">
        <v>137000</v>
      </c>
      <c r="K1430" s="5">
        <v>3000</v>
      </c>
      <c r="L1430" s="5">
        <v>87100</v>
      </c>
      <c r="M1430" s="5">
        <f t="shared" si="50"/>
        <v>90100</v>
      </c>
      <c r="N1430" s="38">
        <v>1.74</v>
      </c>
      <c r="O1430" s="38">
        <v>2.4611842105263158</v>
      </c>
      <c r="P1430" s="1"/>
      <c r="Q1430" s="1"/>
      <c r="R1430" s="1"/>
      <c r="S1430" s="1"/>
    </row>
    <row r="1431" spans="1:19" s="2" customFormat="1">
      <c r="A1431" s="1" t="s">
        <v>4459</v>
      </c>
      <c r="B1431" s="1" t="s">
        <v>4572</v>
      </c>
      <c r="C1431" s="1" t="s">
        <v>4573</v>
      </c>
      <c r="D1431" s="1" t="s">
        <v>4555</v>
      </c>
      <c r="E1431" s="2">
        <v>510</v>
      </c>
      <c r="F1431" s="1" t="s">
        <v>4574</v>
      </c>
      <c r="G1431" s="2" t="s">
        <v>18</v>
      </c>
      <c r="H1431" s="1" t="s">
        <v>9145</v>
      </c>
      <c r="I1431" s="3">
        <v>45245.354467592595</v>
      </c>
      <c r="J1431" s="4">
        <v>197000</v>
      </c>
      <c r="K1431" s="5">
        <v>3800</v>
      </c>
      <c r="L1431" s="5">
        <v>126400</v>
      </c>
      <c r="M1431" s="5">
        <f t="shared" si="50"/>
        <v>130200</v>
      </c>
      <c r="N1431" s="38">
        <v>1.74</v>
      </c>
      <c r="O1431" s="38">
        <v>2.4611842105263158</v>
      </c>
      <c r="P1431" s="1"/>
      <c r="Q1431" s="1"/>
      <c r="R1431" s="1"/>
      <c r="S1431" s="1"/>
    </row>
    <row r="1432" spans="1:19" s="2" customFormat="1">
      <c r="A1432" s="1" t="s">
        <v>4459</v>
      </c>
      <c r="B1432" s="1" t="s">
        <v>4575</v>
      </c>
      <c r="C1432" s="1" t="s">
        <v>4576</v>
      </c>
      <c r="D1432" s="1" t="s">
        <v>4555</v>
      </c>
      <c r="E1432" s="2">
        <v>510</v>
      </c>
      <c r="F1432" s="1" t="s">
        <v>4577</v>
      </c>
      <c r="G1432" s="2" t="s">
        <v>18</v>
      </c>
      <c r="H1432" s="1" t="s">
        <v>9146</v>
      </c>
      <c r="I1432" s="3">
        <v>45065.727083333331</v>
      </c>
      <c r="J1432" s="4">
        <v>133000</v>
      </c>
      <c r="K1432" s="5">
        <v>2500</v>
      </c>
      <c r="L1432" s="5">
        <v>89700</v>
      </c>
      <c r="M1432" s="5">
        <f t="shared" ref="M1432:M1463" si="51">SUM(K1432:L1432)</f>
        <v>92200</v>
      </c>
      <c r="N1432" s="38">
        <v>1.74</v>
      </c>
      <c r="O1432" s="38">
        <v>2.4611842105263158</v>
      </c>
      <c r="P1432" s="1"/>
      <c r="Q1432" s="1"/>
      <c r="R1432" s="1"/>
      <c r="S1432" s="1"/>
    </row>
    <row r="1433" spans="1:19" s="2" customFormat="1">
      <c r="A1433" s="1" t="s">
        <v>4459</v>
      </c>
      <c r="B1433" s="1" t="s">
        <v>4578</v>
      </c>
      <c r="C1433" s="1" t="s">
        <v>4579</v>
      </c>
      <c r="D1433" s="1" t="s">
        <v>4555</v>
      </c>
      <c r="E1433" s="2">
        <v>510</v>
      </c>
      <c r="F1433" s="1" t="s">
        <v>4580</v>
      </c>
      <c r="G1433" s="2" t="s">
        <v>18</v>
      </c>
      <c r="H1433" s="1" t="s">
        <v>9147</v>
      </c>
      <c r="I1433" s="3">
        <v>45259.644872685189</v>
      </c>
      <c r="J1433" s="4">
        <v>143000</v>
      </c>
      <c r="K1433" s="5">
        <v>3600</v>
      </c>
      <c r="L1433" s="5">
        <v>96800</v>
      </c>
      <c r="M1433" s="5">
        <f t="shared" si="51"/>
        <v>100400</v>
      </c>
      <c r="N1433" s="38">
        <v>1.74</v>
      </c>
      <c r="O1433" s="38">
        <v>2.4611842105263158</v>
      </c>
      <c r="P1433" s="1"/>
      <c r="Q1433" s="1"/>
      <c r="R1433" s="1"/>
      <c r="S1433" s="1"/>
    </row>
    <row r="1434" spans="1:19" s="2" customFormat="1">
      <c r="A1434" s="1" t="s">
        <v>4459</v>
      </c>
      <c r="B1434" s="1" t="s">
        <v>4581</v>
      </c>
      <c r="C1434" s="1" t="s">
        <v>4582</v>
      </c>
      <c r="D1434" s="1" t="s">
        <v>4555</v>
      </c>
      <c r="E1434" s="2">
        <v>510</v>
      </c>
      <c r="F1434" s="1" t="s">
        <v>4583</v>
      </c>
      <c r="G1434" s="2" t="s">
        <v>18</v>
      </c>
      <c r="H1434" s="1" t="s">
        <v>9148</v>
      </c>
      <c r="I1434" s="3">
        <v>45250.405451388891</v>
      </c>
      <c r="J1434" s="4">
        <v>150000</v>
      </c>
      <c r="K1434" s="5">
        <v>3400</v>
      </c>
      <c r="L1434" s="5">
        <v>102200</v>
      </c>
      <c r="M1434" s="5">
        <f t="shared" si="51"/>
        <v>105600</v>
      </c>
      <c r="N1434" s="38">
        <v>1.74</v>
      </c>
      <c r="O1434" s="38">
        <v>2.4611842105263158</v>
      </c>
      <c r="P1434" s="1"/>
      <c r="Q1434" s="1"/>
      <c r="R1434" s="1"/>
      <c r="S1434" s="1"/>
    </row>
    <row r="1435" spans="1:19" s="2" customFormat="1">
      <c r="A1435" s="1" t="s">
        <v>4459</v>
      </c>
      <c r="B1435" s="1" t="s">
        <v>4584</v>
      </c>
      <c r="C1435" s="1" t="s">
        <v>4585</v>
      </c>
      <c r="D1435" s="1" t="s">
        <v>4555</v>
      </c>
      <c r="E1435" s="2">
        <v>510</v>
      </c>
      <c r="F1435" s="1" t="s">
        <v>4586</v>
      </c>
      <c r="G1435" s="2" t="s">
        <v>18</v>
      </c>
      <c r="H1435" s="1" t="s">
        <v>9149</v>
      </c>
      <c r="I1435" s="3">
        <v>44936.491909722223</v>
      </c>
      <c r="J1435" s="4">
        <v>129000</v>
      </c>
      <c r="K1435" s="5">
        <v>3300</v>
      </c>
      <c r="L1435" s="5">
        <v>88200</v>
      </c>
      <c r="M1435" s="5">
        <f t="shared" si="51"/>
        <v>91500</v>
      </c>
      <c r="N1435" s="38">
        <v>1.74</v>
      </c>
      <c r="O1435" s="38">
        <v>2.4611842105263158</v>
      </c>
      <c r="P1435" s="1"/>
      <c r="Q1435" s="1"/>
      <c r="R1435" s="1"/>
      <c r="S1435" s="1"/>
    </row>
    <row r="1436" spans="1:19" s="2" customFormat="1">
      <c r="A1436" s="1" t="s">
        <v>4459</v>
      </c>
      <c r="B1436" s="1" t="s">
        <v>4587</v>
      </c>
      <c r="C1436" s="1" t="s">
        <v>4588</v>
      </c>
      <c r="D1436" s="1" t="s">
        <v>4555</v>
      </c>
      <c r="E1436" s="2">
        <v>510</v>
      </c>
      <c r="F1436" s="1" t="s">
        <v>4589</v>
      </c>
      <c r="G1436" s="2" t="s">
        <v>18</v>
      </c>
      <c r="H1436" s="1" t="s">
        <v>9150</v>
      </c>
      <c r="I1436" s="3">
        <v>45024.379328703704</v>
      </c>
      <c r="J1436" s="4">
        <v>150000</v>
      </c>
      <c r="K1436" s="5">
        <v>3400</v>
      </c>
      <c r="L1436" s="5">
        <v>103400</v>
      </c>
      <c r="M1436" s="5">
        <f t="shared" si="51"/>
        <v>106800</v>
      </c>
      <c r="N1436" s="38">
        <v>1.74</v>
      </c>
      <c r="O1436" s="38">
        <v>2.4611842105263158</v>
      </c>
      <c r="P1436" s="1"/>
      <c r="Q1436" s="1"/>
      <c r="R1436" s="1"/>
      <c r="S1436" s="1"/>
    </row>
    <row r="1437" spans="1:19" s="2" customFormat="1">
      <c r="A1437" s="1" t="s">
        <v>4459</v>
      </c>
      <c r="B1437" s="1" t="s">
        <v>4590</v>
      </c>
      <c r="C1437" s="1" t="s">
        <v>4591</v>
      </c>
      <c r="D1437" s="1" t="s">
        <v>4555</v>
      </c>
      <c r="E1437" s="2">
        <v>510</v>
      </c>
      <c r="F1437" s="1" t="s">
        <v>4592</v>
      </c>
      <c r="G1437" s="2" t="s">
        <v>18</v>
      </c>
      <c r="H1437" s="1" t="s">
        <v>9151</v>
      </c>
      <c r="I1437" s="3">
        <v>45216.500983796293</v>
      </c>
      <c r="J1437" s="4">
        <v>200000</v>
      </c>
      <c r="K1437" s="5">
        <v>3200</v>
      </c>
      <c r="L1437" s="5">
        <v>147200</v>
      </c>
      <c r="M1437" s="5">
        <f t="shared" si="51"/>
        <v>150400</v>
      </c>
      <c r="N1437" s="38">
        <v>1.74</v>
      </c>
      <c r="O1437" s="38">
        <v>2.4611842105263158</v>
      </c>
      <c r="P1437" s="1"/>
      <c r="Q1437" s="1"/>
      <c r="R1437" s="1"/>
      <c r="S1437" s="1"/>
    </row>
    <row r="1438" spans="1:19" s="2" customFormat="1">
      <c r="A1438" s="1" t="s">
        <v>4459</v>
      </c>
      <c r="B1438" s="1" t="s">
        <v>4593</v>
      </c>
      <c r="C1438" s="1" t="s">
        <v>4594</v>
      </c>
      <c r="D1438" s="1" t="s">
        <v>4555</v>
      </c>
      <c r="E1438" s="2">
        <v>510</v>
      </c>
      <c r="F1438" s="1" t="s">
        <v>4595</v>
      </c>
      <c r="G1438" s="2" t="s">
        <v>18</v>
      </c>
      <c r="H1438" s="1" t="s">
        <v>9152</v>
      </c>
      <c r="I1438" s="3">
        <v>45131.351712962962</v>
      </c>
      <c r="J1438" s="4">
        <v>140000</v>
      </c>
      <c r="K1438" s="5">
        <v>4800</v>
      </c>
      <c r="L1438" s="5">
        <v>104500</v>
      </c>
      <c r="M1438" s="5">
        <f t="shared" si="51"/>
        <v>109300</v>
      </c>
      <c r="N1438" s="38">
        <v>1.74</v>
      </c>
      <c r="O1438" s="38">
        <v>2.4611842105263158</v>
      </c>
      <c r="P1438" s="1"/>
      <c r="Q1438" s="1"/>
      <c r="R1438" s="1"/>
      <c r="S1438" s="1"/>
    </row>
    <row r="1439" spans="1:19" s="2" customFormat="1">
      <c r="A1439" s="1" t="s">
        <v>4459</v>
      </c>
      <c r="B1439" s="1" t="s">
        <v>4596</v>
      </c>
      <c r="C1439" s="1" t="s">
        <v>4597</v>
      </c>
      <c r="D1439" s="1" t="s">
        <v>4555</v>
      </c>
      <c r="E1439" s="2">
        <v>510</v>
      </c>
      <c r="F1439" s="1" t="s">
        <v>4598</v>
      </c>
      <c r="G1439" s="2" t="s">
        <v>18</v>
      </c>
      <c r="H1439" s="1" t="s">
        <v>9153</v>
      </c>
      <c r="I1439" s="3">
        <v>45100.5465625</v>
      </c>
      <c r="J1439" s="4">
        <v>159900</v>
      </c>
      <c r="K1439" s="5">
        <v>3200</v>
      </c>
      <c r="L1439" s="5">
        <v>121800</v>
      </c>
      <c r="M1439" s="5">
        <f t="shared" si="51"/>
        <v>125000</v>
      </c>
      <c r="N1439" s="38">
        <v>1.74</v>
      </c>
      <c r="O1439" s="38">
        <v>2.4611842105263158</v>
      </c>
      <c r="P1439" s="1"/>
      <c r="Q1439" s="1"/>
      <c r="R1439" s="1"/>
      <c r="S1439" s="1"/>
    </row>
    <row r="1440" spans="1:19" s="2" customFormat="1">
      <c r="A1440" s="1" t="s">
        <v>4459</v>
      </c>
      <c r="B1440" s="1" t="s">
        <v>4599</v>
      </c>
      <c r="C1440" s="1" t="s">
        <v>4600</v>
      </c>
      <c r="D1440" s="1" t="s">
        <v>4555</v>
      </c>
      <c r="E1440" s="2">
        <v>510</v>
      </c>
      <c r="F1440" s="1" t="s">
        <v>4601</v>
      </c>
      <c r="G1440" s="2" t="s">
        <v>18</v>
      </c>
      <c r="H1440" s="1" t="s">
        <v>9154</v>
      </c>
      <c r="I1440" s="3">
        <v>45071.375798611109</v>
      </c>
      <c r="J1440" s="4">
        <v>120000</v>
      </c>
      <c r="K1440" s="5">
        <v>3000</v>
      </c>
      <c r="L1440" s="5">
        <v>93800</v>
      </c>
      <c r="M1440" s="5">
        <f t="shared" si="51"/>
        <v>96800</v>
      </c>
      <c r="N1440" s="38">
        <v>1.74</v>
      </c>
      <c r="O1440" s="38">
        <v>2.4611842105263158</v>
      </c>
      <c r="P1440" s="1"/>
      <c r="Q1440" s="1"/>
      <c r="R1440" s="1"/>
      <c r="S1440" s="1"/>
    </row>
    <row r="1441" spans="1:19" s="2" customFormat="1">
      <c r="A1441" s="1" t="s">
        <v>4459</v>
      </c>
      <c r="B1441" s="1" t="s">
        <v>4602</v>
      </c>
      <c r="C1441" s="1" t="s">
        <v>4603</v>
      </c>
      <c r="D1441" s="1" t="s">
        <v>4555</v>
      </c>
      <c r="E1441" s="2">
        <v>510</v>
      </c>
      <c r="F1441" s="1" t="s">
        <v>4604</v>
      </c>
      <c r="G1441" s="2" t="s">
        <v>18</v>
      </c>
      <c r="H1441" s="1" t="s">
        <v>9155</v>
      </c>
      <c r="I1441" s="3">
        <v>45061.504421296297</v>
      </c>
      <c r="J1441" s="4">
        <v>160000</v>
      </c>
      <c r="K1441" s="5">
        <v>4100</v>
      </c>
      <c r="L1441" s="5">
        <v>130300</v>
      </c>
      <c r="M1441" s="5">
        <f t="shared" si="51"/>
        <v>134400</v>
      </c>
      <c r="N1441" s="38">
        <v>1.74</v>
      </c>
      <c r="O1441" s="38">
        <v>2.4611842105263158</v>
      </c>
      <c r="P1441" s="1"/>
      <c r="Q1441" s="1"/>
      <c r="R1441" s="1"/>
      <c r="S1441" s="1"/>
    </row>
    <row r="1442" spans="1:19" s="2" customFormat="1">
      <c r="A1442" s="1" t="s">
        <v>4459</v>
      </c>
      <c r="B1442" s="1" t="s">
        <v>4605</v>
      </c>
      <c r="C1442" s="1" t="s">
        <v>4606</v>
      </c>
      <c r="D1442" s="1" t="s">
        <v>4555</v>
      </c>
      <c r="E1442" s="2">
        <v>510</v>
      </c>
      <c r="F1442" s="1" t="s">
        <v>4607</v>
      </c>
      <c r="G1442" s="2" t="s">
        <v>18</v>
      </c>
      <c r="H1442" s="1" t="s">
        <v>9156</v>
      </c>
      <c r="I1442" s="3">
        <v>45050.413900462961</v>
      </c>
      <c r="J1442" s="4">
        <v>71100</v>
      </c>
      <c r="K1442" s="5">
        <v>3300</v>
      </c>
      <c r="L1442" s="5">
        <v>58100</v>
      </c>
      <c r="M1442" s="5">
        <f t="shared" si="51"/>
        <v>61400</v>
      </c>
      <c r="N1442" s="38">
        <v>1.74</v>
      </c>
      <c r="O1442" s="38">
        <v>2.4611842105263158</v>
      </c>
      <c r="P1442" s="1"/>
      <c r="Q1442" s="1"/>
      <c r="R1442" s="1"/>
      <c r="S1442" s="1"/>
    </row>
    <row r="1443" spans="1:19" s="2" customFormat="1">
      <c r="A1443" s="1" t="s">
        <v>4459</v>
      </c>
      <c r="B1443" s="1" t="s">
        <v>4608</v>
      </c>
      <c r="C1443" s="1" t="s">
        <v>4609</v>
      </c>
      <c r="D1443" s="1" t="s">
        <v>4555</v>
      </c>
      <c r="E1443" s="2">
        <v>510</v>
      </c>
      <c r="F1443" s="1" t="s">
        <v>4610</v>
      </c>
      <c r="G1443" s="2" t="s">
        <v>18</v>
      </c>
      <c r="H1443" s="1" t="s">
        <v>9157</v>
      </c>
      <c r="I1443" s="3">
        <v>44985.42454861111</v>
      </c>
      <c r="J1443" s="4">
        <v>125000</v>
      </c>
      <c r="K1443" s="5">
        <v>2900</v>
      </c>
      <c r="L1443" s="5">
        <v>111400</v>
      </c>
      <c r="M1443" s="5">
        <f t="shared" si="51"/>
        <v>114300</v>
      </c>
      <c r="N1443" s="38">
        <v>1.74</v>
      </c>
      <c r="O1443" s="38">
        <v>2.4611842105263158</v>
      </c>
      <c r="P1443" s="1"/>
      <c r="Q1443" s="1"/>
      <c r="R1443" s="1"/>
      <c r="S1443" s="1"/>
    </row>
    <row r="1444" spans="1:19" s="2" customFormat="1">
      <c r="A1444" s="1" t="s">
        <v>4459</v>
      </c>
      <c r="B1444" s="1" t="s">
        <v>4611</v>
      </c>
      <c r="C1444" s="1" t="s">
        <v>4612</v>
      </c>
      <c r="D1444" s="1" t="s">
        <v>4555</v>
      </c>
      <c r="E1444" s="2">
        <v>510</v>
      </c>
      <c r="F1444" s="1" t="s">
        <v>4613</v>
      </c>
      <c r="G1444" s="2" t="s">
        <v>18</v>
      </c>
      <c r="H1444" s="1" t="s">
        <v>9158</v>
      </c>
      <c r="I1444" s="3">
        <v>44932.496539351851</v>
      </c>
      <c r="J1444" s="4">
        <v>125955</v>
      </c>
      <c r="K1444" s="5">
        <v>3100</v>
      </c>
      <c r="L1444" s="5">
        <v>119200</v>
      </c>
      <c r="M1444" s="5">
        <f t="shared" si="51"/>
        <v>122300</v>
      </c>
      <c r="N1444" s="38">
        <v>1.74</v>
      </c>
      <c r="O1444" s="38">
        <v>2.4611842105263158</v>
      </c>
      <c r="P1444" s="1"/>
      <c r="Q1444" s="1"/>
      <c r="R1444" s="1"/>
      <c r="S1444" s="1"/>
    </row>
    <row r="1445" spans="1:19" s="2" customFormat="1">
      <c r="A1445" s="1" t="s">
        <v>4459</v>
      </c>
      <c r="B1445" s="1" t="s">
        <v>4614</v>
      </c>
      <c r="C1445" s="1" t="s">
        <v>4615</v>
      </c>
      <c r="D1445" s="1" t="s">
        <v>4555</v>
      </c>
      <c r="E1445" s="2">
        <v>510</v>
      </c>
      <c r="F1445" s="1" t="s">
        <v>4616</v>
      </c>
      <c r="G1445" s="2" t="s">
        <v>18</v>
      </c>
      <c r="H1445" s="1" t="s">
        <v>9159</v>
      </c>
      <c r="I1445" s="3">
        <v>45226.377824074072</v>
      </c>
      <c r="J1445" s="4">
        <v>82000</v>
      </c>
      <c r="K1445" s="5">
        <v>3400</v>
      </c>
      <c r="L1445" s="5">
        <v>80600</v>
      </c>
      <c r="M1445" s="5">
        <f t="shared" si="51"/>
        <v>84000</v>
      </c>
      <c r="N1445" s="38">
        <v>1.74</v>
      </c>
      <c r="O1445" s="38">
        <v>2.4611842105263158</v>
      </c>
      <c r="P1445" s="1"/>
      <c r="Q1445" s="1"/>
      <c r="R1445" s="1"/>
      <c r="S1445" s="1"/>
    </row>
    <row r="1446" spans="1:19" s="2" customFormat="1">
      <c r="A1446" s="1" t="s">
        <v>4459</v>
      </c>
      <c r="B1446" s="1" t="s">
        <v>4617</v>
      </c>
      <c r="C1446" s="1" t="s">
        <v>4618</v>
      </c>
      <c r="D1446" s="1" t="s">
        <v>4619</v>
      </c>
      <c r="E1446" s="2">
        <v>510</v>
      </c>
      <c r="F1446" s="1" t="s">
        <v>4620</v>
      </c>
      <c r="G1446" s="2" t="s">
        <v>18</v>
      </c>
      <c r="H1446" s="1" t="s">
        <v>9160</v>
      </c>
      <c r="I1446" s="3">
        <v>45093.397696759261</v>
      </c>
      <c r="J1446" s="4">
        <v>122000</v>
      </c>
      <c r="K1446" s="5">
        <v>2900</v>
      </c>
      <c r="L1446" s="5">
        <v>79100</v>
      </c>
      <c r="M1446" s="5">
        <f t="shared" si="51"/>
        <v>82000</v>
      </c>
      <c r="N1446" s="38">
        <v>1.85</v>
      </c>
      <c r="O1446" s="38">
        <v>2.1800000000000002</v>
      </c>
      <c r="P1446" s="1"/>
      <c r="Q1446" s="1"/>
      <c r="R1446" s="1"/>
      <c r="S1446" s="1"/>
    </row>
    <row r="1447" spans="1:19" s="2" customFormat="1">
      <c r="A1447" s="1" t="s">
        <v>4459</v>
      </c>
      <c r="B1447" s="1" t="s">
        <v>4621</v>
      </c>
      <c r="C1447" s="1" t="s">
        <v>4622</v>
      </c>
      <c r="D1447" s="1" t="s">
        <v>4619</v>
      </c>
      <c r="E1447" s="2">
        <v>510</v>
      </c>
      <c r="F1447" s="1" t="s">
        <v>4623</v>
      </c>
      <c r="G1447" s="2" t="s">
        <v>18</v>
      </c>
      <c r="H1447" s="1" t="s">
        <v>9161</v>
      </c>
      <c r="I1447" s="3">
        <v>44935.418587962966</v>
      </c>
      <c r="J1447" s="4">
        <v>130000</v>
      </c>
      <c r="K1447" s="5">
        <v>3500</v>
      </c>
      <c r="L1447" s="5">
        <v>93300</v>
      </c>
      <c r="M1447" s="5">
        <f t="shared" si="51"/>
        <v>96800</v>
      </c>
      <c r="N1447" s="38">
        <v>1.85</v>
      </c>
      <c r="O1447" s="38">
        <v>2.1800000000000002</v>
      </c>
      <c r="P1447" s="1"/>
      <c r="Q1447" s="1"/>
      <c r="R1447" s="1"/>
      <c r="S1447" s="1"/>
    </row>
    <row r="1448" spans="1:19" s="2" customFormat="1">
      <c r="A1448" s="1" t="s">
        <v>4459</v>
      </c>
      <c r="B1448" s="1" t="s">
        <v>4624</v>
      </c>
      <c r="C1448" s="1" t="s">
        <v>4625</v>
      </c>
      <c r="D1448" s="1" t="s">
        <v>4619</v>
      </c>
      <c r="E1448" s="2">
        <v>510</v>
      </c>
      <c r="F1448" s="1" t="s">
        <v>4626</v>
      </c>
      <c r="G1448" s="2" t="s">
        <v>18</v>
      </c>
      <c r="H1448" s="1" t="s">
        <v>9162</v>
      </c>
      <c r="I1448" s="3">
        <v>45236.448113425926</v>
      </c>
      <c r="J1448" s="4">
        <v>130000</v>
      </c>
      <c r="K1448" s="5">
        <v>2800</v>
      </c>
      <c r="L1448" s="5">
        <v>95100</v>
      </c>
      <c r="M1448" s="5">
        <f t="shared" si="51"/>
        <v>97900</v>
      </c>
      <c r="N1448" s="38">
        <v>1.85</v>
      </c>
      <c r="O1448" s="38">
        <v>2.1800000000000002</v>
      </c>
      <c r="P1448" s="1"/>
      <c r="Q1448" s="1"/>
      <c r="R1448" s="1"/>
      <c r="S1448" s="1"/>
    </row>
    <row r="1449" spans="1:19" s="2" customFormat="1">
      <c r="A1449" s="1" t="s">
        <v>4459</v>
      </c>
      <c r="B1449" s="1" t="s">
        <v>4627</v>
      </c>
      <c r="C1449" s="1" t="s">
        <v>4628</v>
      </c>
      <c r="D1449" s="1" t="s">
        <v>4619</v>
      </c>
      <c r="E1449" s="2">
        <v>510</v>
      </c>
      <c r="F1449" s="1" t="s">
        <v>4629</v>
      </c>
      <c r="G1449" s="2" t="s">
        <v>18</v>
      </c>
      <c r="H1449" s="1" t="s">
        <v>9163</v>
      </c>
      <c r="I1449" s="3">
        <v>45168.517141203702</v>
      </c>
      <c r="J1449" s="4">
        <v>89900</v>
      </c>
      <c r="K1449" s="5">
        <v>3300</v>
      </c>
      <c r="L1449" s="5">
        <v>64600</v>
      </c>
      <c r="M1449" s="5">
        <f t="shared" si="51"/>
        <v>67900</v>
      </c>
      <c r="N1449" s="38">
        <v>1.85</v>
      </c>
      <c r="O1449" s="38">
        <v>2.1800000000000002</v>
      </c>
      <c r="P1449" s="1"/>
      <c r="Q1449" s="1"/>
      <c r="R1449" s="1"/>
      <c r="S1449" s="1"/>
    </row>
    <row r="1450" spans="1:19" s="2" customFormat="1">
      <c r="A1450" s="1" t="s">
        <v>4459</v>
      </c>
      <c r="B1450" s="1" t="s">
        <v>4630</v>
      </c>
      <c r="C1450" s="1" t="s">
        <v>4631</v>
      </c>
      <c r="D1450" s="1" t="s">
        <v>4619</v>
      </c>
      <c r="E1450" s="2">
        <v>510</v>
      </c>
      <c r="F1450" s="1" t="s">
        <v>4632</v>
      </c>
      <c r="G1450" s="2" t="s">
        <v>18</v>
      </c>
      <c r="H1450" s="1" t="s">
        <v>9164</v>
      </c>
      <c r="I1450" s="3">
        <v>45121.641134259262</v>
      </c>
      <c r="J1450" s="4">
        <v>73500</v>
      </c>
      <c r="K1450" s="5">
        <v>4100</v>
      </c>
      <c r="L1450" s="5">
        <v>60600</v>
      </c>
      <c r="M1450" s="5">
        <f t="shared" si="51"/>
        <v>64700</v>
      </c>
      <c r="N1450" s="38">
        <v>1.85</v>
      </c>
      <c r="O1450" s="38">
        <v>2.1800000000000002</v>
      </c>
      <c r="P1450" s="1"/>
      <c r="Q1450" s="1"/>
      <c r="R1450" s="1"/>
      <c r="S1450" s="1"/>
    </row>
    <row r="1451" spans="1:19" s="2" customFormat="1">
      <c r="A1451" s="1" t="s">
        <v>4459</v>
      </c>
      <c r="B1451" s="1" t="s">
        <v>4633</v>
      </c>
      <c r="C1451" s="1" t="s">
        <v>4634</v>
      </c>
      <c r="D1451" s="1" t="s">
        <v>4619</v>
      </c>
      <c r="E1451" s="2">
        <v>510</v>
      </c>
      <c r="F1451" s="1" t="s">
        <v>4635</v>
      </c>
      <c r="G1451" s="2" t="s">
        <v>18</v>
      </c>
      <c r="H1451" s="1" t="s">
        <v>9165</v>
      </c>
      <c r="I1451" s="3">
        <v>45019.558125000003</v>
      </c>
      <c r="J1451" s="4">
        <v>130000</v>
      </c>
      <c r="K1451" s="5">
        <v>2800</v>
      </c>
      <c r="L1451" s="5">
        <v>116200</v>
      </c>
      <c r="M1451" s="5">
        <f t="shared" si="51"/>
        <v>119000</v>
      </c>
      <c r="N1451" s="38">
        <v>1.85</v>
      </c>
      <c r="O1451" s="38">
        <v>2.1800000000000002</v>
      </c>
      <c r="P1451" s="1"/>
      <c r="Q1451" s="1"/>
      <c r="R1451" s="1"/>
      <c r="S1451" s="1"/>
    </row>
    <row r="1452" spans="1:19" s="2" customFormat="1">
      <c r="A1452" s="19" t="s">
        <v>4459</v>
      </c>
      <c r="B1452" s="1" t="s">
        <v>4636</v>
      </c>
      <c r="C1452" s="1" t="s">
        <v>4637</v>
      </c>
      <c r="D1452" s="1" t="s">
        <v>4619</v>
      </c>
      <c r="E1452" s="2">
        <v>510</v>
      </c>
      <c r="F1452" s="1" t="s">
        <v>4638</v>
      </c>
      <c r="G1452" s="2" t="s">
        <v>4639</v>
      </c>
      <c r="H1452" s="1" t="s">
        <v>9166</v>
      </c>
      <c r="I1452" s="3">
        <v>45037.407048611109</v>
      </c>
      <c r="J1452" s="4">
        <v>69000</v>
      </c>
      <c r="K1452" s="5">
        <v>2600</v>
      </c>
      <c r="L1452" s="5">
        <v>61800</v>
      </c>
      <c r="M1452" s="5">
        <f t="shared" si="51"/>
        <v>64400</v>
      </c>
      <c r="N1452" s="38">
        <v>1.85</v>
      </c>
      <c r="O1452" s="38">
        <v>2.1800000000000002</v>
      </c>
      <c r="P1452" s="1"/>
      <c r="Q1452" s="1"/>
      <c r="R1452" s="1"/>
      <c r="S1452" s="1"/>
    </row>
    <row r="1453" spans="1:19" s="2" customFormat="1">
      <c r="A1453" s="1" t="s">
        <v>4459</v>
      </c>
      <c r="B1453" s="1" t="s">
        <v>4640</v>
      </c>
      <c r="C1453" s="1" t="s">
        <v>4641</v>
      </c>
      <c r="D1453" s="1" t="s">
        <v>4619</v>
      </c>
      <c r="E1453" s="2">
        <v>510</v>
      </c>
      <c r="F1453" s="1" t="s">
        <v>4642</v>
      </c>
      <c r="G1453" s="2" t="s">
        <v>18</v>
      </c>
      <c r="H1453" s="1" t="s">
        <v>9167</v>
      </c>
      <c r="I1453" s="3">
        <v>45138.45584490741</v>
      </c>
      <c r="J1453" s="4">
        <v>293000</v>
      </c>
      <c r="K1453" s="5">
        <v>10300</v>
      </c>
      <c r="L1453" s="5">
        <v>287400</v>
      </c>
      <c r="M1453" s="5">
        <f t="shared" si="51"/>
        <v>297700</v>
      </c>
      <c r="N1453" s="38">
        <v>1.85</v>
      </c>
      <c r="O1453" s="38">
        <v>2.1800000000000002</v>
      </c>
      <c r="P1453" s="1"/>
      <c r="Q1453" s="1"/>
      <c r="R1453" s="1"/>
      <c r="S1453" s="1"/>
    </row>
    <row r="1454" spans="1:19" s="2" customFormat="1">
      <c r="A1454" s="1" t="s">
        <v>4459</v>
      </c>
      <c r="B1454" s="1" t="s">
        <v>4643</v>
      </c>
      <c r="C1454" s="1" t="s">
        <v>4644</v>
      </c>
      <c r="D1454" s="1" t="s">
        <v>4619</v>
      </c>
      <c r="E1454" s="2">
        <v>510</v>
      </c>
      <c r="F1454" s="1" t="s">
        <v>4645</v>
      </c>
      <c r="G1454" s="2" t="s">
        <v>18</v>
      </c>
      <c r="H1454" s="1" t="s">
        <v>9168</v>
      </c>
      <c r="I1454" s="3">
        <v>44974.35260416667</v>
      </c>
      <c r="J1454" s="4">
        <v>70000</v>
      </c>
      <c r="K1454" s="5">
        <v>3100</v>
      </c>
      <c r="L1454" s="5">
        <v>69100</v>
      </c>
      <c r="M1454" s="5">
        <f t="shared" si="51"/>
        <v>72200</v>
      </c>
      <c r="N1454" s="38">
        <v>1.85</v>
      </c>
      <c r="O1454" s="38">
        <v>2.1800000000000002</v>
      </c>
      <c r="P1454" s="1"/>
      <c r="Q1454" s="1"/>
      <c r="R1454" s="1"/>
      <c r="S1454" s="1"/>
    </row>
    <row r="1455" spans="1:19" s="2" customFormat="1">
      <c r="A1455" s="1" t="s">
        <v>4459</v>
      </c>
      <c r="B1455" s="1" t="s">
        <v>4646</v>
      </c>
      <c r="C1455" s="1" t="s">
        <v>4647</v>
      </c>
      <c r="D1455" s="1" t="s">
        <v>4619</v>
      </c>
      <c r="E1455" s="2">
        <v>510</v>
      </c>
      <c r="F1455" s="1" t="s">
        <v>4648</v>
      </c>
      <c r="G1455" s="2" t="s">
        <v>18</v>
      </c>
      <c r="H1455" s="1" t="s">
        <v>9169</v>
      </c>
      <c r="I1455" s="3">
        <v>45009</v>
      </c>
      <c r="J1455" s="4">
        <v>163660</v>
      </c>
      <c r="K1455" s="5">
        <v>4100</v>
      </c>
      <c r="L1455" s="5">
        <v>188900</v>
      </c>
      <c r="M1455" s="5">
        <f t="shared" si="51"/>
        <v>193000</v>
      </c>
      <c r="N1455" s="38">
        <v>1.85</v>
      </c>
      <c r="O1455" s="38">
        <v>2.1800000000000002</v>
      </c>
      <c r="P1455" s="1"/>
      <c r="Q1455" s="1"/>
      <c r="R1455" s="1"/>
      <c r="S1455" s="1"/>
    </row>
    <row r="1456" spans="1:19" s="2" customFormat="1">
      <c r="A1456" s="1" t="s">
        <v>4459</v>
      </c>
      <c r="B1456" s="1" t="s">
        <v>4649</v>
      </c>
      <c r="C1456" s="1" t="s">
        <v>4650</v>
      </c>
      <c r="D1456" s="1" t="s">
        <v>4651</v>
      </c>
      <c r="E1456" s="2">
        <v>510</v>
      </c>
      <c r="F1456" s="1" t="s">
        <v>4652</v>
      </c>
      <c r="G1456" s="2" t="s">
        <v>18</v>
      </c>
      <c r="H1456" s="1" t="s">
        <v>9170</v>
      </c>
      <c r="I1456" s="3">
        <v>45272.35</v>
      </c>
      <c r="J1456" s="4">
        <v>147000</v>
      </c>
      <c r="K1456" s="5">
        <v>1900</v>
      </c>
      <c r="L1456" s="5">
        <v>101800</v>
      </c>
      <c r="M1456" s="5">
        <f t="shared" si="51"/>
        <v>103700</v>
      </c>
      <c r="N1456" s="38">
        <v>1.88</v>
      </c>
      <c r="O1456" s="38">
        <v>1.88</v>
      </c>
      <c r="P1456" s="1"/>
      <c r="Q1456" s="1"/>
      <c r="R1456" s="1"/>
      <c r="S1456" s="1"/>
    </row>
    <row r="1457" spans="1:19" s="2" customFormat="1">
      <c r="A1457" s="1" t="s">
        <v>4459</v>
      </c>
      <c r="B1457" s="1" t="s">
        <v>4653</v>
      </c>
      <c r="C1457" s="1" t="s">
        <v>4654</v>
      </c>
      <c r="D1457" s="1" t="s">
        <v>4651</v>
      </c>
      <c r="E1457" s="2">
        <v>510</v>
      </c>
      <c r="F1457" s="1" t="s">
        <v>4655</v>
      </c>
      <c r="G1457" s="2" t="s">
        <v>18</v>
      </c>
      <c r="H1457" s="1" t="s">
        <v>9171</v>
      </c>
      <c r="I1457" s="3">
        <v>45138.355243055557</v>
      </c>
      <c r="J1457" s="4">
        <v>151000</v>
      </c>
      <c r="K1457" s="5">
        <v>2000</v>
      </c>
      <c r="L1457" s="5">
        <v>109000</v>
      </c>
      <c r="M1457" s="5">
        <f t="shared" si="51"/>
        <v>111000</v>
      </c>
      <c r="N1457" s="38">
        <v>1.88</v>
      </c>
      <c r="O1457" s="38">
        <v>1.88</v>
      </c>
      <c r="P1457" s="1"/>
      <c r="Q1457" s="1"/>
      <c r="R1457" s="1"/>
      <c r="S1457" s="1"/>
    </row>
    <row r="1458" spans="1:19" s="2" customFormat="1">
      <c r="A1458" s="1" t="s">
        <v>4459</v>
      </c>
      <c r="B1458" s="1" t="s">
        <v>4656</v>
      </c>
      <c r="C1458" s="1" t="s">
        <v>4657</v>
      </c>
      <c r="D1458" s="1" t="s">
        <v>4651</v>
      </c>
      <c r="E1458" s="2">
        <v>510</v>
      </c>
      <c r="F1458" s="1" t="s">
        <v>4658</v>
      </c>
      <c r="G1458" s="2" t="s">
        <v>18</v>
      </c>
      <c r="H1458" s="1" t="s">
        <v>9172</v>
      </c>
      <c r="I1458" s="3">
        <v>45042.563391203701</v>
      </c>
      <c r="J1458" s="4">
        <v>169000</v>
      </c>
      <c r="K1458" s="5">
        <v>2200</v>
      </c>
      <c r="L1458" s="5">
        <v>122900</v>
      </c>
      <c r="M1458" s="5">
        <f t="shared" si="51"/>
        <v>125100</v>
      </c>
      <c r="N1458" s="38">
        <v>1.88</v>
      </c>
      <c r="O1458" s="38">
        <v>1.88</v>
      </c>
      <c r="P1458" s="1"/>
      <c r="Q1458" s="1"/>
      <c r="R1458" s="1"/>
      <c r="S1458" s="1"/>
    </row>
    <row r="1459" spans="1:19" s="2" customFormat="1">
      <c r="A1459" s="1" t="s">
        <v>4459</v>
      </c>
      <c r="B1459" s="1" t="s">
        <v>4659</v>
      </c>
      <c r="C1459" s="1" t="s">
        <v>4660</v>
      </c>
      <c r="D1459" s="1" t="s">
        <v>4651</v>
      </c>
      <c r="E1459" s="2">
        <v>510</v>
      </c>
      <c r="F1459" s="1" t="s">
        <v>4661</v>
      </c>
      <c r="G1459" s="2" t="s">
        <v>18</v>
      </c>
      <c r="H1459" s="1" t="s">
        <v>9173</v>
      </c>
      <c r="I1459" s="3">
        <v>45204.346192129633</v>
      </c>
      <c r="J1459" s="4">
        <v>163300</v>
      </c>
      <c r="K1459" s="5">
        <v>2000</v>
      </c>
      <c r="L1459" s="5">
        <v>120800</v>
      </c>
      <c r="M1459" s="5">
        <f t="shared" si="51"/>
        <v>122800</v>
      </c>
      <c r="N1459" s="38">
        <v>1.88</v>
      </c>
      <c r="O1459" s="38">
        <v>1.88</v>
      </c>
      <c r="P1459" s="1"/>
      <c r="Q1459" s="1"/>
      <c r="R1459" s="1"/>
      <c r="S1459" s="1"/>
    </row>
    <row r="1460" spans="1:19" s="2" customFormat="1">
      <c r="A1460" s="1" t="s">
        <v>4459</v>
      </c>
      <c r="B1460" s="1" t="s">
        <v>4662</v>
      </c>
      <c r="C1460" s="1" t="s">
        <v>4663</v>
      </c>
      <c r="D1460" s="1" t="s">
        <v>4651</v>
      </c>
      <c r="E1460" s="2">
        <v>510</v>
      </c>
      <c r="F1460" s="1" t="s">
        <v>4664</v>
      </c>
      <c r="G1460" s="2" t="s">
        <v>18</v>
      </c>
      <c r="H1460" s="1" t="s">
        <v>9174</v>
      </c>
      <c r="I1460" s="3">
        <v>45079.425798611112</v>
      </c>
      <c r="J1460" s="4">
        <v>162500</v>
      </c>
      <c r="K1460" s="5">
        <v>2500</v>
      </c>
      <c r="L1460" s="5">
        <v>125700</v>
      </c>
      <c r="M1460" s="5">
        <f t="shared" si="51"/>
        <v>128200</v>
      </c>
      <c r="N1460" s="38">
        <v>1.88</v>
      </c>
      <c r="O1460" s="38">
        <v>1.88</v>
      </c>
      <c r="P1460" s="1"/>
      <c r="Q1460" s="1"/>
      <c r="R1460" s="1"/>
      <c r="S1460" s="1"/>
    </row>
    <row r="1461" spans="1:19" s="2" customFormat="1">
      <c r="A1461" s="1" t="s">
        <v>4459</v>
      </c>
      <c r="B1461" s="1" t="s">
        <v>4665</v>
      </c>
      <c r="C1461" s="1" t="s">
        <v>4666</v>
      </c>
      <c r="D1461" s="1" t="s">
        <v>4651</v>
      </c>
      <c r="E1461" s="2">
        <v>510</v>
      </c>
      <c r="F1461" s="1" t="s">
        <v>4667</v>
      </c>
      <c r="G1461" s="2" t="s">
        <v>18</v>
      </c>
      <c r="H1461" s="1" t="s">
        <v>9175</v>
      </c>
      <c r="I1461" s="3">
        <v>45204.350636574076</v>
      </c>
      <c r="J1461" s="4">
        <v>150000</v>
      </c>
      <c r="K1461" s="5">
        <v>2000</v>
      </c>
      <c r="L1461" s="5">
        <v>121300</v>
      </c>
      <c r="M1461" s="5">
        <f t="shared" si="51"/>
        <v>123300</v>
      </c>
      <c r="N1461" s="38">
        <v>1.88</v>
      </c>
      <c r="O1461" s="38">
        <v>1.88</v>
      </c>
      <c r="P1461" s="1"/>
      <c r="Q1461" s="1"/>
      <c r="R1461" s="1"/>
      <c r="S1461" s="1"/>
    </row>
    <row r="1462" spans="1:19" s="2" customFormat="1">
      <c r="A1462" s="1" t="s">
        <v>4459</v>
      </c>
      <c r="B1462" s="1" t="s">
        <v>4668</v>
      </c>
      <c r="C1462" s="1" t="s">
        <v>4669</v>
      </c>
      <c r="D1462" s="1" t="s">
        <v>4651</v>
      </c>
      <c r="E1462" s="2">
        <v>510</v>
      </c>
      <c r="F1462" s="1" t="s">
        <v>4670</v>
      </c>
      <c r="G1462" s="2" t="s">
        <v>18</v>
      </c>
      <c r="H1462" s="1" t="s">
        <v>9176</v>
      </c>
      <c r="I1462" s="3">
        <v>45138.398379629631</v>
      </c>
      <c r="J1462" s="4">
        <v>170000</v>
      </c>
      <c r="K1462" s="5">
        <v>2700</v>
      </c>
      <c r="L1462" s="5">
        <v>146100</v>
      </c>
      <c r="M1462" s="5">
        <f t="shared" si="51"/>
        <v>148800</v>
      </c>
      <c r="N1462" s="38">
        <v>1.88</v>
      </c>
      <c r="O1462" s="38">
        <v>1.88</v>
      </c>
      <c r="P1462" s="1"/>
      <c r="Q1462" s="1"/>
      <c r="R1462" s="1"/>
      <c r="S1462" s="1"/>
    </row>
    <row r="1463" spans="1:19" s="2" customFormat="1">
      <c r="A1463" s="1" t="s">
        <v>4459</v>
      </c>
      <c r="B1463" s="1" t="s">
        <v>4671</v>
      </c>
      <c r="C1463" s="1" t="s">
        <v>4672</v>
      </c>
      <c r="D1463" s="1" t="s">
        <v>4651</v>
      </c>
      <c r="E1463" s="2">
        <v>510</v>
      </c>
      <c r="F1463" s="1" t="s">
        <v>4673</v>
      </c>
      <c r="G1463" s="2" t="s">
        <v>18</v>
      </c>
      <c r="H1463" s="1" t="s">
        <v>9177</v>
      </c>
      <c r="I1463" s="3">
        <v>45105.555474537039</v>
      </c>
      <c r="J1463" s="4">
        <v>145000</v>
      </c>
      <c r="K1463" s="5">
        <v>2100</v>
      </c>
      <c r="L1463" s="5">
        <v>126700</v>
      </c>
      <c r="M1463" s="5">
        <f t="shared" si="51"/>
        <v>128800</v>
      </c>
      <c r="N1463" s="38">
        <v>1.88</v>
      </c>
      <c r="O1463" s="38">
        <v>1.88</v>
      </c>
      <c r="P1463" s="1"/>
      <c r="Q1463" s="1"/>
      <c r="R1463" s="1"/>
      <c r="S1463" s="1"/>
    </row>
    <row r="1464" spans="1:19" s="2" customFormat="1">
      <c r="A1464" s="1" t="s">
        <v>4459</v>
      </c>
      <c r="B1464" s="1" t="s">
        <v>4674</v>
      </c>
      <c r="C1464" s="1" t="s">
        <v>4675</v>
      </c>
      <c r="D1464" s="1" t="s">
        <v>4651</v>
      </c>
      <c r="E1464" s="2">
        <v>510</v>
      </c>
      <c r="F1464" s="1" t="s">
        <v>4676</v>
      </c>
      <c r="G1464" s="2" t="s">
        <v>18</v>
      </c>
      <c r="H1464" s="1" t="s">
        <v>9178</v>
      </c>
      <c r="I1464" s="3">
        <v>45154.383460648147</v>
      </c>
      <c r="J1464" s="4">
        <v>151000</v>
      </c>
      <c r="K1464" s="5">
        <v>2100</v>
      </c>
      <c r="L1464" s="5">
        <v>134000</v>
      </c>
      <c r="M1464" s="5">
        <f t="shared" ref="M1464:M1475" si="52">SUM(K1464:L1464)</f>
        <v>136100</v>
      </c>
      <c r="N1464" s="38">
        <v>1.88</v>
      </c>
      <c r="O1464" s="38">
        <v>1.88</v>
      </c>
      <c r="P1464" s="1"/>
      <c r="Q1464" s="1"/>
      <c r="R1464" s="1"/>
      <c r="S1464" s="1"/>
    </row>
    <row r="1465" spans="1:19" s="2" customFormat="1">
      <c r="A1465" s="1" t="s">
        <v>4459</v>
      </c>
      <c r="B1465" s="1" t="s">
        <v>4677</v>
      </c>
      <c r="C1465" s="1" t="s">
        <v>4678</v>
      </c>
      <c r="D1465" s="1" t="s">
        <v>4651</v>
      </c>
      <c r="E1465" s="2">
        <v>510</v>
      </c>
      <c r="F1465" s="1" t="s">
        <v>4679</v>
      </c>
      <c r="G1465" s="2" t="s">
        <v>18</v>
      </c>
      <c r="H1465" s="1" t="s">
        <v>9179</v>
      </c>
      <c r="I1465" s="3">
        <v>44988.572291666664</v>
      </c>
      <c r="J1465" s="4">
        <v>149900</v>
      </c>
      <c r="K1465" s="5">
        <v>2000</v>
      </c>
      <c r="L1465" s="5">
        <v>133800</v>
      </c>
      <c r="M1465" s="5">
        <f t="shared" si="52"/>
        <v>135800</v>
      </c>
      <c r="N1465" s="38">
        <v>1.88</v>
      </c>
      <c r="O1465" s="38">
        <v>1.88</v>
      </c>
      <c r="P1465" s="1"/>
      <c r="Q1465" s="1"/>
      <c r="R1465" s="1"/>
      <c r="S1465" s="1"/>
    </row>
    <row r="1466" spans="1:19" s="2" customFormat="1">
      <c r="A1466" s="1" t="s">
        <v>4459</v>
      </c>
      <c r="B1466" s="1" t="s">
        <v>4680</v>
      </c>
      <c r="C1466" s="1" t="s">
        <v>4681</v>
      </c>
      <c r="D1466" s="1" t="s">
        <v>4651</v>
      </c>
      <c r="E1466" s="2">
        <v>510</v>
      </c>
      <c r="F1466" s="1" t="s">
        <v>4682</v>
      </c>
      <c r="G1466" s="2" t="s">
        <v>18</v>
      </c>
      <c r="H1466" s="1" t="s">
        <v>9180</v>
      </c>
      <c r="I1466" s="3">
        <v>45128.484722222223</v>
      </c>
      <c r="J1466" s="4">
        <v>140000</v>
      </c>
      <c r="K1466" s="5">
        <v>2000</v>
      </c>
      <c r="L1466" s="5">
        <v>126700</v>
      </c>
      <c r="M1466" s="5">
        <f t="shared" si="52"/>
        <v>128700</v>
      </c>
      <c r="N1466" s="38">
        <v>1.88</v>
      </c>
      <c r="O1466" s="38">
        <v>1.88</v>
      </c>
      <c r="P1466" s="1"/>
      <c r="Q1466" s="1"/>
      <c r="R1466" s="1"/>
      <c r="S1466" s="1"/>
    </row>
    <row r="1467" spans="1:19" s="2" customFormat="1">
      <c r="A1467" s="1" t="s">
        <v>4459</v>
      </c>
      <c r="B1467" s="1" t="s">
        <v>4683</v>
      </c>
      <c r="C1467" s="1" t="s">
        <v>4684</v>
      </c>
      <c r="D1467" s="1" t="s">
        <v>4651</v>
      </c>
      <c r="E1467" s="2">
        <v>510</v>
      </c>
      <c r="F1467" s="1" t="s">
        <v>4685</v>
      </c>
      <c r="G1467" s="2" t="s">
        <v>18</v>
      </c>
      <c r="H1467" s="1" t="s">
        <v>9181</v>
      </c>
      <c r="I1467" s="3">
        <v>45252.653379629628</v>
      </c>
      <c r="J1467" s="4">
        <v>138000</v>
      </c>
      <c r="K1467" s="5">
        <v>2000</v>
      </c>
      <c r="L1467" s="5">
        <v>125500</v>
      </c>
      <c r="M1467" s="5">
        <f t="shared" si="52"/>
        <v>127500</v>
      </c>
      <c r="N1467" s="38">
        <v>1.88</v>
      </c>
      <c r="O1467" s="38">
        <v>1.88</v>
      </c>
      <c r="P1467" s="1"/>
      <c r="Q1467" s="1"/>
      <c r="R1467" s="1"/>
      <c r="S1467" s="1"/>
    </row>
    <row r="1468" spans="1:19" s="2" customFormat="1">
      <c r="A1468" s="1" t="s">
        <v>4459</v>
      </c>
      <c r="B1468" s="1" t="s">
        <v>4686</v>
      </c>
      <c r="C1468" s="1" t="s">
        <v>4687</v>
      </c>
      <c r="D1468" s="1" t="s">
        <v>4651</v>
      </c>
      <c r="E1468" s="2">
        <v>510</v>
      </c>
      <c r="F1468" s="1" t="s">
        <v>4688</v>
      </c>
      <c r="G1468" s="2" t="s">
        <v>18</v>
      </c>
      <c r="H1468" s="1" t="s">
        <v>9182</v>
      </c>
      <c r="I1468" s="3">
        <v>45013.62300925926</v>
      </c>
      <c r="J1468" s="4">
        <v>198000</v>
      </c>
      <c r="K1468" s="5">
        <v>2000</v>
      </c>
      <c r="L1468" s="5">
        <v>193800</v>
      </c>
      <c r="M1468" s="5">
        <f t="shared" si="52"/>
        <v>195800</v>
      </c>
      <c r="N1468" s="38">
        <v>1.88</v>
      </c>
      <c r="O1468" s="38">
        <v>1.88</v>
      </c>
      <c r="P1468" s="1"/>
      <c r="Q1468" s="1"/>
      <c r="R1468" s="1"/>
      <c r="S1468" s="1"/>
    </row>
    <row r="1469" spans="1:19" s="2" customFormat="1">
      <c r="A1469" s="1" t="s">
        <v>4459</v>
      </c>
      <c r="B1469" s="1" t="s">
        <v>4689</v>
      </c>
      <c r="C1469" s="1" t="s">
        <v>4690</v>
      </c>
      <c r="D1469" s="1" t="s">
        <v>4651</v>
      </c>
      <c r="E1469" s="2">
        <v>510</v>
      </c>
      <c r="F1469" s="1" t="s">
        <v>4691</v>
      </c>
      <c r="G1469" s="2" t="s">
        <v>18</v>
      </c>
      <c r="H1469" s="1" t="s">
        <v>9183</v>
      </c>
      <c r="I1469" s="3">
        <v>45138.420162037037</v>
      </c>
      <c r="J1469" s="4">
        <v>92500</v>
      </c>
      <c r="K1469" s="5">
        <v>2000</v>
      </c>
      <c r="L1469" s="5">
        <v>90700</v>
      </c>
      <c r="M1469" s="5">
        <f t="shared" si="52"/>
        <v>92700</v>
      </c>
      <c r="N1469" s="38">
        <v>1.88</v>
      </c>
      <c r="O1469" s="38">
        <v>1.88</v>
      </c>
      <c r="P1469" s="1"/>
      <c r="Q1469" s="1"/>
      <c r="R1469" s="1"/>
      <c r="S1469" s="1"/>
    </row>
    <row r="1470" spans="1:19" s="2" customFormat="1">
      <c r="A1470" s="1" t="s">
        <v>4459</v>
      </c>
      <c r="B1470" s="1" t="s">
        <v>4692</v>
      </c>
      <c r="C1470" s="1" t="s">
        <v>4693</v>
      </c>
      <c r="D1470" s="1" t="s">
        <v>4651</v>
      </c>
      <c r="E1470" s="2">
        <v>510</v>
      </c>
      <c r="F1470" s="1" t="s">
        <v>4694</v>
      </c>
      <c r="G1470" s="2" t="s">
        <v>18</v>
      </c>
      <c r="H1470" s="1" t="s">
        <v>9184</v>
      </c>
      <c r="I1470" s="3">
        <v>45131.568402777775</v>
      </c>
      <c r="J1470" s="4">
        <v>135000</v>
      </c>
      <c r="K1470" s="5">
        <v>2700</v>
      </c>
      <c r="L1470" s="5">
        <v>135200</v>
      </c>
      <c r="M1470" s="5">
        <f t="shared" si="52"/>
        <v>137900</v>
      </c>
      <c r="N1470" s="38">
        <v>1.88</v>
      </c>
      <c r="O1470" s="38">
        <v>1.88</v>
      </c>
      <c r="P1470" s="1"/>
      <c r="Q1470" s="1"/>
      <c r="R1470" s="1"/>
      <c r="S1470" s="1"/>
    </row>
    <row r="1471" spans="1:19" s="2" customFormat="1">
      <c r="A1471" s="1" t="s">
        <v>4459</v>
      </c>
      <c r="B1471" s="1" t="s">
        <v>4695</v>
      </c>
      <c r="C1471" s="1" t="s">
        <v>4696</v>
      </c>
      <c r="D1471" s="1" t="s">
        <v>4651</v>
      </c>
      <c r="E1471" s="2">
        <v>510</v>
      </c>
      <c r="F1471" s="1" t="s">
        <v>4697</v>
      </c>
      <c r="G1471" s="2" t="s">
        <v>18</v>
      </c>
      <c r="H1471" s="1" t="s">
        <v>9185</v>
      </c>
      <c r="I1471" s="3">
        <v>44953.491585648146</v>
      </c>
      <c r="J1471" s="4">
        <v>175000</v>
      </c>
      <c r="K1471" s="5">
        <v>2100</v>
      </c>
      <c r="L1471" s="5">
        <v>177000</v>
      </c>
      <c r="M1471" s="5">
        <f t="shared" si="52"/>
        <v>179100</v>
      </c>
      <c r="N1471" s="38">
        <v>1.88</v>
      </c>
      <c r="O1471" s="38">
        <v>1.88</v>
      </c>
      <c r="P1471" s="1"/>
      <c r="Q1471" s="1"/>
      <c r="R1471" s="1"/>
      <c r="S1471" s="1"/>
    </row>
    <row r="1472" spans="1:19" s="2" customFormat="1">
      <c r="A1472" s="1" t="s">
        <v>4459</v>
      </c>
      <c r="B1472" s="1" t="s">
        <v>4698</v>
      </c>
      <c r="C1472" s="1" t="s">
        <v>4699</v>
      </c>
      <c r="D1472" s="1" t="s">
        <v>4651</v>
      </c>
      <c r="E1472" s="2">
        <v>510</v>
      </c>
      <c r="F1472" s="1" t="s">
        <v>4700</v>
      </c>
      <c r="G1472" s="2" t="s">
        <v>18</v>
      </c>
      <c r="H1472" s="1" t="s">
        <v>9186</v>
      </c>
      <c r="I1472" s="3">
        <v>44981.534363425926</v>
      </c>
      <c r="J1472" s="4">
        <v>131000</v>
      </c>
      <c r="K1472" s="5">
        <v>2200</v>
      </c>
      <c r="L1472" s="5">
        <v>135800</v>
      </c>
      <c r="M1472" s="5">
        <f t="shared" si="52"/>
        <v>138000</v>
      </c>
      <c r="N1472" s="38">
        <v>1.88</v>
      </c>
      <c r="O1472" s="38">
        <v>1.88</v>
      </c>
      <c r="P1472" s="1"/>
      <c r="Q1472" s="1"/>
      <c r="R1472" s="1"/>
      <c r="S1472" s="1"/>
    </row>
    <row r="1473" spans="1:15">
      <c r="A1473" s="1" t="s">
        <v>4459</v>
      </c>
      <c r="B1473" s="1" t="s">
        <v>4701</v>
      </c>
      <c r="C1473" s="1" t="s">
        <v>4702</v>
      </c>
      <c r="D1473" s="1" t="s">
        <v>4651</v>
      </c>
      <c r="E1473" s="2">
        <v>510</v>
      </c>
      <c r="F1473" s="1" t="s">
        <v>4703</v>
      </c>
      <c r="G1473" s="2" t="s">
        <v>18</v>
      </c>
      <c r="H1473" s="1" t="s">
        <v>9187</v>
      </c>
      <c r="I1473" s="3">
        <v>44946.381203703706</v>
      </c>
      <c r="J1473" s="4">
        <v>135000</v>
      </c>
      <c r="K1473" s="5">
        <v>2200</v>
      </c>
      <c r="L1473" s="5">
        <v>141000</v>
      </c>
      <c r="M1473" s="5">
        <f t="shared" si="52"/>
        <v>143200</v>
      </c>
      <c r="N1473" s="38">
        <v>1.88</v>
      </c>
      <c r="O1473" s="38">
        <v>1.88</v>
      </c>
    </row>
    <row r="1474" spans="1:15">
      <c r="A1474" s="1" t="s">
        <v>4459</v>
      </c>
      <c r="B1474" s="1" t="s">
        <v>4704</v>
      </c>
      <c r="C1474" s="1" t="s">
        <v>4705</v>
      </c>
      <c r="D1474" s="1" t="s">
        <v>4651</v>
      </c>
      <c r="E1474" s="2">
        <v>510</v>
      </c>
      <c r="F1474" s="1" t="s">
        <v>4706</v>
      </c>
      <c r="G1474" s="2" t="s">
        <v>18</v>
      </c>
      <c r="H1474" s="1" t="s">
        <v>9188</v>
      </c>
      <c r="I1474" s="3">
        <v>45266.376319444447</v>
      </c>
      <c r="J1474" s="4">
        <v>145000</v>
      </c>
      <c r="K1474" s="5">
        <v>2500</v>
      </c>
      <c r="L1474" s="5">
        <v>153900</v>
      </c>
      <c r="M1474" s="5">
        <f t="shared" si="52"/>
        <v>156400</v>
      </c>
      <c r="N1474" s="38">
        <v>1.88</v>
      </c>
      <c r="O1474" s="38">
        <v>1.88</v>
      </c>
    </row>
    <row r="1475" spans="1:15">
      <c r="A1475" s="1" t="s">
        <v>4459</v>
      </c>
      <c r="B1475" s="1" t="s">
        <v>4707</v>
      </c>
      <c r="C1475" s="1" t="s">
        <v>4708</v>
      </c>
      <c r="D1475" s="1" t="s">
        <v>4651</v>
      </c>
      <c r="E1475" s="2">
        <v>510</v>
      </c>
      <c r="F1475" s="1" t="s">
        <v>4709</v>
      </c>
      <c r="G1475" s="2" t="s">
        <v>18</v>
      </c>
      <c r="H1475" s="1" t="s">
        <v>9189</v>
      </c>
      <c r="I1475" s="3">
        <v>45145.46197916667</v>
      </c>
      <c r="J1475" s="4">
        <v>117500</v>
      </c>
      <c r="K1475" s="5">
        <v>2000</v>
      </c>
      <c r="L1475" s="5">
        <v>128100</v>
      </c>
      <c r="M1475" s="5">
        <f t="shared" si="52"/>
        <v>130100</v>
      </c>
      <c r="N1475" s="38">
        <v>1.88</v>
      </c>
      <c r="O1475" s="38">
        <v>1.88</v>
      </c>
    </row>
    <row r="1476" spans="1:15">
      <c r="A1476" s="1" t="s">
        <v>4459</v>
      </c>
      <c r="B1476" s="1" t="s">
        <v>4710</v>
      </c>
      <c r="C1476" s="1" t="s">
        <v>4711</v>
      </c>
      <c r="D1476" s="1" t="s">
        <v>4651</v>
      </c>
      <c r="E1476" s="2">
        <v>510</v>
      </c>
      <c r="F1476" s="1" t="s">
        <v>4712</v>
      </c>
      <c r="G1476" s="2" t="s">
        <v>18</v>
      </c>
      <c r="H1476" s="1" t="s">
        <v>9190</v>
      </c>
      <c r="I1476" s="3">
        <v>44952.397986111115</v>
      </c>
      <c r="J1476" s="4">
        <v>134000</v>
      </c>
      <c r="K1476" s="5">
        <v>3900</v>
      </c>
      <c r="L1476" s="5">
        <v>124300</v>
      </c>
      <c r="M1476" s="5">
        <f>SUM(K1476:L1476)+16900</f>
        <v>145100</v>
      </c>
      <c r="N1476" s="38">
        <v>1.88</v>
      </c>
      <c r="O1476" s="38">
        <v>1.88</v>
      </c>
    </row>
    <row r="1477" spans="1:15">
      <c r="A1477" s="1" t="s">
        <v>4459</v>
      </c>
      <c r="B1477" s="1" t="s">
        <v>4713</v>
      </c>
      <c r="C1477" s="1" t="s">
        <v>4714</v>
      </c>
      <c r="D1477" s="1" t="s">
        <v>4651</v>
      </c>
      <c r="E1477" s="2">
        <v>599</v>
      </c>
      <c r="F1477" s="1" t="s">
        <v>4715</v>
      </c>
      <c r="G1477" s="2" t="s">
        <v>18</v>
      </c>
      <c r="H1477" s="1" t="s">
        <v>9190</v>
      </c>
      <c r="I1477" s="3">
        <v>44952.397986111115</v>
      </c>
      <c r="K1477" s="5">
        <v>2000</v>
      </c>
      <c r="L1477" s="5">
        <v>14900</v>
      </c>
      <c r="N1477" s="38">
        <v>1.88</v>
      </c>
      <c r="O1477" s="38">
        <v>1.88</v>
      </c>
    </row>
    <row r="1478" spans="1:15">
      <c r="A1478" s="1" t="s">
        <v>4459</v>
      </c>
      <c r="B1478" s="1" t="s">
        <v>4716</v>
      </c>
      <c r="C1478" s="1" t="s">
        <v>4717</v>
      </c>
      <c r="D1478" s="1" t="s">
        <v>4651</v>
      </c>
      <c r="E1478" s="2">
        <v>510</v>
      </c>
      <c r="F1478" s="1" t="s">
        <v>4718</v>
      </c>
      <c r="G1478" s="2" t="s">
        <v>18</v>
      </c>
      <c r="H1478" s="1" t="s">
        <v>9191</v>
      </c>
      <c r="I1478" s="3">
        <v>45128.477256944447</v>
      </c>
      <c r="J1478" s="4">
        <v>115000</v>
      </c>
      <c r="K1478" s="5">
        <v>1900</v>
      </c>
      <c r="L1478" s="5">
        <v>130500</v>
      </c>
      <c r="M1478" s="5">
        <f t="shared" ref="M1478:M1495" si="53">SUM(K1478:L1478)</f>
        <v>132400</v>
      </c>
      <c r="N1478" s="38">
        <v>1.88</v>
      </c>
      <c r="O1478" s="38">
        <v>1.88</v>
      </c>
    </row>
    <row r="1479" spans="1:15">
      <c r="A1479" s="1" t="s">
        <v>4459</v>
      </c>
      <c r="B1479" s="1" t="s">
        <v>4719</v>
      </c>
      <c r="C1479" s="1" t="s">
        <v>4720</v>
      </c>
      <c r="D1479" s="1" t="s">
        <v>4651</v>
      </c>
      <c r="E1479" s="2">
        <v>510</v>
      </c>
      <c r="F1479" s="1" t="s">
        <v>4721</v>
      </c>
      <c r="G1479" s="2" t="s">
        <v>18</v>
      </c>
      <c r="H1479" s="1" t="s">
        <v>9192</v>
      </c>
      <c r="I1479" s="3">
        <v>45275.354791666665</v>
      </c>
      <c r="J1479" s="4">
        <v>105000</v>
      </c>
      <c r="K1479" s="5">
        <v>1800</v>
      </c>
      <c r="L1479" s="5">
        <v>121800</v>
      </c>
      <c r="M1479" s="5">
        <f t="shared" si="53"/>
        <v>123600</v>
      </c>
      <c r="N1479" s="38">
        <v>1.88</v>
      </c>
      <c r="O1479" s="38">
        <v>1.88</v>
      </c>
    </row>
    <row r="1480" spans="1:15">
      <c r="A1480" s="1" t="s">
        <v>4459</v>
      </c>
      <c r="B1480" s="1" t="s">
        <v>4722</v>
      </c>
      <c r="C1480" s="1" t="s">
        <v>4723</v>
      </c>
      <c r="D1480" s="1" t="s">
        <v>4651</v>
      </c>
      <c r="E1480" s="2">
        <v>510</v>
      </c>
      <c r="F1480" s="1" t="s">
        <v>4724</v>
      </c>
      <c r="G1480" s="2" t="s">
        <v>18</v>
      </c>
      <c r="H1480" s="1" t="s">
        <v>9193</v>
      </c>
      <c r="I1480" s="3">
        <v>45077.585625</v>
      </c>
      <c r="J1480" s="4">
        <v>106700</v>
      </c>
      <c r="K1480" s="5">
        <v>2200</v>
      </c>
      <c r="L1480" s="5">
        <v>130200</v>
      </c>
      <c r="M1480" s="5">
        <f t="shared" si="53"/>
        <v>132400</v>
      </c>
      <c r="N1480" s="38">
        <v>1.88</v>
      </c>
      <c r="O1480" s="38">
        <v>1.88</v>
      </c>
    </row>
    <row r="1481" spans="1:15">
      <c r="A1481" s="1" t="s">
        <v>4459</v>
      </c>
      <c r="B1481" s="1" t="s">
        <v>4725</v>
      </c>
      <c r="C1481" s="1" t="s">
        <v>4726</v>
      </c>
      <c r="D1481" s="1" t="s">
        <v>4651</v>
      </c>
      <c r="E1481" s="2">
        <v>510</v>
      </c>
      <c r="F1481" s="1" t="s">
        <v>4727</v>
      </c>
      <c r="G1481" s="2" t="s">
        <v>18</v>
      </c>
      <c r="H1481" s="1" t="s">
        <v>9194</v>
      </c>
      <c r="I1481" s="3">
        <v>45026.415775462963</v>
      </c>
      <c r="J1481" s="4">
        <v>73000</v>
      </c>
      <c r="K1481" s="5">
        <v>1500</v>
      </c>
      <c r="L1481" s="5">
        <v>90800</v>
      </c>
      <c r="M1481" s="5">
        <f t="shared" si="53"/>
        <v>92300</v>
      </c>
      <c r="N1481" s="38">
        <v>1.88</v>
      </c>
      <c r="O1481" s="38">
        <v>1.88</v>
      </c>
    </row>
    <row r="1482" spans="1:15">
      <c r="A1482" s="1" t="s">
        <v>4459</v>
      </c>
      <c r="B1482" s="1" t="s">
        <v>4728</v>
      </c>
      <c r="C1482" s="1" t="s">
        <v>4729</v>
      </c>
      <c r="D1482" s="1" t="s">
        <v>4730</v>
      </c>
      <c r="E1482" s="2">
        <v>510</v>
      </c>
      <c r="F1482" s="1" t="s">
        <v>4731</v>
      </c>
      <c r="G1482" s="2" t="s">
        <v>18</v>
      </c>
      <c r="H1482" s="1" t="s">
        <v>9195</v>
      </c>
      <c r="I1482" s="3">
        <v>45079.642858796295</v>
      </c>
      <c r="J1482" s="4">
        <v>110000</v>
      </c>
      <c r="K1482" s="5">
        <v>1000</v>
      </c>
      <c r="L1482" s="5">
        <v>60100</v>
      </c>
      <c r="M1482" s="5">
        <f t="shared" si="53"/>
        <v>61100</v>
      </c>
      <c r="N1482" s="38">
        <v>1.55</v>
      </c>
      <c r="O1482" s="38">
        <v>1.96</v>
      </c>
    </row>
    <row r="1483" spans="1:15">
      <c r="A1483" s="1" t="s">
        <v>4459</v>
      </c>
      <c r="B1483" s="1" t="s">
        <v>4732</v>
      </c>
      <c r="C1483" s="1" t="s">
        <v>4733</v>
      </c>
      <c r="D1483" s="1" t="s">
        <v>4730</v>
      </c>
      <c r="E1483" s="2">
        <v>510</v>
      </c>
      <c r="F1483" s="1" t="s">
        <v>4734</v>
      </c>
      <c r="G1483" s="2" t="s">
        <v>18</v>
      </c>
      <c r="H1483" s="1" t="s">
        <v>9196</v>
      </c>
      <c r="I1483" s="3">
        <v>45190.613229166665</v>
      </c>
      <c r="J1483" s="4">
        <v>100000</v>
      </c>
      <c r="K1483" s="5">
        <v>1100</v>
      </c>
      <c r="L1483" s="5">
        <v>63100</v>
      </c>
      <c r="M1483" s="5">
        <f t="shared" si="53"/>
        <v>64200</v>
      </c>
      <c r="N1483" s="38">
        <v>1.55</v>
      </c>
      <c r="O1483" s="38">
        <v>1.96</v>
      </c>
    </row>
    <row r="1484" spans="1:15">
      <c r="A1484" s="1" t="s">
        <v>4459</v>
      </c>
      <c r="B1484" s="1" t="s">
        <v>4735</v>
      </c>
      <c r="C1484" s="1" t="s">
        <v>4736</v>
      </c>
      <c r="D1484" s="1" t="s">
        <v>4730</v>
      </c>
      <c r="E1484" s="2">
        <v>510</v>
      </c>
      <c r="F1484" s="1" t="s">
        <v>4737</v>
      </c>
      <c r="G1484" s="2" t="s">
        <v>18</v>
      </c>
      <c r="H1484" s="1" t="s">
        <v>9197</v>
      </c>
      <c r="I1484" s="3">
        <v>45084.46266203704</v>
      </c>
      <c r="J1484" s="4">
        <v>100000</v>
      </c>
      <c r="K1484" s="5">
        <v>1000</v>
      </c>
      <c r="L1484" s="5">
        <v>65700</v>
      </c>
      <c r="M1484" s="5">
        <f t="shared" si="53"/>
        <v>66700</v>
      </c>
      <c r="N1484" s="38">
        <v>1.55</v>
      </c>
      <c r="O1484" s="38">
        <v>1.96</v>
      </c>
    </row>
    <row r="1485" spans="1:15">
      <c r="A1485" s="1" t="s">
        <v>4459</v>
      </c>
      <c r="B1485" s="1" t="s">
        <v>4738</v>
      </c>
      <c r="C1485" s="1" t="s">
        <v>4739</v>
      </c>
      <c r="D1485" s="1" t="s">
        <v>4730</v>
      </c>
      <c r="E1485" s="2">
        <v>510</v>
      </c>
      <c r="F1485" s="1" t="s">
        <v>4740</v>
      </c>
      <c r="G1485" s="2" t="s">
        <v>18</v>
      </c>
      <c r="H1485" s="1" t="s">
        <v>9198</v>
      </c>
      <c r="I1485" s="3">
        <v>45237.507199074076</v>
      </c>
      <c r="J1485" s="4">
        <v>81000</v>
      </c>
      <c r="K1485" s="5">
        <v>1000</v>
      </c>
      <c r="L1485" s="5">
        <v>53500</v>
      </c>
      <c r="M1485" s="5">
        <f t="shared" si="53"/>
        <v>54500</v>
      </c>
      <c r="N1485" s="38">
        <v>1.55</v>
      </c>
      <c r="O1485" s="38">
        <v>1.96</v>
      </c>
    </row>
    <row r="1486" spans="1:15">
      <c r="A1486" s="1" t="s">
        <v>4459</v>
      </c>
      <c r="B1486" s="1" t="s">
        <v>4741</v>
      </c>
      <c r="C1486" s="1" t="s">
        <v>4742</v>
      </c>
      <c r="D1486" s="1" t="s">
        <v>4730</v>
      </c>
      <c r="E1486" s="2">
        <v>510</v>
      </c>
      <c r="F1486" s="1" t="s">
        <v>4743</v>
      </c>
      <c r="G1486" s="2" t="s">
        <v>18</v>
      </c>
      <c r="H1486" s="1" t="s">
        <v>9199</v>
      </c>
      <c r="I1486" s="3">
        <v>45278.620254629626</v>
      </c>
      <c r="J1486" s="4">
        <v>130000</v>
      </c>
      <c r="K1486" s="5">
        <v>1000</v>
      </c>
      <c r="L1486" s="5">
        <v>88900</v>
      </c>
      <c r="M1486" s="5">
        <f t="shared" si="53"/>
        <v>89900</v>
      </c>
      <c r="N1486" s="38">
        <v>1.55</v>
      </c>
      <c r="O1486" s="38">
        <v>1.96</v>
      </c>
    </row>
    <row r="1487" spans="1:15">
      <c r="A1487" s="1" t="s">
        <v>4459</v>
      </c>
      <c r="B1487" s="1" t="s">
        <v>4744</v>
      </c>
      <c r="C1487" s="1" t="s">
        <v>4745</v>
      </c>
      <c r="D1487" s="1" t="s">
        <v>4730</v>
      </c>
      <c r="E1487" s="2">
        <v>510</v>
      </c>
      <c r="F1487" s="1" t="s">
        <v>4746</v>
      </c>
      <c r="G1487" s="2" t="s">
        <v>18</v>
      </c>
      <c r="H1487" s="1" t="s">
        <v>9200</v>
      </c>
      <c r="I1487" s="3">
        <v>44956.437604166669</v>
      </c>
      <c r="J1487" s="4">
        <v>109900</v>
      </c>
      <c r="K1487" s="5">
        <v>1100</v>
      </c>
      <c r="L1487" s="5">
        <v>75600</v>
      </c>
      <c r="M1487" s="5">
        <f t="shared" si="53"/>
        <v>76700</v>
      </c>
      <c r="N1487" s="38">
        <v>1.55</v>
      </c>
      <c r="O1487" s="38">
        <v>1.96</v>
      </c>
    </row>
    <row r="1488" spans="1:15">
      <c r="A1488" s="1" t="s">
        <v>4459</v>
      </c>
      <c r="B1488" s="1" t="s">
        <v>4747</v>
      </c>
      <c r="C1488" s="1" t="s">
        <v>4748</v>
      </c>
      <c r="D1488" s="1" t="s">
        <v>4730</v>
      </c>
      <c r="E1488" s="2">
        <v>510</v>
      </c>
      <c r="F1488" s="1" t="s">
        <v>4749</v>
      </c>
      <c r="G1488" s="2" t="s">
        <v>18</v>
      </c>
      <c r="H1488" s="1" t="s">
        <v>9201</v>
      </c>
      <c r="I1488" s="3">
        <v>45000.36383101852</v>
      </c>
      <c r="J1488" s="4">
        <v>125000</v>
      </c>
      <c r="K1488" s="5">
        <v>1300</v>
      </c>
      <c r="L1488" s="5">
        <v>89700</v>
      </c>
      <c r="M1488" s="5">
        <f t="shared" si="53"/>
        <v>91000</v>
      </c>
      <c r="N1488" s="38">
        <v>1.55</v>
      </c>
      <c r="O1488" s="38">
        <v>1.96</v>
      </c>
    </row>
    <row r="1489" spans="1:15">
      <c r="A1489" s="1" t="s">
        <v>4459</v>
      </c>
      <c r="B1489" s="1" t="s">
        <v>4750</v>
      </c>
      <c r="C1489" s="1" t="s">
        <v>4751</v>
      </c>
      <c r="D1489" s="1" t="s">
        <v>4730</v>
      </c>
      <c r="E1489" s="2">
        <v>510</v>
      </c>
      <c r="F1489" s="1" t="s">
        <v>4752</v>
      </c>
      <c r="G1489" s="2" t="s">
        <v>18</v>
      </c>
      <c r="H1489" s="1" t="s">
        <v>9202</v>
      </c>
      <c r="I1489" s="3">
        <v>45167.400787037041</v>
      </c>
      <c r="J1489" s="4">
        <v>65000</v>
      </c>
      <c r="K1489" s="5">
        <v>1000</v>
      </c>
      <c r="L1489" s="5">
        <v>50700</v>
      </c>
      <c r="M1489" s="5">
        <f t="shared" si="53"/>
        <v>51700</v>
      </c>
      <c r="N1489" s="38">
        <v>1.55</v>
      </c>
      <c r="O1489" s="38">
        <v>1.96</v>
      </c>
    </row>
    <row r="1490" spans="1:15">
      <c r="A1490" s="1" t="s">
        <v>4459</v>
      </c>
      <c r="B1490" s="1" t="s">
        <v>4753</v>
      </c>
      <c r="C1490" s="1" t="s">
        <v>4754</v>
      </c>
      <c r="D1490" s="1" t="s">
        <v>4730</v>
      </c>
      <c r="E1490" s="2">
        <v>510</v>
      </c>
      <c r="F1490" s="1" t="s">
        <v>4755</v>
      </c>
      <c r="G1490" s="2" t="s">
        <v>18</v>
      </c>
      <c r="H1490" s="1" t="s">
        <v>9203</v>
      </c>
      <c r="I1490" s="3">
        <v>45037.499016203707</v>
      </c>
      <c r="J1490" s="4">
        <v>74901</v>
      </c>
      <c r="K1490" s="5">
        <v>1000</v>
      </c>
      <c r="L1490" s="5">
        <v>58600</v>
      </c>
      <c r="M1490" s="5">
        <f t="shared" si="53"/>
        <v>59600</v>
      </c>
      <c r="N1490" s="38">
        <v>1.55</v>
      </c>
      <c r="O1490" s="38">
        <v>1.96</v>
      </c>
    </row>
    <row r="1491" spans="1:15">
      <c r="A1491" s="1" t="s">
        <v>4459</v>
      </c>
      <c r="B1491" s="1" t="s">
        <v>4756</v>
      </c>
      <c r="C1491" s="1" t="s">
        <v>4757</v>
      </c>
      <c r="D1491" s="1" t="s">
        <v>4730</v>
      </c>
      <c r="E1491" s="2">
        <v>510</v>
      </c>
      <c r="F1491" s="1" t="s">
        <v>4758</v>
      </c>
      <c r="G1491" s="2" t="s">
        <v>18</v>
      </c>
      <c r="H1491" s="1" t="s">
        <v>9204</v>
      </c>
      <c r="I1491" s="3">
        <v>45100.595243055555</v>
      </c>
      <c r="J1491" s="4">
        <v>85000</v>
      </c>
      <c r="K1491" s="5">
        <v>1000</v>
      </c>
      <c r="L1491" s="5">
        <v>67700</v>
      </c>
      <c r="M1491" s="5">
        <f t="shared" si="53"/>
        <v>68700</v>
      </c>
      <c r="N1491" s="38">
        <v>1.55</v>
      </c>
      <c r="O1491" s="38">
        <v>1.96</v>
      </c>
    </row>
    <row r="1492" spans="1:15">
      <c r="A1492" s="1" t="s">
        <v>4459</v>
      </c>
      <c r="B1492" s="1" t="s">
        <v>4759</v>
      </c>
      <c r="C1492" s="1" t="s">
        <v>4760</v>
      </c>
      <c r="D1492" s="1" t="s">
        <v>4730</v>
      </c>
      <c r="E1492" s="2">
        <v>510</v>
      </c>
      <c r="F1492" s="1" t="s">
        <v>4761</v>
      </c>
      <c r="G1492" s="2" t="s">
        <v>18</v>
      </c>
      <c r="H1492" s="1" t="s">
        <v>9205</v>
      </c>
      <c r="I1492" s="3">
        <v>45282.48027777778</v>
      </c>
      <c r="J1492" s="4">
        <v>75000</v>
      </c>
      <c r="K1492" s="5">
        <v>1800</v>
      </c>
      <c r="L1492" s="5">
        <v>59700</v>
      </c>
      <c r="M1492" s="5">
        <f t="shared" si="53"/>
        <v>61500</v>
      </c>
      <c r="N1492" s="38">
        <v>1.55</v>
      </c>
      <c r="O1492" s="38">
        <v>1.96</v>
      </c>
    </row>
    <row r="1493" spans="1:15">
      <c r="A1493" s="1" t="s">
        <v>4459</v>
      </c>
      <c r="B1493" s="1" t="s">
        <v>4762</v>
      </c>
      <c r="C1493" s="1" t="s">
        <v>4763</v>
      </c>
      <c r="D1493" s="1" t="s">
        <v>4730</v>
      </c>
      <c r="E1493" s="2">
        <v>510</v>
      </c>
      <c r="F1493" s="1" t="s">
        <v>4764</v>
      </c>
      <c r="G1493" s="2" t="s">
        <v>18</v>
      </c>
      <c r="H1493" s="1" t="s">
        <v>9206</v>
      </c>
      <c r="I1493" s="3">
        <v>45177.401585648149</v>
      </c>
      <c r="J1493" s="4">
        <v>91000</v>
      </c>
      <c r="K1493" s="5">
        <v>1000</v>
      </c>
      <c r="L1493" s="5">
        <v>75100</v>
      </c>
      <c r="M1493" s="5">
        <f t="shared" si="53"/>
        <v>76100</v>
      </c>
      <c r="N1493" s="38">
        <v>1.55</v>
      </c>
      <c r="O1493" s="38">
        <v>1.96</v>
      </c>
    </row>
    <row r="1494" spans="1:15">
      <c r="A1494" s="1" t="s">
        <v>4459</v>
      </c>
      <c r="B1494" s="1" t="s">
        <v>4765</v>
      </c>
      <c r="C1494" s="1" t="s">
        <v>4766</v>
      </c>
      <c r="D1494" s="1" t="s">
        <v>4730</v>
      </c>
      <c r="E1494" s="2">
        <v>510</v>
      </c>
      <c r="F1494" s="1" t="s">
        <v>4767</v>
      </c>
      <c r="G1494" s="2" t="s">
        <v>18</v>
      </c>
      <c r="H1494" s="1" t="s">
        <v>9207</v>
      </c>
      <c r="I1494" s="3">
        <v>45229.414699074077</v>
      </c>
      <c r="J1494" s="4">
        <v>135000</v>
      </c>
      <c r="K1494" s="5">
        <v>2000</v>
      </c>
      <c r="L1494" s="5">
        <v>121700</v>
      </c>
      <c r="M1494" s="5">
        <f t="shared" si="53"/>
        <v>123700</v>
      </c>
      <c r="N1494" s="38">
        <v>1.55</v>
      </c>
      <c r="O1494" s="38">
        <v>1.96</v>
      </c>
    </row>
    <row r="1495" spans="1:15">
      <c r="A1495" s="1" t="s">
        <v>4459</v>
      </c>
      <c r="B1495" s="1" t="s">
        <v>4768</v>
      </c>
      <c r="C1495" s="1" t="s">
        <v>4769</v>
      </c>
      <c r="D1495" s="1" t="s">
        <v>4730</v>
      </c>
      <c r="E1495" s="2">
        <v>510</v>
      </c>
      <c r="F1495" s="1" t="s">
        <v>4770</v>
      </c>
      <c r="G1495" s="2" t="s">
        <v>18</v>
      </c>
      <c r="H1495" s="1" t="s">
        <v>9208</v>
      </c>
      <c r="I1495" s="3">
        <v>45191.388518518521</v>
      </c>
      <c r="J1495" s="4">
        <v>82900</v>
      </c>
      <c r="K1495" s="5">
        <v>1200</v>
      </c>
      <c r="L1495" s="5">
        <v>76100</v>
      </c>
      <c r="M1495" s="5">
        <f t="shared" si="53"/>
        <v>77300</v>
      </c>
      <c r="N1495" s="38">
        <v>1.55</v>
      </c>
      <c r="O1495" s="38">
        <v>1.96</v>
      </c>
    </row>
    <row r="1496" spans="1:15">
      <c r="A1496" s="1" t="s">
        <v>4459</v>
      </c>
      <c r="B1496" s="1" t="s">
        <v>4771</v>
      </c>
      <c r="C1496" s="1" t="s">
        <v>4772</v>
      </c>
      <c r="D1496" s="1" t="s">
        <v>4730</v>
      </c>
      <c r="E1496" s="2">
        <v>510</v>
      </c>
      <c r="F1496" s="1" t="s">
        <v>4773</v>
      </c>
      <c r="G1496" s="2" t="s">
        <v>18</v>
      </c>
      <c r="H1496" s="1" t="s">
        <v>9209</v>
      </c>
      <c r="I1496" s="3">
        <v>45107.602372685185</v>
      </c>
      <c r="J1496" s="4">
        <v>130000</v>
      </c>
      <c r="K1496" s="5">
        <v>1000</v>
      </c>
      <c r="L1496" s="5">
        <v>121900</v>
      </c>
      <c r="M1496" s="5">
        <f>SUM(K1496:L1496)+800</f>
        <v>123700</v>
      </c>
      <c r="N1496" s="38">
        <v>1.55</v>
      </c>
      <c r="O1496" s="38">
        <v>1.96</v>
      </c>
    </row>
    <row r="1497" spans="1:15">
      <c r="A1497" s="1" t="s">
        <v>4459</v>
      </c>
      <c r="B1497" s="1" t="s">
        <v>4774</v>
      </c>
      <c r="C1497" s="1" t="s">
        <v>4775</v>
      </c>
      <c r="D1497" s="1" t="s">
        <v>4776</v>
      </c>
      <c r="E1497" s="2">
        <v>500</v>
      </c>
      <c r="F1497" s="1" t="s">
        <v>4777</v>
      </c>
      <c r="G1497" s="2" t="s">
        <v>18</v>
      </c>
      <c r="H1497" s="1" t="s">
        <v>9209</v>
      </c>
      <c r="I1497" s="3">
        <v>45107.602372685185</v>
      </c>
      <c r="K1497" s="5">
        <v>800</v>
      </c>
      <c r="L1497" s="5">
        <v>0</v>
      </c>
      <c r="N1497" s="38">
        <v>1</v>
      </c>
      <c r="O1497" s="38">
        <v>1</v>
      </c>
    </row>
    <row r="1498" spans="1:15">
      <c r="A1498" s="1" t="s">
        <v>4459</v>
      </c>
      <c r="B1498" s="1" t="s">
        <v>4778</v>
      </c>
      <c r="C1498" s="1" t="s">
        <v>4779</v>
      </c>
      <c r="D1498" s="1" t="s">
        <v>4730</v>
      </c>
      <c r="E1498" s="2">
        <v>510</v>
      </c>
      <c r="F1498" s="1" t="s">
        <v>4780</v>
      </c>
      <c r="G1498" s="2" t="s">
        <v>18</v>
      </c>
      <c r="H1498" s="1" t="s">
        <v>9210</v>
      </c>
      <c r="I1498" s="3">
        <v>45159.353819444441</v>
      </c>
      <c r="J1498" s="4">
        <v>65000</v>
      </c>
      <c r="K1498" s="5">
        <v>1700</v>
      </c>
      <c r="L1498" s="5">
        <v>60800</v>
      </c>
      <c r="M1498" s="5">
        <f t="shared" ref="M1498:M1518" si="54">SUM(K1498:L1498)</f>
        <v>62500</v>
      </c>
      <c r="N1498" s="38">
        <v>1.55</v>
      </c>
      <c r="O1498" s="38">
        <v>1.96</v>
      </c>
    </row>
    <row r="1499" spans="1:15">
      <c r="A1499" s="1" t="s">
        <v>4459</v>
      </c>
      <c r="B1499" s="1" t="s">
        <v>4781</v>
      </c>
      <c r="C1499" s="1" t="s">
        <v>4782</v>
      </c>
      <c r="D1499" s="1" t="s">
        <v>4730</v>
      </c>
      <c r="E1499" s="2">
        <v>510</v>
      </c>
      <c r="F1499" s="1" t="s">
        <v>4783</v>
      </c>
      <c r="G1499" s="2" t="s">
        <v>18</v>
      </c>
      <c r="H1499" s="1" t="s">
        <v>9211</v>
      </c>
      <c r="I1499" s="3">
        <v>44939.522546296299</v>
      </c>
      <c r="J1499" s="4">
        <v>75000</v>
      </c>
      <c r="K1499" s="5">
        <v>1000</v>
      </c>
      <c r="L1499" s="5">
        <v>76900</v>
      </c>
      <c r="M1499" s="5">
        <f t="shared" si="54"/>
        <v>77900</v>
      </c>
      <c r="N1499" s="38">
        <v>1.55</v>
      </c>
      <c r="O1499" s="38">
        <v>1.96</v>
      </c>
    </row>
    <row r="1500" spans="1:15">
      <c r="A1500" s="1" t="s">
        <v>4459</v>
      </c>
      <c r="B1500" s="1" t="s">
        <v>4784</v>
      </c>
      <c r="C1500" s="1" t="s">
        <v>4785</v>
      </c>
      <c r="D1500" s="1" t="s">
        <v>4730</v>
      </c>
      <c r="E1500" s="2">
        <v>510</v>
      </c>
      <c r="F1500" s="1" t="s">
        <v>4786</v>
      </c>
      <c r="G1500" s="2" t="s">
        <v>18</v>
      </c>
      <c r="H1500" s="1" t="s">
        <v>9212</v>
      </c>
      <c r="I1500" s="3">
        <v>45135.51358796296</v>
      </c>
      <c r="J1500" s="4">
        <v>95000</v>
      </c>
      <c r="K1500" s="5">
        <v>1000</v>
      </c>
      <c r="L1500" s="5">
        <v>99100</v>
      </c>
      <c r="M1500" s="5">
        <f t="shared" si="54"/>
        <v>100100</v>
      </c>
      <c r="N1500" s="38">
        <v>1.55</v>
      </c>
      <c r="O1500" s="38">
        <v>1.96</v>
      </c>
    </row>
    <row r="1501" spans="1:15">
      <c r="A1501" s="1" t="s">
        <v>4459</v>
      </c>
      <c r="B1501" s="1" t="s">
        <v>4787</v>
      </c>
      <c r="C1501" s="1" t="s">
        <v>4788</v>
      </c>
      <c r="D1501" s="1" t="s">
        <v>4789</v>
      </c>
      <c r="E1501" s="2">
        <v>510</v>
      </c>
      <c r="F1501" s="1" t="s">
        <v>4790</v>
      </c>
      <c r="G1501" s="2" t="s">
        <v>18</v>
      </c>
      <c r="H1501" s="1" t="s">
        <v>9213</v>
      </c>
      <c r="I1501" s="3">
        <v>45100.366261574076</v>
      </c>
      <c r="J1501" s="4">
        <v>130000</v>
      </c>
      <c r="K1501" s="5">
        <v>1300</v>
      </c>
      <c r="L1501" s="5">
        <v>66000</v>
      </c>
      <c r="M1501" s="5">
        <f t="shared" si="54"/>
        <v>67300</v>
      </c>
      <c r="N1501" s="38">
        <v>1.55</v>
      </c>
      <c r="O1501" s="38">
        <v>2.4603174603174605</v>
      </c>
    </row>
    <row r="1502" spans="1:15">
      <c r="A1502" s="1" t="s">
        <v>4459</v>
      </c>
      <c r="B1502" s="1" t="s">
        <v>4791</v>
      </c>
      <c r="C1502" s="1" t="s">
        <v>4792</v>
      </c>
      <c r="D1502" s="1" t="s">
        <v>4789</v>
      </c>
      <c r="E1502" s="2">
        <v>510</v>
      </c>
      <c r="F1502" s="1" t="s">
        <v>4793</v>
      </c>
      <c r="G1502" s="2" t="s">
        <v>18</v>
      </c>
      <c r="H1502" s="1" t="s">
        <v>9214</v>
      </c>
      <c r="I1502" s="3">
        <v>45218.567337962966</v>
      </c>
      <c r="J1502" s="4">
        <v>132000</v>
      </c>
      <c r="K1502" s="5">
        <v>1300</v>
      </c>
      <c r="L1502" s="5">
        <v>71500</v>
      </c>
      <c r="M1502" s="5">
        <f t="shared" si="54"/>
        <v>72800</v>
      </c>
      <c r="N1502" s="38">
        <v>1.55</v>
      </c>
      <c r="O1502" s="38">
        <v>2.4603174603174605</v>
      </c>
    </row>
    <row r="1503" spans="1:15">
      <c r="A1503" s="1" t="s">
        <v>4459</v>
      </c>
      <c r="B1503" s="1" t="s">
        <v>4794</v>
      </c>
      <c r="C1503" s="1" t="s">
        <v>4795</v>
      </c>
      <c r="D1503" s="1" t="s">
        <v>4789</v>
      </c>
      <c r="E1503" s="2">
        <v>510</v>
      </c>
      <c r="F1503" s="1" t="s">
        <v>4796</v>
      </c>
      <c r="G1503" s="2" t="s">
        <v>18</v>
      </c>
      <c r="H1503" s="1" t="s">
        <v>9215</v>
      </c>
      <c r="I1503" s="3">
        <v>45006.564745370371</v>
      </c>
      <c r="J1503" s="4">
        <v>115000</v>
      </c>
      <c r="K1503" s="5">
        <v>4000</v>
      </c>
      <c r="L1503" s="5">
        <v>60100</v>
      </c>
      <c r="M1503" s="5">
        <f t="shared" si="54"/>
        <v>64100</v>
      </c>
      <c r="N1503" s="38">
        <v>1.55</v>
      </c>
      <c r="O1503" s="38">
        <v>2.4603174603174605</v>
      </c>
    </row>
    <row r="1504" spans="1:15">
      <c r="A1504" s="1" t="s">
        <v>4459</v>
      </c>
      <c r="B1504" s="1" t="s">
        <v>4797</v>
      </c>
      <c r="C1504" s="1" t="s">
        <v>4798</v>
      </c>
      <c r="D1504" s="1" t="s">
        <v>4789</v>
      </c>
      <c r="E1504" s="2">
        <v>510</v>
      </c>
      <c r="F1504" s="1" t="s">
        <v>4799</v>
      </c>
      <c r="G1504" s="2" t="s">
        <v>18</v>
      </c>
      <c r="H1504" s="1" t="s">
        <v>9216</v>
      </c>
      <c r="I1504" s="3">
        <v>45047.396516203706</v>
      </c>
      <c r="J1504" s="4">
        <v>140000</v>
      </c>
      <c r="K1504" s="5">
        <v>1200</v>
      </c>
      <c r="L1504" s="5">
        <v>76900</v>
      </c>
      <c r="M1504" s="5">
        <f t="shared" si="54"/>
        <v>78100</v>
      </c>
      <c r="N1504" s="38">
        <v>1.55</v>
      </c>
      <c r="O1504" s="38">
        <v>2.4603174603174605</v>
      </c>
    </row>
    <row r="1505" spans="1:19">
      <c r="A1505" s="1" t="s">
        <v>4459</v>
      </c>
      <c r="B1505" s="1" t="s">
        <v>4800</v>
      </c>
      <c r="C1505" s="1" t="s">
        <v>4801</v>
      </c>
      <c r="D1505" s="1" t="s">
        <v>4789</v>
      </c>
      <c r="E1505" s="2">
        <v>510</v>
      </c>
      <c r="F1505" s="1" t="s">
        <v>4802</v>
      </c>
      <c r="G1505" s="2" t="s">
        <v>18</v>
      </c>
      <c r="H1505" s="1" t="s">
        <v>9217</v>
      </c>
      <c r="I1505" s="3">
        <v>45170.478483796294</v>
      </c>
      <c r="J1505" s="4">
        <v>130000</v>
      </c>
      <c r="K1505" s="5">
        <v>1300</v>
      </c>
      <c r="L1505" s="5">
        <v>74200</v>
      </c>
      <c r="M1505" s="5">
        <f t="shared" si="54"/>
        <v>75500</v>
      </c>
      <c r="N1505" s="38">
        <v>1.55</v>
      </c>
      <c r="O1505" s="38">
        <v>2.4603174603174605</v>
      </c>
    </row>
    <row r="1506" spans="1:19">
      <c r="A1506" s="1" t="s">
        <v>4459</v>
      </c>
      <c r="B1506" s="1" t="s">
        <v>4803</v>
      </c>
      <c r="C1506" s="1" t="s">
        <v>4804</v>
      </c>
      <c r="D1506" s="1" t="s">
        <v>4789</v>
      </c>
      <c r="E1506" s="2">
        <v>510</v>
      </c>
      <c r="F1506" s="1" t="s">
        <v>4805</v>
      </c>
      <c r="G1506" s="2" t="s">
        <v>18</v>
      </c>
      <c r="H1506" s="1" t="s">
        <v>9218</v>
      </c>
      <c r="I1506" s="3">
        <v>45112.459270833337</v>
      </c>
      <c r="J1506" s="4">
        <v>165000</v>
      </c>
      <c r="K1506" s="5">
        <v>1400</v>
      </c>
      <c r="L1506" s="5">
        <v>95100</v>
      </c>
      <c r="M1506" s="5">
        <f t="shared" si="54"/>
        <v>96500</v>
      </c>
      <c r="N1506" s="38">
        <v>1.55</v>
      </c>
      <c r="O1506" s="38">
        <v>2.4603174603174605</v>
      </c>
    </row>
    <row r="1507" spans="1:19">
      <c r="A1507" s="1" t="s">
        <v>4459</v>
      </c>
      <c r="B1507" s="1" t="s">
        <v>4806</v>
      </c>
      <c r="C1507" s="1" t="s">
        <v>4807</v>
      </c>
      <c r="D1507" s="1" t="s">
        <v>4789</v>
      </c>
      <c r="E1507" s="2">
        <v>510</v>
      </c>
      <c r="F1507" s="1" t="s">
        <v>4808</v>
      </c>
      <c r="G1507" s="2" t="s">
        <v>18</v>
      </c>
      <c r="H1507" s="1" t="s">
        <v>9219</v>
      </c>
      <c r="I1507" s="3">
        <v>45030.559814814813</v>
      </c>
      <c r="J1507" s="4">
        <v>116000</v>
      </c>
      <c r="K1507" s="5">
        <v>1200</v>
      </c>
      <c r="L1507" s="5">
        <v>67400</v>
      </c>
      <c r="M1507" s="5">
        <f t="shared" si="54"/>
        <v>68600</v>
      </c>
      <c r="N1507" s="38">
        <v>1.55</v>
      </c>
      <c r="O1507" s="38">
        <v>2.4603174603174605</v>
      </c>
    </row>
    <row r="1508" spans="1:19">
      <c r="A1508" s="1" t="s">
        <v>4459</v>
      </c>
      <c r="B1508" s="1" t="s">
        <v>4809</v>
      </c>
      <c r="C1508" s="1" t="s">
        <v>4810</v>
      </c>
      <c r="D1508" s="1" t="s">
        <v>4789</v>
      </c>
      <c r="E1508" s="2">
        <v>510</v>
      </c>
      <c r="F1508" s="1" t="s">
        <v>4811</v>
      </c>
      <c r="G1508" s="2" t="s">
        <v>18</v>
      </c>
      <c r="H1508" s="1" t="s">
        <v>9220</v>
      </c>
      <c r="I1508" s="3">
        <v>44932.449664351851</v>
      </c>
      <c r="J1508" s="4">
        <v>105000</v>
      </c>
      <c r="K1508" s="5">
        <v>1300</v>
      </c>
      <c r="L1508" s="5">
        <v>62900</v>
      </c>
      <c r="M1508" s="5">
        <f t="shared" si="54"/>
        <v>64200</v>
      </c>
      <c r="N1508" s="38">
        <v>1.55</v>
      </c>
      <c r="O1508" s="38">
        <v>2.4603174603174605</v>
      </c>
    </row>
    <row r="1509" spans="1:19">
      <c r="A1509" s="1" t="s">
        <v>4459</v>
      </c>
      <c r="B1509" s="1" t="s">
        <v>4812</v>
      </c>
      <c r="C1509" s="1" t="s">
        <v>4813</v>
      </c>
      <c r="D1509" s="1" t="s">
        <v>4789</v>
      </c>
      <c r="E1509" s="2">
        <v>510</v>
      </c>
      <c r="F1509" s="1" t="s">
        <v>4814</v>
      </c>
      <c r="G1509" s="2" t="s">
        <v>18</v>
      </c>
      <c r="H1509" s="1" t="s">
        <v>9221</v>
      </c>
      <c r="I1509" s="3">
        <v>45070.421956018516</v>
      </c>
      <c r="J1509" s="4">
        <v>110000</v>
      </c>
      <c r="K1509" s="5">
        <v>1400</v>
      </c>
      <c r="L1509" s="5">
        <v>69500</v>
      </c>
      <c r="M1509" s="5">
        <f t="shared" si="54"/>
        <v>70900</v>
      </c>
      <c r="N1509" s="38">
        <v>1.55</v>
      </c>
      <c r="O1509" s="38">
        <v>2.4603174603174605</v>
      </c>
    </row>
    <row r="1510" spans="1:19">
      <c r="A1510" s="1" t="s">
        <v>4459</v>
      </c>
      <c r="B1510" s="1" t="s">
        <v>4815</v>
      </c>
      <c r="C1510" s="1" t="s">
        <v>4816</v>
      </c>
      <c r="D1510" s="1" t="s">
        <v>4789</v>
      </c>
      <c r="E1510" s="2">
        <v>510</v>
      </c>
      <c r="F1510" s="1" t="s">
        <v>4817</v>
      </c>
      <c r="G1510" s="2" t="s">
        <v>18</v>
      </c>
      <c r="H1510" s="1" t="s">
        <v>9222</v>
      </c>
      <c r="I1510" s="3">
        <v>45058.36546296296</v>
      </c>
      <c r="J1510" s="4">
        <v>110000</v>
      </c>
      <c r="K1510" s="5">
        <v>1200</v>
      </c>
      <c r="L1510" s="5">
        <v>69800</v>
      </c>
      <c r="M1510" s="5">
        <f t="shared" si="54"/>
        <v>71000</v>
      </c>
      <c r="N1510" s="38">
        <v>1.55</v>
      </c>
      <c r="O1510" s="38">
        <v>2.4603174603174605</v>
      </c>
    </row>
    <row r="1511" spans="1:19">
      <c r="A1511" s="1" t="s">
        <v>4459</v>
      </c>
      <c r="B1511" s="1" t="s">
        <v>4818</v>
      </c>
      <c r="C1511" s="1" t="s">
        <v>4819</v>
      </c>
      <c r="D1511" s="1" t="s">
        <v>4789</v>
      </c>
      <c r="E1511" s="2">
        <v>510</v>
      </c>
      <c r="F1511" s="1" t="s">
        <v>4820</v>
      </c>
      <c r="G1511" s="2" t="s">
        <v>18</v>
      </c>
      <c r="H1511" s="1" t="s">
        <v>9223</v>
      </c>
      <c r="I1511" s="3">
        <v>45261.616122685184</v>
      </c>
      <c r="J1511" s="4">
        <v>138000</v>
      </c>
      <c r="K1511" s="5">
        <v>1500</v>
      </c>
      <c r="L1511" s="5">
        <v>91600</v>
      </c>
      <c r="M1511" s="5">
        <f t="shared" si="54"/>
        <v>93100</v>
      </c>
      <c r="N1511" s="38">
        <v>1.55</v>
      </c>
      <c r="O1511" s="38">
        <v>2.4603174603174605</v>
      </c>
    </row>
    <row r="1512" spans="1:19">
      <c r="A1512" s="1" t="s">
        <v>4459</v>
      </c>
      <c r="B1512" s="1" t="s">
        <v>4821</v>
      </c>
      <c r="C1512" s="1" t="s">
        <v>4822</v>
      </c>
      <c r="D1512" s="1" t="s">
        <v>4789</v>
      </c>
      <c r="E1512" s="2">
        <v>510</v>
      </c>
      <c r="F1512" s="1" t="s">
        <v>4823</v>
      </c>
      <c r="G1512" s="2" t="s">
        <v>18</v>
      </c>
      <c r="H1512" s="1" t="s">
        <v>9224</v>
      </c>
      <c r="I1512" s="3">
        <v>44946.37023148148</v>
      </c>
      <c r="J1512" s="4">
        <v>130000</v>
      </c>
      <c r="K1512" s="5">
        <v>1500</v>
      </c>
      <c r="L1512" s="5">
        <v>86500</v>
      </c>
      <c r="M1512" s="5">
        <f t="shared" si="54"/>
        <v>88000</v>
      </c>
      <c r="N1512" s="38">
        <v>1.55</v>
      </c>
      <c r="O1512" s="38">
        <v>2.4603174603174605</v>
      </c>
    </row>
    <row r="1513" spans="1:19">
      <c r="A1513" s="1" t="s">
        <v>4459</v>
      </c>
      <c r="B1513" s="1" t="s">
        <v>4824</v>
      </c>
      <c r="C1513" s="1" t="s">
        <v>4825</v>
      </c>
      <c r="D1513" s="1" t="s">
        <v>4789</v>
      </c>
      <c r="E1513" s="2">
        <v>510</v>
      </c>
      <c r="F1513" s="1" t="s">
        <v>4826</v>
      </c>
      <c r="G1513" s="2" t="s">
        <v>18</v>
      </c>
      <c r="H1513" s="1" t="s">
        <v>9225</v>
      </c>
      <c r="I1513" s="3">
        <v>45009.617245370369</v>
      </c>
      <c r="J1513" s="4">
        <v>123000</v>
      </c>
      <c r="K1513" s="5">
        <v>1600</v>
      </c>
      <c r="L1513" s="5">
        <v>82700</v>
      </c>
      <c r="M1513" s="5">
        <f t="shared" si="54"/>
        <v>84300</v>
      </c>
      <c r="N1513" s="38">
        <v>1.55</v>
      </c>
      <c r="O1513" s="38">
        <v>2.4603174603174605</v>
      </c>
    </row>
    <row r="1514" spans="1:19">
      <c r="A1514" s="1" t="s">
        <v>4459</v>
      </c>
      <c r="B1514" s="1" t="s">
        <v>4827</v>
      </c>
      <c r="C1514" s="1" t="s">
        <v>4828</v>
      </c>
      <c r="D1514" s="1" t="s">
        <v>4789</v>
      </c>
      <c r="E1514" s="2">
        <v>510</v>
      </c>
      <c r="F1514" s="1" t="s">
        <v>4829</v>
      </c>
      <c r="G1514" s="2" t="s">
        <v>18</v>
      </c>
      <c r="H1514" s="1" t="s">
        <v>9226</v>
      </c>
      <c r="I1514" s="3">
        <v>45279.384155092594</v>
      </c>
      <c r="J1514" s="4">
        <v>95000</v>
      </c>
      <c r="K1514" s="5">
        <v>1400</v>
      </c>
      <c r="L1514" s="5">
        <v>66200</v>
      </c>
      <c r="M1514" s="5">
        <f t="shared" si="54"/>
        <v>67600</v>
      </c>
      <c r="N1514" s="38">
        <v>1.55</v>
      </c>
      <c r="O1514" s="38">
        <v>2.4603174603174605</v>
      </c>
    </row>
    <row r="1515" spans="1:19">
      <c r="A1515" s="1" t="s">
        <v>4459</v>
      </c>
      <c r="B1515" s="1" t="s">
        <v>4830</v>
      </c>
      <c r="C1515" s="1" t="s">
        <v>4831</v>
      </c>
      <c r="D1515" s="1" t="s">
        <v>4789</v>
      </c>
      <c r="E1515" s="2">
        <v>510</v>
      </c>
      <c r="F1515" s="1" t="s">
        <v>4832</v>
      </c>
      <c r="G1515" s="2" t="s">
        <v>18</v>
      </c>
      <c r="H1515" s="1" t="s">
        <v>9227</v>
      </c>
      <c r="I1515" s="3">
        <v>45093.616655092592</v>
      </c>
      <c r="J1515" s="4">
        <v>87300</v>
      </c>
      <c r="K1515" s="5">
        <v>1100</v>
      </c>
      <c r="L1515" s="5">
        <v>62200</v>
      </c>
      <c r="M1515" s="5">
        <f t="shared" si="54"/>
        <v>63300</v>
      </c>
      <c r="N1515" s="38">
        <v>1.55</v>
      </c>
      <c r="O1515" s="38">
        <v>2.4603174603174605</v>
      </c>
    </row>
    <row r="1516" spans="1:19">
      <c r="A1516" s="1" t="s">
        <v>4459</v>
      </c>
      <c r="B1516" s="1" t="s">
        <v>4833</v>
      </c>
      <c r="C1516" s="1" t="s">
        <v>4834</v>
      </c>
      <c r="D1516" s="1" t="s">
        <v>4789</v>
      </c>
      <c r="E1516" s="2">
        <v>510</v>
      </c>
      <c r="F1516" s="1" t="s">
        <v>4835</v>
      </c>
      <c r="G1516" s="2" t="s">
        <v>18</v>
      </c>
      <c r="H1516" s="1" t="s">
        <v>9228</v>
      </c>
      <c r="I1516" s="3">
        <v>44932.640659722223</v>
      </c>
      <c r="J1516" s="4">
        <v>125000</v>
      </c>
      <c r="K1516" s="5">
        <v>1600</v>
      </c>
      <c r="L1516" s="5">
        <v>98200</v>
      </c>
      <c r="M1516" s="5">
        <f t="shared" si="54"/>
        <v>99800</v>
      </c>
      <c r="N1516" s="38">
        <v>1.55</v>
      </c>
      <c r="O1516" s="38">
        <v>2.4603174603174605</v>
      </c>
    </row>
    <row r="1517" spans="1:19">
      <c r="A1517" s="1" t="s">
        <v>4459</v>
      </c>
      <c r="B1517" s="1" t="s">
        <v>4836</v>
      </c>
      <c r="C1517" s="1" t="s">
        <v>4837</v>
      </c>
      <c r="D1517" s="1" t="s">
        <v>4789</v>
      </c>
      <c r="E1517" s="2">
        <v>510</v>
      </c>
      <c r="F1517" s="1" t="s">
        <v>4838</v>
      </c>
      <c r="G1517" s="2" t="s">
        <v>18</v>
      </c>
      <c r="H1517" s="1" t="s">
        <v>9229</v>
      </c>
      <c r="I1517" s="3">
        <v>45009.354421296295</v>
      </c>
      <c r="J1517" s="4">
        <v>67500</v>
      </c>
      <c r="K1517" s="5">
        <v>1100</v>
      </c>
      <c r="L1517" s="5">
        <v>53800</v>
      </c>
      <c r="M1517" s="5">
        <f t="shared" si="54"/>
        <v>54900</v>
      </c>
      <c r="N1517" s="38">
        <v>1.55</v>
      </c>
      <c r="O1517" s="38">
        <v>2.4603174603174605</v>
      </c>
    </row>
    <row r="1518" spans="1:19">
      <c r="A1518" s="1" t="s">
        <v>4459</v>
      </c>
      <c r="B1518" s="1" t="s">
        <v>4839</v>
      </c>
      <c r="C1518" s="1" t="s">
        <v>4840</v>
      </c>
      <c r="D1518" s="1" t="s">
        <v>4789</v>
      </c>
      <c r="E1518" s="2">
        <v>510</v>
      </c>
      <c r="F1518" s="1" t="s">
        <v>4841</v>
      </c>
      <c r="G1518" s="2" t="s">
        <v>18</v>
      </c>
      <c r="H1518" s="1" t="s">
        <v>9230</v>
      </c>
      <c r="I1518" s="3">
        <v>45126.460289351853</v>
      </c>
      <c r="J1518" s="4">
        <v>128500</v>
      </c>
      <c r="K1518" s="5">
        <v>1400</v>
      </c>
      <c r="L1518" s="5">
        <v>125500</v>
      </c>
      <c r="M1518" s="5">
        <f t="shared" si="54"/>
        <v>126900</v>
      </c>
      <c r="N1518" s="38">
        <v>1.55</v>
      </c>
      <c r="O1518" s="38">
        <v>2.4603174603174605</v>
      </c>
    </row>
    <row r="1519" spans="1:19" ht="15" customHeight="1">
      <c r="A1519" s="1" t="s">
        <v>4459</v>
      </c>
      <c r="B1519" s="1" t="s">
        <v>4842</v>
      </c>
      <c r="C1519" s="1" t="s">
        <v>4843</v>
      </c>
      <c r="D1519" s="1" t="s">
        <v>4844</v>
      </c>
      <c r="E1519" s="2">
        <v>510</v>
      </c>
      <c r="F1519" s="1" t="s">
        <v>4845</v>
      </c>
      <c r="G1519" s="2" t="s">
        <v>18</v>
      </c>
      <c r="H1519" s="1" t="s">
        <v>9231</v>
      </c>
      <c r="I1519" s="3">
        <v>45229.575868055559</v>
      </c>
      <c r="J1519" s="4">
        <v>87000</v>
      </c>
      <c r="K1519" s="5">
        <v>1100</v>
      </c>
      <c r="L1519" s="5">
        <v>67000</v>
      </c>
      <c r="M1519" s="5">
        <f>SUM(K1519:L1519)+1100</f>
        <v>69200</v>
      </c>
      <c r="N1519" s="38">
        <v>1.3</v>
      </c>
      <c r="O1519" s="38">
        <v>1.3</v>
      </c>
    </row>
    <row r="1520" spans="1:19" s="2" customFormat="1">
      <c r="A1520" s="1" t="s">
        <v>4459</v>
      </c>
      <c r="B1520" s="1" t="s">
        <v>4846</v>
      </c>
      <c r="C1520" s="1" t="s">
        <v>4847</v>
      </c>
      <c r="D1520" s="1" t="s">
        <v>4848</v>
      </c>
      <c r="E1520" s="2">
        <v>500</v>
      </c>
      <c r="F1520" s="1" t="s">
        <v>4849</v>
      </c>
      <c r="G1520" s="2" t="s">
        <v>18</v>
      </c>
      <c r="H1520" s="1" t="s">
        <v>9231</v>
      </c>
      <c r="I1520" s="3">
        <v>45229.575868055559</v>
      </c>
      <c r="J1520" s="4"/>
      <c r="K1520" s="5">
        <v>1100</v>
      </c>
      <c r="L1520" s="5">
        <v>0</v>
      </c>
      <c r="M1520" s="5"/>
      <c r="N1520" s="38">
        <v>1</v>
      </c>
      <c r="O1520" s="38">
        <v>1</v>
      </c>
      <c r="P1520" s="1"/>
      <c r="Q1520" s="1"/>
      <c r="R1520" s="1"/>
      <c r="S1520" s="1"/>
    </row>
    <row r="1521" spans="1:19" s="2" customFormat="1">
      <c r="A1521" s="1" t="s">
        <v>4459</v>
      </c>
      <c r="B1521" s="1" t="s">
        <v>4850</v>
      </c>
      <c r="C1521" s="1" t="s">
        <v>4851</v>
      </c>
      <c r="D1521" s="1" t="s">
        <v>4844</v>
      </c>
      <c r="E1521" s="2">
        <v>510</v>
      </c>
      <c r="F1521" s="1" t="s">
        <v>4852</v>
      </c>
      <c r="G1521" s="2" t="s">
        <v>18</v>
      </c>
      <c r="H1521" s="1" t="s">
        <v>9232</v>
      </c>
      <c r="I1521" s="3">
        <v>45036.475775462961</v>
      </c>
      <c r="J1521" s="4">
        <v>104000</v>
      </c>
      <c r="K1521" s="5">
        <v>1000</v>
      </c>
      <c r="L1521" s="5">
        <v>85500</v>
      </c>
      <c r="M1521" s="5">
        <f t="shared" ref="M1521:M1536" si="55">SUM(K1521:L1521)</f>
        <v>86500</v>
      </c>
      <c r="N1521" s="38">
        <v>1.3</v>
      </c>
      <c r="O1521" s="38">
        <v>1.3</v>
      </c>
      <c r="P1521" s="1"/>
      <c r="Q1521" s="1"/>
      <c r="R1521" s="1"/>
      <c r="S1521" s="1"/>
    </row>
    <row r="1522" spans="1:19" s="2" customFormat="1">
      <c r="A1522" s="1" t="s">
        <v>4459</v>
      </c>
      <c r="B1522" s="1" t="s">
        <v>4853</v>
      </c>
      <c r="C1522" s="1" t="s">
        <v>4854</v>
      </c>
      <c r="D1522" s="1" t="s">
        <v>4844</v>
      </c>
      <c r="E1522" s="2">
        <v>510</v>
      </c>
      <c r="F1522" s="1" t="s">
        <v>4855</v>
      </c>
      <c r="G1522" s="2" t="s">
        <v>18</v>
      </c>
      <c r="H1522" s="1" t="s">
        <v>9233</v>
      </c>
      <c r="I1522" s="3">
        <v>45244.454918981479</v>
      </c>
      <c r="J1522" s="4">
        <v>125000</v>
      </c>
      <c r="K1522" s="5">
        <v>1200</v>
      </c>
      <c r="L1522" s="5">
        <v>122000</v>
      </c>
      <c r="M1522" s="5">
        <f t="shared" si="55"/>
        <v>123200</v>
      </c>
      <c r="N1522" s="38">
        <v>1.3</v>
      </c>
      <c r="O1522" s="38">
        <v>1.3</v>
      </c>
      <c r="P1522" s="1"/>
      <c r="Q1522" s="1"/>
      <c r="R1522" s="1"/>
      <c r="S1522" s="1"/>
    </row>
    <row r="1523" spans="1:19" s="2" customFormat="1">
      <c r="A1523" s="1" t="s">
        <v>4459</v>
      </c>
      <c r="B1523" s="1" t="s">
        <v>4856</v>
      </c>
      <c r="C1523" s="1" t="s">
        <v>4857</v>
      </c>
      <c r="D1523" s="1" t="s">
        <v>4844</v>
      </c>
      <c r="E1523" s="2">
        <v>510</v>
      </c>
      <c r="F1523" s="1" t="s">
        <v>4858</v>
      </c>
      <c r="G1523" s="2" t="s">
        <v>18</v>
      </c>
      <c r="H1523" s="1" t="s">
        <v>9234</v>
      </c>
      <c r="I1523" s="3">
        <v>44949.436724537038</v>
      </c>
      <c r="J1523" s="4">
        <v>64000</v>
      </c>
      <c r="K1523" s="5">
        <v>1100</v>
      </c>
      <c r="L1523" s="5">
        <v>60600</v>
      </c>
      <c r="M1523" s="5">
        <f t="shared" si="55"/>
        <v>61700</v>
      </c>
      <c r="N1523" s="38">
        <v>1.3</v>
      </c>
      <c r="O1523" s="38">
        <v>1.3</v>
      </c>
      <c r="P1523" s="1"/>
      <c r="Q1523" s="1"/>
      <c r="R1523" s="1"/>
      <c r="S1523" s="1"/>
    </row>
    <row r="1524" spans="1:19" s="2" customFormat="1">
      <c r="A1524" s="1" t="s">
        <v>4459</v>
      </c>
      <c r="B1524" s="1" t="s">
        <v>4859</v>
      </c>
      <c r="C1524" s="1" t="s">
        <v>4860</v>
      </c>
      <c r="D1524" s="1" t="s">
        <v>4844</v>
      </c>
      <c r="E1524" s="2">
        <v>510</v>
      </c>
      <c r="F1524" s="1" t="s">
        <v>4861</v>
      </c>
      <c r="G1524" s="2" t="s">
        <v>18</v>
      </c>
      <c r="H1524" s="1" t="s">
        <v>9235</v>
      </c>
      <c r="I1524" s="3">
        <v>45216.623726851853</v>
      </c>
      <c r="J1524" s="4">
        <v>70000</v>
      </c>
      <c r="K1524" s="5">
        <v>1000</v>
      </c>
      <c r="L1524" s="5">
        <v>76800</v>
      </c>
      <c r="M1524" s="5">
        <f t="shared" si="55"/>
        <v>77800</v>
      </c>
      <c r="N1524" s="38">
        <v>1.3</v>
      </c>
      <c r="O1524" s="38">
        <v>1.3</v>
      </c>
      <c r="P1524" s="1"/>
      <c r="Q1524" s="1"/>
      <c r="R1524" s="1"/>
      <c r="S1524" s="1"/>
    </row>
    <row r="1525" spans="1:19" s="2" customFormat="1">
      <c r="A1525" s="1" t="s">
        <v>4459</v>
      </c>
      <c r="B1525" s="1" t="s">
        <v>4862</v>
      </c>
      <c r="C1525" s="1" t="s">
        <v>4863</v>
      </c>
      <c r="D1525" s="1" t="s">
        <v>4864</v>
      </c>
      <c r="E1525" s="2">
        <v>510</v>
      </c>
      <c r="F1525" s="1" t="s">
        <v>4865</v>
      </c>
      <c r="G1525" s="2" t="s">
        <v>18</v>
      </c>
      <c r="H1525" s="1" t="s">
        <v>9236</v>
      </c>
      <c r="I1525" s="3">
        <v>45016.612280092595</v>
      </c>
      <c r="J1525" s="4">
        <v>154900</v>
      </c>
      <c r="K1525" s="5">
        <v>5000</v>
      </c>
      <c r="L1525" s="5">
        <v>93700</v>
      </c>
      <c r="M1525" s="5">
        <f t="shared" si="55"/>
        <v>98700</v>
      </c>
      <c r="N1525" s="38">
        <v>1.83</v>
      </c>
      <c r="O1525" s="38">
        <v>1.83</v>
      </c>
      <c r="P1525" s="1"/>
      <c r="Q1525" s="1"/>
      <c r="R1525" s="1"/>
      <c r="S1525" s="1"/>
    </row>
    <row r="1526" spans="1:19" s="2" customFormat="1">
      <c r="A1526" s="1" t="s">
        <v>4459</v>
      </c>
      <c r="B1526" s="1" t="s">
        <v>4866</v>
      </c>
      <c r="C1526" s="1" t="s">
        <v>4867</v>
      </c>
      <c r="D1526" s="1" t="s">
        <v>4864</v>
      </c>
      <c r="E1526" s="2">
        <v>510</v>
      </c>
      <c r="F1526" s="1" t="s">
        <v>4868</v>
      </c>
      <c r="G1526" s="2" t="s">
        <v>18</v>
      </c>
      <c r="H1526" s="1" t="s">
        <v>9237</v>
      </c>
      <c r="I1526" s="3">
        <v>45029.622499999998</v>
      </c>
      <c r="J1526" s="4">
        <v>117000</v>
      </c>
      <c r="K1526" s="5">
        <v>5500</v>
      </c>
      <c r="L1526" s="5">
        <v>71100</v>
      </c>
      <c r="M1526" s="5">
        <f t="shared" si="55"/>
        <v>76600</v>
      </c>
      <c r="N1526" s="38">
        <v>1.83</v>
      </c>
      <c r="O1526" s="38">
        <v>1.83</v>
      </c>
      <c r="P1526" s="1"/>
      <c r="Q1526" s="1"/>
      <c r="R1526" s="1"/>
      <c r="S1526" s="1"/>
    </row>
    <row r="1527" spans="1:19" s="2" customFormat="1">
      <c r="A1527" s="1" t="s">
        <v>4459</v>
      </c>
      <c r="B1527" s="1" t="s">
        <v>4869</v>
      </c>
      <c r="C1527" s="1" t="s">
        <v>4870</v>
      </c>
      <c r="D1527" s="1" t="s">
        <v>4864</v>
      </c>
      <c r="E1527" s="2">
        <v>510</v>
      </c>
      <c r="F1527" s="1" t="s">
        <v>4871</v>
      </c>
      <c r="G1527" s="2" t="s">
        <v>18</v>
      </c>
      <c r="H1527" s="1" t="s">
        <v>9238</v>
      </c>
      <c r="I1527" s="3">
        <v>44985.433842592596</v>
      </c>
      <c r="J1527" s="4">
        <v>110000</v>
      </c>
      <c r="K1527" s="5">
        <v>5100</v>
      </c>
      <c r="L1527" s="5">
        <v>66900</v>
      </c>
      <c r="M1527" s="5">
        <f t="shared" si="55"/>
        <v>72000</v>
      </c>
      <c r="N1527" s="38">
        <v>1.83</v>
      </c>
      <c r="O1527" s="38">
        <v>1.83</v>
      </c>
      <c r="P1527" s="1"/>
      <c r="Q1527" s="1"/>
      <c r="R1527" s="1"/>
      <c r="S1527" s="1"/>
    </row>
    <row r="1528" spans="1:19" s="2" customFormat="1">
      <c r="A1528" s="1" t="s">
        <v>4459</v>
      </c>
      <c r="B1528" s="1" t="s">
        <v>4872</v>
      </c>
      <c r="C1528" s="1" t="s">
        <v>4873</v>
      </c>
      <c r="D1528" s="1" t="s">
        <v>4864</v>
      </c>
      <c r="E1528" s="2">
        <v>510</v>
      </c>
      <c r="F1528" s="1" t="s">
        <v>4874</v>
      </c>
      <c r="G1528" s="2" t="s">
        <v>18</v>
      </c>
      <c r="H1528" s="1" t="s">
        <v>9239</v>
      </c>
      <c r="I1528" s="3">
        <v>44929.550856481481</v>
      </c>
      <c r="J1528" s="4">
        <v>125000</v>
      </c>
      <c r="K1528" s="5">
        <v>12900</v>
      </c>
      <c r="L1528" s="5">
        <v>69000</v>
      </c>
      <c r="M1528" s="5">
        <f t="shared" si="55"/>
        <v>81900</v>
      </c>
      <c r="N1528" s="38">
        <v>1.83</v>
      </c>
      <c r="O1528" s="38">
        <v>1.83</v>
      </c>
      <c r="P1528" s="1"/>
      <c r="Q1528" s="1"/>
      <c r="R1528" s="1"/>
      <c r="S1528" s="1"/>
    </row>
    <row r="1529" spans="1:19" s="2" customFormat="1">
      <c r="A1529" s="1" t="s">
        <v>4459</v>
      </c>
      <c r="B1529" s="1" t="s">
        <v>4875</v>
      </c>
      <c r="C1529" s="1" t="s">
        <v>4876</v>
      </c>
      <c r="D1529" s="1" t="s">
        <v>4864</v>
      </c>
      <c r="E1529" s="2">
        <v>510</v>
      </c>
      <c r="F1529" s="1" t="s">
        <v>4877</v>
      </c>
      <c r="G1529" s="2" t="s">
        <v>18</v>
      </c>
      <c r="H1529" s="1" t="s">
        <v>9240</v>
      </c>
      <c r="I1529" s="3">
        <v>45212.513981481483</v>
      </c>
      <c r="J1529" s="4">
        <v>327000</v>
      </c>
      <c r="K1529" s="5">
        <v>14800</v>
      </c>
      <c r="L1529" s="5">
        <v>200100</v>
      </c>
      <c r="M1529" s="5">
        <f t="shared" si="55"/>
        <v>214900</v>
      </c>
      <c r="N1529" s="38">
        <v>1.83</v>
      </c>
      <c r="O1529" s="38">
        <v>1.83</v>
      </c>
      <c r="P1529" s="1"/>
      <c r="Q1529" s="1"/>
      <c r="R1529" s="1"/>
      <c r="S1529" s="1"/>
    </row>
    <row r="1530" spans="1:19" s="2" customFormat="1">
      <c r="A1530" s="1" t="s">
        <v>4459</v>
      </c>
      <c r="B1530" s="1" t="s">
        <v>4878</v>
      </c>
      <c r="C1530" s="1" t="s">
        <v>4879</v>
      </c>
      <c r="D1530" s="1" t="s">
        <v>4864</v>
      </c>
      <c r="E1530" s="2">
        <v>510</v>
      </c>
      <c r="F1530" s="1" t="s">
        <v>4880</v>
      </c>
      <c r="G1530" s="2" t="s">
        <v>18</v>
      </c>
      <c r="H1530" s="1" t="s">
        <v>9241</v>
      </c>
      <c r="I1530" s="3">
        <v>45224.438460648147</v>
      </c>
      <c r="J1530" s="4">
        <v>100000</v>
      </c>
      <c r="K1530" s="5">
        <v>9900</v>
      </c>
      <c r="L1530" s="5">
        <v>57700</v>
      </c>
      <c r="M1530" s="5">
        <f t="shared" si="55"/>
        <v>67600</v>
      </c>
      <c r="N1530" s="38">
        <v>1.83</v>
      </c>
      <c r="O1530" s="38">
        <v>1.83</v>
      </c>
      <c r="P1530" s="1"/>
      <c r="Q1530" s="1"/>
      <c r="R1530" s="1"/>
      <c r="S1530" s="1"/>
    </row>
    <row r="1531" spans="1:19" s="2" customFormat="1">
      <c r="A1531" s="1" t="s">
        <v>4459</v>
      </c>
      <c r="B1531" s="1" t="s">
        <v>4881</v>
      </c>
      <c r="C1531" s="1" t="s">
        <v>4882</v>
      </c>
      <c r="D1531" s="1" t="s">
        <v>4864</v>
      </c>
      <c r="E1531" s="2">
        <v>510</v>
      </c>
      <c r="F1531" s="1" t="s">
        <v>4883</v>
      </c>
      <c r="G1531" s="2" t="s">
        <v>18</v>
      </c>
      <c r="H1531" s="1" t="s">
        <v>9242</v>
      </c>
      <c r="I1531" s="3">
        <v>45268.384687500002</v>
      </c>
      <c r="J1531" s="4">
        <v>108000</v>
      </c>
      <c r="K1531" s="5">
        <v>7000</v>
      </c>
      <c r="L1531" s="5">
        <v>68100</v>
      </c>
      <c r="M1531" s="5">
        <f t="shared" si="55"/>
        <v>75100</v>
      </c>
      <c r="N1531" s="38">
        <v>1.83</v>
      </c>
      <c r="O1531" s="38">
        <v>1.83</v>
      </c>
      <c r="P1531" s="1"/>
      <c r="Q1531" s="1"/>
      <c r="R1531" s="1"/>
      <c r="S1531" s="1"/>
    </row>
    <row r="1532" spans="1:19" s="2" customFormat="1">
      <c r="A1532" s="1" t="s">
        <v>4459</v>
      </c>
      <c r="B1532" s="1" t="s">
        <v>4884</v>
      </c>
      <c r="C1532" s="1" t="s">
        <v>4885</v>
      </c>
      <c r="D1532" s="1" t="s">
        <v>4864</v>
      </c>
      <c r="E1532" s="2">
        <v>510</v>
      </c>
      <c r="F1532" s="1" t="s">
        <v>4886</v>
      </c>
      <c r="G1532" s="2" t="s">
        <v>18</v>
      </c>
      <c r="H1532" s="1" t="s">
        <v>9243</v>
      </c>
      <c r="I1532" s="3">
        <v>44992.35633101852</v>
      </c>
      <c r="J1532" s="4">
        <v>111200</v>
      </c>
      <c r="K1532" s="5">
        <v>4800</v>
      </c>
      <c r="L1532" s="5">
        <v>77500</v>
      </c>
      <c r="M1532" s="5">
        <f t="shared" si="55"/>
        <v>82300</v>
      </c>
      <c r="N1532" s="38">
        <v>1.83</v>
      </c>
      <c r="O1532" s="38">
        <v>1.83</v>
      </c>
      <c r="P1532" s="1"/>
      <c r="Q1532" s="1"/>
      <c r="R1532" s="1"/>
      <c r="S1532" s="1"/>
    </row>
    <row r="1533" spans="1:19" s="2" customFormat="1">
      <c r="A1533" s="1" t="s">
        <v>4459</v>
      </c>
      <c r="B1533" s="1" t="s">
        <v>4887</v>
      </c>
      <c r="C1533" s="1" t="s">
        <v>4888</v>
      </c>
      <c r="D1533" s="1" t="s">
        <v>4864</v>
      </c>
      <c r="E1533" s="2">
        <v>510</v>
      </c>
      <c r="F1533" s="1" t="s">
        <v>4889</v>
      </c>
      <c r="G1533" s="2" t="s">
        <v>18</v>
      </c>
      <c r="H1533" s="1" t="s">
        <v>9244</v>
      </c>
      <c r="I1533" s="3">
        <v>45124.552175925928</v>
      </c>
      <c r="J1533" s="4">
        <v>97500</v>
      </c>
      <c r="K1533" s="5">
        <v>4600</v>
      </c>
      <c r="L1533" s="5">
        <v>68900</v>
      </c>
      <c r="M1533" s="5">
        <f t="shared" si="55"/>
        <v>73500</v>
      </c>
      <c r="N1533" s="38">
        <v>1.83</v>
      </c>
      <c r="O1533" s="38">
        <v>1.83</v>
      </c>
      <c r="P1533" s="1"/>
      <c r="Q1533" s="1"/>
      <c r="R1533" s="1"/>
      <c r="S1533" s="1"/>
    </row>
    <row r="1534" spans="1:19" s="2" customFormat="1">
      <c r="A1534" s="1" t="s">
        <v>4459</v>
      </c>
      <c r="B1534" s="1" t="s">
        <v>4890</v>
      </c>
      <c r="C1534" s="1" t="s">
        <v>4891</v>
      </c>
      <c r="D1534" s="1" t="s">
        <v>4864</v>
      </c>
      <c r="E1534" s="2">
        <v>510</v>
      </c>
      <c r="F1534" s="1" t="s">
        <v>4892</v>
      </c>
      <c r="G1534" s="2" t="s">
        <v>18</v>
      </c>
      <c r="H1534" s="1" t="s">
        <v>9245</v>
      </c>
      <c r="I1534" s="3">
        <v>45146.355196759258</v>
      </c>
      <c r="J1534" s="4">
        <v>154000</v>
      </c>
      <c r="K1534" s="5">
        <v>5700</v>
      </c>
      <c r="L1534" s="5">
        <v>133800</v>
      </c>
      <c r="M1534" s="5">
        <f t="shared" si="55"/>
        <v>139500</v>
      </c>
      <c r="N1534" s="38">
        <v>1.83</v>
      </c>
      <c r="O1534" s="38">
        <v>1.83</v>
      </c>
      <c r="P1534" s="1"/>
      <c r="Q1534" s="1"/>
      <c r="R1534" s="1"/>
      <c r="S1534" s="1"/>
    </row>
    <row r="1535" spans="1:19" s="2" customFormat="1">
      <c r="A1535" s="1" t="s">
        <v>4459</v>
      </c>
      <c r="B1535" s="1" t="s">
        <v>4893</v>
      </c>
      <c r="C1535" s="1" t="s">
        <v>4894</v>
      </c>
      <c r="D1535" s="1" t="s">
        <v>4864</v>
      </c>
      <c r="E1535" s="2">
        <v>510</v>
      </c>
      <c r="F1535" s="1" t="s">
        <v>4895</v>
      </c>
      <c r="G1535" s="2" t="s">
        <v>18</v>
      </c>
      <c r="H1535" s="1" t="s">
        <v>9246</v>
      </c>
      <c r="I1535" s="3">
        <v>45163.658182870371</v>
      </c>
      <c r="J1535" s="4">
        <v>165000</v>
      </c>
      <c r="K1535" s="5">
        <v>9900</v>
      </c>
      <c r="L1535" s="5">
        <v>130100</v>
      </c>
      <c r="M1535" s="5">
        <f t="shared" si="55"/>
        <v>140000</v>
      </c>
      <c r="N1535" s="38">
        <v>1.83</v>
      </c>
      <c r="O1535" s="38">
        <v>1.83</v>
      </c>
      <c r="P1535" s="1"/>
      <c r="Q1535" s="1"/>
      <c r="R1535" s="1"/>
      <c r="S1535" s="1"/>
    </row>
    <row r="1536" spans="1:19" s="2" customFormat="1">
      <c r="A1536" s="1" t="s">
        <v>4459</v>
      </c>
      <c r="B1536" s="1" t="s">
        <v>4896</v>
      </c>
      <c r="C1536" s="1" t="s">
        <v>4897</v>
      </c>
      <c r="D1536" s="1" t="s">
        <v>4864</v>
      </c>
      <c r="E1536" s="2">
        <v>510</v>
      </c>
      <c r="F1536" s="1" t="s">
        <v>4898</v>
      </c>
      <c r="G1536" s="2" t="s">
        <v>18</v>
      </c>
      <c r="H1536" s="1" t="s">
        <v>9247</v>
      </c>
      <c r="I1536" s="3">
        <v>45065.587546296294</v>
      </c>
      <c r="J1536" s="4">
        <v>143000</v>
      </c>
      <c r="K1536" s="5">
        <v>5300</v>
      </c>
      <c r="L1536" s="5">
        <v>109200</v>
      </c>
      <c r="M1536" s="5">
        <f t="shared" si="55"/>
        <v>114500</v>
      </c>
      <c r="N1536" s="38">
        <v>1.83</v>
      </c>
      <c r="O1536" s="38">
        <v>1.83</v>
      </c>
      <c r="P1536" s="1"/>
      <c r="Q1536" s="1"/>
      <c r="R1536" s="1"/>
      <c r="S1536" s="1"/>
    </row>
    <row r="1537" spans="1:19" s="2" customFormat="1">
      <c r="A1537" s="1" t="s">
        <v>4459</v>
      </c>
      <c r="B1537" s="1" t="s">
        <v>4899</v>
      </c>
      <c r="C1537" s="1" t="s">
        <v>4900</v>
      </c>
      <c r="D1537" s="1" t="s">
        <v>4864</v>
      </c>
      <c r="E1537" s="2">
        <v>510</v>
      </c>
      <c r="F1537" s="1" t="s">
        <v>4901</v>
      </c>
      <c r="G1537" s="2" t="s">
        <v>18</v>
      </c>
      <c r="H1537" s="1" t="s">
        <v>9248</v>
      </c>
      <c r="I1537" s="3">
        <v>44995.380729166667</v>
      </c>
      <c r="J1537" s="4">
        <v>127000</v>
      </c>
      <c r="K1537" s="5">
        <v>5100</v>
      </c>
      <c r="L1537" s="5">
        <v>93500</v>
      </c>
      <c r="M1537" s="5">
        <f>SUM(K1537:L1537)+5100</f>
        <v>103700</v>
      </c>
      <c r="N1537" s="38">
        <v>1.83</v>
      </c>
      <c r="O1537" s="38">
        <v>1.83</v>
      </c>
      <c r="P1537" s="1"/>
      <c r="Q1537" s="1"/>
      <c r="R1537" s="1"/>
      <c r="S1537" s="1"/>
    </row>
    <row r="1538" spans="1:19" s="2" customFormat="1">
      <c r="A1538" s="1" t="s">
        <v>4459</v>
      </c>
      <c r="B1538" s="1" t="s">
        <v>4902</v>
      </c>
      <c r="C1538" s="1" t="s">
        <v>4903</v>
      </c>
      <c r="D1538" s="1" t="s">
        <v>4904</v>
      </c>
      <c r="E1538" s="2">
        <v>500</v>
      </c>
      <c r="F1538" s="1" t="s">
        <v>4905</v>
      </c>
      <c r="G1538" s="2" t="s">
        <v>18</v>
      </c>
      <c r="H1538" s="1" t="s">
        <v>9248</v>
      </c>
      <c r="I1538" s="3">
        <v>44995.380729166667</v>
      </c>
      <c r="J1538" s="4"/>
      <c r="K1538" s="5">
        <v>5100</v>
      </c>
      <c r="L1538" s="5">
        <v>0</v>
      </c>
      <c r="M1538" s="5"/>
      <c r="N1538" s="38">
        <v>1</v>
      </c>
      <c r="O1538" s="38">
        <v>1</v>
      </c>
      <c r="P1538" s="1"/>
      <c r="Q1538" s="1"/>
      <c r="R1538" s="1"/>
      <c r="S1538" s="1"/>
    </row>
    <row r="1539" spans="1:19" s="2" customFormat="1">
      <c r="A1539" s="1" t="s">
        <v>4459</v>
      </c>
      <c r="B1539" s="1" t="s">
        <v>4906</v>
      </c>
      <c r="C1539" s="1" t="s">
        <v>4907</v>
      </c>
      <c r="D1539" s="1" t="s">
        <v>4864</v>
      </c>
      <c r="E1539" s="2">
        <v>510</v>
      </c>
      <c r="F1539" s="1" t="s">
        <v>4908</v>
      </c>
      <c r="G1539" s="2" t="s">
        <v>18</v>
      </c>
      <c r="H1539" s="1" t="s">
        <v>9249</v>
      </c>
      <c r="I1539" s="3">
        <v>45043.450474537036</v>
      </c>
      <c r="J1539" s="4">
        <v>72000</v>
      </c>
      <c r="K1539" s="5">
        <v>5500</v>
      </c>
      <c r="L1539" s="5">
        <v>55900</v>
      </c>
      <c r="M1539" s="5">
        <f t="shared" ref="M1539:M1552" si="56">SUM(K1539:L1539)</f>
        <v>61400</v>
      </c>
      <c r="N1539" s="38">
        <v>1.83</v>
      </c>
      <c r="O1539" s="38">
        <v>1.83</v>
      </c>
      <c r="P1539" s="1"/>
      <c r="Q1539" s="1"/>
      <c r="R1539" s="1"/>
      <c r="S1539" s="1"/>
    </row>
    <row r="1540" spans="1:19" s="2" customFormat="1">
      <c r="A1540" s="1" t="s">
        <v>4459</v>
      </c>
      <c r="B1540" s="1" t="s">
        <v>4909</v>
      </c>
      <c r="C1540" s="1" t="s">
        <v>4910</v>
      </c>
      <c r="D1540" s="1" t="s">
        <v>4864</v>
      </c>
      <c r="E1540" s="2">
        <v>510</v>
      </c>
      <c r="F1540" s="1" t="s">
        <v>4911</v>
      </c>
      <c r="G1540" s="2" t="s">
        <v>18</v>
      </c>
      <c r="H1540" s="1" t="s">
        <v>9250</v>
      </c>
      <c r="I1540" s="3">
        <v>44974.609039351853</v>
      </c>
      <c r="J1540" s="4">
        <v>130500</v>
      </c>
      <c r="K1540" s="5">
        <v>4800</v>
      </c>
      <c r="L1540" s="5">
        <v>107100</v>
      </c>
      <c r="M1540" s="5">
        <f t="shared" si="56"/>
        <v>111900</v>
      </c>
      <c r="N1540" s="38">
        <v>1.83</v>
      </c>
      <c r="O1540" s="38">
        <v>1.83</v>
      </c>
      <c r="P1540" s="1"/>
      <c r="Q1540" s="1"/>
      <c r="R1540" s="1"/>
      <c r="S1540" s="1"/>
    </row>
    <row r="1541" spans="1:19" s="2" customFormat="1">
      <c r="A1541" s="1" t="s">
        <v>4459</v>
      </c>
      <c r="B1541" s="1" t="s">
        <v>4912</v>
      </c>
      <c r="C1541" s="1" t="s">
        <v>4913</v>
      </c>
      <c r="D1541" s="1" t="s">
        <v>4864</v>
      </c>
      <c r="E1541" s="2">
        <v>510</v>
      </c>
      <c r="F1541" s="1" t="s">
        <v>4914</v>
      </c>
      <c r="G1541" s="2" t="s">
        <v>18</v>
      </c>
      <c r="H1541" s="1" t="s">
        <v>9251</v>
      </c>
      <c r="I1541" s="3">
        <v>45002.603738425925</v>
      </c>
      <c r="J1541" s="4">
        <v>102500</v>
      </c>
      <c r="K1541" s="5">
        <v>7700</v>
      </c>
      <c r="L1541" s="5">
        <v>80900</v>
      </c>
      <c r="M1541" s="5">
        <f t="shared" si="56"/>
        <v>88600</v>
      </c>
      <c r="N1541" s="38">
        <v>1.83</v>
      </c>
      <c r="O1541" s="38">
        <v>1.83</v>
      </c>
      <c r="P1541" s="1"/>
      <c r="Q1541" s="1"/>
      <c r="R1541" s="1"/>
      <c r="S1541" s="1"/>
    </row>
    <row r="1542" spans="1:19" s="2" customFormat="1">
      <c r="A1542" s="1" t="s">
        <v>4459</v>
      </c>
      <c r="B1542" s="1" t="s">
        <v>4915</v>
      </c>
      <c r="C1542" s="1" t="s">
        <v>4916</v>
      </c>
      <c r="D1542" s="1" t="s">
        <v>4864</v>
      </c>
      <c r="E1542" s="2">
        <v>510</v>
      </c>
      <c r="F1542" s="1" t="s">
        <v>4917</v>
      </c>
      <c r="G1542" s="2" t="s">
        <v>18</v>
      </c>
      <c r="H1542" s="1" t="s">
        <v>9252</v>
      </c>
      <c r="I1542" s="3">
        <v>45062.364131944443</v>
      </c>
      <c r="J1542" s="4">
        <v>92500</v>
      </c>
      <c r="K1542" s="5">
        <v>5200</v>
      </c>
      <c r="L1542" s="5">
        <v>80600</v>
      </c>
      <c r="M1542" s="5">
        <f t="shared" si="56"/>
        <v>85800</v>
      </c>
      <c r="N1542" s="38">
        <v>1.83</v>
      </c>
      <c r="O1542" s="38">
        <v>1.83</v>
      </c>
      <c r="P1542" s="1"/>
      <c r="Q1542" s="1"/>
      <c r="R1542" s="1"/>
      <c r="S1542" s="1"/>
    </row>
    <row r="1543" spans="1:19" s="2" customFormat="1">
      <c r="A1543" s="1" t="s">
        <v>4459</v>
      </c>
      <c r="B1543" s="1" t="s">
        <v>4918</v>
      </c>
      <c r="C1543" s="1" t="s">
        <v>4919</v>
      </c>
      <c r="D1543" s="1" t="s">
        <v>4864</v>
      </c>
      <c r="E1543" s="2">
        <v>510</v>
      </c>
      <c r="F1543" s="1" t="s">
        <v>4920</v>
      </c>
      <c r="G1543" s="2" t="s">
        <v>18</v>
      </c>
      <c r="H1543" s="1" t="s">
        <v>9253</v>
      </c>
      <c r="I1543" s="3">
        <v>45152.467766203707</v>
      </c>
      <c r="J1543" s="4">
        <v>107000</v>
      </c>
      <c r="K1543" s="5">
        <v>5400</v>
      </c>
      <c r="L1543" s="5">
        <v>96000</v>
      </c>
      <c r="M1543" s="5">
        <f t="shared" si="56"/>
        <v>101400</v>
      </c>
      <c r="N1543" s="38">
        <v>1.83</v>
      </c>
      <c r="O1543" s="38">
        <v>1.83</v>
      </c>
      <c r="P1543" s="1"/>
      <c r="Q1543" s="1"/>
      <c r="R1543" s="1"/>
      <c r="S1543" s="1"/>
    </row>
    <row r="1544" spans="1:19" s="2" customFormat="1">
      <c r="A1544" s="1" t="s">
        <v>4459</v>
      </c>
      <c r="B1544" s="1" t="s">
        <v>4921</v>
      </c>
      <c r="C1544" s="1" t="s">
        <v>4922</v>
      </c>
      <c r="D1544" s="1" t="s">
        <v>4864</v>
      </c>
      <c r="E1544" s="2">
        <v>510</v>
      </c>
      <c r="F1544" s="1" t="s">
        <v>4923</v>
      </c>
      <c r="G1544" s="2" t="s">
        <v>18</v>
      </c>
      <c r="H1544" s="1" t="s">
        <v>9254</v>
      </c>
      <c r="I1544" s="3">
        <v>45131.615416666667</v>
      </c>
      <c r="J1544" s="4">
        <v>319900</v>
      </c>
      <c r="K1544" s="5">
        <v>9600</v>
      </c>
      <c r="L1544" s="5">
        <v>292800</v>
      </c>
      <c r="M1544" s="5">
        <f t="shared" si="56"/>
        <v>302400</v>
      </c>
      <c r="N1544" s="38">
        <v>1.83</v>
      </c>
      <c r="O1544" s="38">
        <v>1.83</v>
      </c>
      <c r="P1544" s="1"/>
      <c r="Q1544" s="1"/>
      <c r="R1544" s="1"/>
      <c r="S1544" s="1"/>
    </row>
    <row r="1545" spans="1:19" s="2" customFormat="1">
      <c r="A1545" s="1" t="s">
        <v>4459</v>
      </c>
      <c r="B1545" s="1" t="s">
        <v>4924</v>
      </c>
      <c r="C1545" s="1" t="s">
        <v>4925</v>
      </c>
      <c r="D1545" s="1" t="s">
        <v>4864</v>
      </c>
      <c r="E1545" s="2">
        <v>510</v>
      </c>
      <c r="F1545" s="1" t="s">
        <v>4926</v>
      </c>
      <c r="G1545" s="2" t="s">
        <v>18</v>
      </c>
      <c r="H1545" s="1" t="s">
        <v>9255</v>
      </c>
      <c r="I1545" s="3">
        <v>45112.344027777777</v>
      </c>
      <c r="J1545" s="4">
        <v>129900</v>
      </c>
      <c r="K1545" s="5">
        <v>4800</v>
      </c>
      <c r="L1545" s="5">
        <v>118400</v>
      </c>
      <c r="M1545" s="5">
        <f t="shared" si="56"/>
        <v>123200</v>
      </c>
      <c r="N1545" s="38">
        <v>1.83</v>
      </c>
      <c r="O1545" s="38">
        <v>1.83</v>
      </c>
      <c r="P1545" s="1"/>
      <c r="Q1545" s="1"/>
      <c r="R1545" s="1"/>
      <c r="S1545" s="1"/>
    </row>
    <row r="1546" spans="1:19" s="2" customFormat="1">
      <c r="A1546" s="1" t="s">
        <v>4459</v>
      </c>
      <c r="B1546" s="1" t="s">
        <v>4927</v>
      </c>
      <c r="C1546" s="1" t="s">
        <v>4928</v>
      </c>
      <c r="D1546" s="1" t="s">
        <v>4864</v>
      </c>
      <c r="E1546" s="2">
        <v>510</v>
      </c>
      <c r="F1546" s="1" t="s">
        <v>4929</v>
      </c>
      <c r="G1546" s="2" t="s">
        <v>18</v>
      </c>
      <c r="H1546" s="1" t="s">
        <v>9256</v>
      </c>
      <c r="I1546" s="3">
        <v>45140.60596064815</v>
      </c>
      <c r="J1546" s="4">
        <v>299900</v>
      </c>
      <c r="K1546" s="5">
        <v>14500</v>
      </c>
      <c r="L1546" s="5">
        <v>270200</v>
      </c>
      <c r="M1546" s="5">
        <f t="shared" si="56"/>
        <v>284700</v>
      </c>
      <c r="N1546" s="38">
        <v>1.83</v>
      </c>
      <c r="O1546" s="38">
        <v>1.83</v>
      </c>
      <c r="P1546" s="1"/>
      <c r="Q1546" s="1"/>
      <c r="R1546" s="1"/>
      <c r="S1546" s="1"/>
    </row>
    <row r="1547" spans="1:19" s="2" customFormat="1">
      <c r="A1547" s="1" t="s">
        <v>4459</v>
      </c>
      <c r="B1547" s="1" t="s">
        <v>4930</v>
      </c>
      <c r="C1547" s="1" t="s">
        <v>4931</v>
      </c>
      <c r="D1547" s="1" t="s">
        <v>4864</v>
      </c>
      <c r="E1547" s="2">
        <v>510</v>
      </c>
      <c r="F1547" s="1" t="s">
        <v>4932</v>
      </c>
      <c r="G1547" s="2" t="s">
        <v>18</v>
      </c>
      <c r="H1547" s="1" t="s">
        <v>9257</v>
      </c>
      <c r="I1547" s="3">
        <v>45225.500104166669</v>
      </c>
      <c r="J1547" s="4">
        <v>95000</v>
      </c>
      <c r="K1547" s="5">
        <v>4800</v>
      </c>
      <c r="L1547" s="5">
        <v>90000</v>
      </c>
      <c r="M1547" s="5">
        <f t="shared" si="56"/>
        <v>94800</v>
      </c>
      <c r="N1547" s="38">
        <v>1.83</v>
      </c>
      <c r="O1547" s="38">
        <v>1.83</v>
      </c>
      <c r="P1547" s="1"/>
      <c r="Q1547" s="1"/>
      <c r="R1547" s="1"/>
      <c r="S1547" s="1"/>
    </row>
    <row r="1548" spans="1:19" s="2" customFormat="1">
      <c r="A1548" s="1" t="s">
        <v>4459</v>
      </c>
      <c r="B1548" s="1" t="s">
        <v>4933</v>
      </c>
      <c r="C1548" s="1" t="s">
        <v>4934</v>
      </c>
      <c r="D1548" s="1" t="s">
        <v>4864</v>
      </c>
      <c r="E1548" s="2">
        <v>510</v>
      </c>
      <c r="F1548" s="1" t="s">
        <v>4935</v>
      </c>
      <c r="G1548" s="2" t="s">
        <v>18</v>
      </c>
      <c r="H1548" s="1" t="s">
        <v>9258</v>
      </c>
      <c r="I1548" s="3">
        <v>44974.66847222222</v>
      </c>
      <c r="J1548" s="4">
        <v>72000</v>
      </c>
      <c r="K1548" s="5">
        <v>5000</v>
      </c>
      <c r="L1548" s="5">
        <v>68100</v>
      </c>
      <c r="M1548" s="5">
        <f t="shared" si="56"/>
        <v>73100</v>
      </c>
      <c r="N1548" s="38">
        <v>1.83</v>
      </c>
      <c r="O1548" s="38">
        <v>1.83</v>
      </c>
      <c r="P1548" s="1"/>
      <c r="Q1548" s="1"/>
      <c r="R1548" s="1"/>
      <c r="S1548" s="1"/>
    </row>
    <row r="1549" spans="1:19" s="2" customFormat="1">
      <c r="A1549" s="1" t="s">
        <v>4459</v>
      </c>
      <c r="B1549" s="1" t="s">
        <v>4936</v>
      </c>
      <c r="C1549" s="1" t="s">
        <v>4937</v>
      </c>
      <c r="D1549" s="1" t="s">
        <v>4864</v>
      </c>
      <c r="E1549" s="2">
        <v>510</v>
      </c>
      <c r="F1549" s="1" t="s">
        <v>4938</v>
      </c>
      <c r="G1549" s="2" t="s">
        <v>18</v>
      </c>
      <c r="H1549" s="1" t="s">
        <v>9259</v>
      </c>
      <c r="I1549" s="3">
        <v>45224.558194444442</v>
      </c>
      <c r="J1549" s="4">
        <v>72000</v>
      </c>
      <c r="K1549" s="5">
        <v>5700</v>
      </c>
      <c r="L1549" s="5">
        <v>68000</v>
      </c>
      <c r="M1549" s="5">
        <f t="shared" si="56"/>
        <v>73700</v>
      </c>
      <c r="N1549" s="38">
        <v>1.83</v>
      </c>
      <c r="O1549" s="38">
        <v>1.83</v>
      </c>
      <c r="P1549" s="1"/>
      <c r="Q1549" s="1"/>
      <c r="R1549" s="1"/>
      <c r="S1549" s="1"/>
    </row>
    <row r="1550" spans="1:19">
      <c r="A1550" s="1" t="s">
        <v>4459</v>
      </c>
      <c r="B1550" s="1" t="s">
        <v>4939</v>
      </c>
      <c r="C1550" s="1" t="s">
        <v>4940</v>
      </c>
      <c r="D1550" s="1" t="s">
        <v>4864</v>
      </c>
      <c r="E1550" s="2">
        <v>510</v>
      </c>
      <c r="F1550" s="1" t="s">
        <v>4941</v>
      </c>
      <c r="G1550" s="2" t="s">
        <v>18</v>
      </c>
      <c r="H1550" s="1" t="s">
        <v>9260</v>
      </c>
      <c r="I1550" s="3">
        <v>45126.355532407404</v>
      </c>
      <c r="J1550" s="4">
        <v>126000</v>
      </c>
      <c r="K1550" s="5">
        <v>6600</v>
      </c>
      <c r="L1550" s="5">
        <v>126500</v>
      </c>
      <c r="M1550" s="5">
        <f t="shared" si="56"/>
        <v>133100</v>
      </c>
      <c r="N1550" s="38">
        <v>1.83</v>
      </c>
      <c r="O1550" s="38">
        <v>1.83</v>
      </c>
    </row>
    <row r="1551" spans="1:19">
      <c r="A1551" s="1" t="s">
        <v>4459</v>
      </c>
      <c r="B1551" s="1" t="s">
        <v>4942</v>
      </c>
      <c r="C1551" s="1" t="s">
        <v>4943</v>
      </c>
      <c r="D1551" s="1" t="s">
        <v>4864</v>
      </c>
      <c r="E1551" s="2">
        <v>510</v>
      </c>
      <c r="F1551" s="1" t="s">
        <v>4944</v>
      </c>
      <c r="G1551" s="2" t="s">
        <v>18</v>
      </c>
      <c r="H1551" s="1" t="s">
        <v>9261</v>
      </c>
      <c r="I1551" s="3">
        <v>45006.354525462964</v>
      </c>
      <c r="J1551" s="4">
        <v>60800</v>
      </c>
      <c r="K1551" s="5">
        <v>4400</v>
      </c>
      <c r="L1551" s="5">
        <v>60800</v>
      </c>
      <c r="M1551" s="5">
        <f t="shared" si="56"/>
        <v>65200</v>
      </c>
      <c r="N1551" s="38">
        <v>1.83</v>
      </c>
      <c r="O1551" s="38">
        <v>1.83</v>
      </c>
    </row>
    <row r="1552" spans="1:19">
      <c r="A1552" s="1" t="s">
        <v>4459</v>
      </c>
      <c r="B1552" s="1" t="s">
        <v>4945</v>
      </c>
      <c r="C1552" s="1" t="s">
        <v>4946</v>
      </c>
      <c r="D1552" s="1" t="s">
        <v>4864</v>
      </c>
      <c r="E1552" s="2">
        <v>510</v>
      </c>
      <c r="F1552" s="1" t="s">
        <v>4947</v>
      </c>
      <c r="G1552" s="2" t="s">
        <v>18</v>
      </c>
      <c r="H1552" s="1" t="s">
        <v>9262</v>
      </c>
      <c r="I1552" s="3">
        <v>45013.361932870372</v>
      </c>
      <c r="J1552" s="4">
        <v>66000</v>
      </c>
      <c r="K1552" s="5">
        <v>6000</v>
      </c>
      <c r="L1552" s="5">
        <v>54000</v>
      </c>
      <c r="M1552" s="5">
        <f t="shared" si="56"/>
        <v>60000</v>
      </c>
      <c r="N1552" s="38">
        <v>1.83</v>
      </c>
      <c r="O1552" s="38">
        <v>1.83</v>
      </c>
    </row>
    <row r="1553" spans="1:15">
      <c r="A1553" s="1" t="s">
        <v>4459</v>
      </c>
      <c r="B1553" s="1" t="s">
        <v>4948</v>
      </c>
      <c r="C1553" s="1" t="s">
        <v>4949</v>
      </c>
      <c r="D1553" s="1" t="s">
        <v>4864</v>
      </c>
      <c r="E1553" s="2">
        <v>510</v>
      </c>
      <c r="F1553" s="1" t="s">
        <v>4950</v>
      </c>
      <c r="G1553" s="2" t="s">
        <v>18</v>
      </c>
      <c r="H1553" s="1" t="s">
        <v>9263</v>
      </c>
      <c r="I1553" s="3">
        <v>44970.420266203706</v>
      </c>
      <c r="J1553" s="4">
        <v>200000</v>
      </c>
      <c r="K1553" s="5">
        <v>6700</v>
      </c>
      <c r="L1553" s="5">
        <v>195400</v>
      </c>
      <c r="M1553" s="5">
        <f>SUM(K1553:L1553)+8200+6700</f>
        <v>217000</v>
      </c>
      <c r="N1553" s="38">
        <v>1.83</v>
      </c>
      <c r="O1553" s="38">
        <v>1.83</v>
      </c>
    </row>
    <row r="1554" spans="1:15">
      <c r="A1554" s="1" t="s">
        <v>4459</v>
      </c>
      <c r="B1554" s="1" t="s">
        <v>4951</v>
      </c>
      <c r="C1554" s="1" t="s">
        <v>4952</v>
      </c>
      <c r="D1554" s="1" t="s">
        <v>4864</v>
      </c>
      <c r="E1554" s="2">
        <v>599</v>
      </c>
      <c r="F1554" s="1" t="s">
        <v>4953</v>
      </c>
      <c r="G1554" s="2" t="s">
        <v>18</v>
      </c>
      <c r="H1554" s="1" t="s">
        <v>9263</v>
      </c>
      <c r="I1554" s="3">
        <v>44970.420266203706</v>
      </c>
      <c r="K1554" s="5">
        <v>6700</v>
      </c>
      <c r="L1554" s="5">
        <v>1500</v>
      </c>
      <c r="N1554" s="38">
        <v>1.83</v>
      </c>
      <c r="O1554" s="38">
        <v>1.83</v>
      </c>
    </row>
    <row r="1555" spans="1:15">
      <c r="A1555" s="1" t="s">
        <v>4459</v>
      </c>
      <c r="B1555" s="1" t="s">
        <v>4954</v>
      </c>
      <c r="C1555" s="1" t="s">
        <v>4955</v>
      </c>
      <c r="D1555" s="1" t="s">
        <v>4904</v>
      </c>
      <c r="E1555" s="2">
        <v>500</v>
      </c>
      <c r="F1555" s="1" t="s">
        <v>4956</v>
      </c>
      <c r="G1555" s="2" t="s">
        <v>18</v>
      </c>
      <c r="H1555" s="1" t="s">
        <v>9263</v>
      </c>
      <c r="I1555" s="3">
        <v>44970.420266203706</v>
      </c>
      <c r="K1555" s="5">
        <v>6700</v>
      </c>
      <c r="L1555" s="5">
        <v>0</v>
      </c>
      <c r="N1555" s="38">
        <v>1</v>
      </c>
      <c r="O1555" s="38">
        <v>1</v>
      </c>
    </row>
    <row r="1556" spans="1:15">
      <c r="A1556" s="1" t="s">
        <v>4459</v>
      </c>
      <c r="B1556" s="1" t="s">
        <v>4957</v>
      </c>
      <c r="C1556" s="1" t="s">
        <v>4958</v>
      </c>
      <c r="D1556" s="1" t="s">
        <v>4864</v>
      </c>
      <c r="E1556" s="2">
        <v>510</v>
      </c>
      <c r="F1556" s="1" t="s">
        <v>4959</v>
      </c>
      <c r="G1556" s="2" t="s">
        <v>18</v>
      </c>
      <c r="H1556" s="1" t="s">
        <v>9264</v>
      </c>
      <c r="I1556" s="3">
        <v>45223.540046296293</v>
      </c>
      <c r="J1556" s="4">
        <v>84900</v>
      </c>
      <c r="K1556" s="5">
        <v>5400</v>
      </c>
      <c r="L1556" s="5">
        <v>87200</v>
      </c>
      <c r="M1556" s="5">
        <f>SUM(K1556:L1556)</f>
        <v>92600</v>
      </c>
      <c r="N1556" s="38">
        <v>1.83</v>
      </c>
      <c r="O1556" s="38">
        <v>1.83</v>
      </c>
    </row>
    <row r="1557" spans="1:15">
      <c r="A1557" s="1" t="s">
        <v>4459</v>
      </c>
      <c r="B1557" s="1" t="s">
        <v>4960</v>
      </c>
      <c r="C1557" s="1" t="s">
        <v>4961</v>
      </c>
      <c r="D1557" s="1" t="s">
        <v>4864</v>
      </c>
      <c r="E1557" s="2">
        <v>510</v>
      </c>
      <c r="F1557" s="1" t="s">
        <v>4962</v>
      </c>
      <c r="G1557" s="2" t="s">
        <v>18</v>
      </c>
      <c r="H1557" s="1" t="s">
        <v>9265</v>
      </c>
      <c r="I1557" s="3">
        <v>45230.366608796299</v>
      </c>
      <c r="J1557" s="4">
        <v>60000</v>
      </c>
      <c r="K1557" s="5">
        <v>5400</v>
      </c>
      <c r="L1557" s="5">
        <v>64600</v>
      </c>
      <c r="M1557" s="5">
        <f>SUM(K1557:L1557)</f>
        <v>70000</v>
      </c>
      <c r="N1557" s="38">
        <v>1.83</v>
      </c>
      <c r="O1557" s="38">
        <v>1.83</v>
      </c>
    </row>
    <row r="1558" spans="1:15">
      <c r="A1558" s="1" t="s">
        <v>4459</v>
      </c>
      <c r="B1558" s="1" t="s">
        <v>4963</v>
      </c>
      <c r="C1558" s="1" t="s">
        <v>4964</v>
      </c>
      <c r="D1558" s="1" t="s">
        <v>4864</v>
      </c>
      <c r="E1558" s="2">
        <v>510</v>
      </c>
      <c r="F1558" s="1" t="s">
        <v>4965</v>
      </c>
      <c r="G1558" s="2" t="s">
        <v>18</v>
      </c>
      <c r="H1558" s="1" t="s">
        <v>9266</v>
      </c>
      <c r="I1558" s="3">
        <v>45233.577476851853</v>
      </c>
      <c r="J1558" s="4">
        <v>167000</v>
      </c>
      <c r="K1558" s="5">
        <v>7500</v>
      </c>
      <c r="L1558" s="5">
        <v>186600</v>
      </c>
      <c r="M1558" s="5">
        <f>SUM(K1558:L1558)+4900</f>
        <v>199000</v>
      </c>
      <c r="N1558" s="38">
        <v>1.83</v>
      </c>
      <c r="O1558" s="38">
        <v>1.83</v>
      </c>
    </row>
    <row r="1559" spans="1:15">
      <c r="A1559" s="1" t="s">
        <v>4459</v>
      </c>
      <c r="B1559" s="1" t="s">
        <v>4966</v>
      </c>
      <c r="C1559" s="1" t="s">
        <v>4967</v>
      </c>
      <c r="D1559" s="1" t="s">
        <v>4904</v>
      </c>
      <c r="E1559" s="2">
        <v>500</v>
      </c>
      <c r="F1559" s="1" t="s">
        <v>4968</v>
      </c>
      <c r="G1559" s="2" t="s">
        <v>18</v>
      </c>
      <c r="H1559" s="1" t="s">
        <v>9266</v>
      </c>
      <c r="I1559" s="3">
        <v>45233.577476851853</v>
      </c>
      <c r="K1559" s="5">
        <v>4900</v>
      </c>
      <c r="L1559" s="5">
        <v>0</v>
      </c>
      <c r="N1559" s="38">
        <v>1</v>
      </c>
      <c r="O1559" s="38">
        <v>1</v>
      </c>
    </row>
    <row r="1560" spans="1:15">
      <c r="A1560" s="1" t="s">
        <v>4459</v>
      </c>
      <c r="B1560" s="1" t="s">
        <v>4969</v>
      </c>
      <c r="C1560" s="1" t="s">
        <v>4970</v>
      </c>
      <c r="D1560" s="1" t="s">
        <v>4971</v>
      </c>
      <c r="E1560" s="2">
        <v>510</v>
      </c>
      <c r="F1560" s="1" t="s">
        <v>4972</v>
      </c>
      <c r="G1560" s="2" t="s">
        <v>18</v>
      </c>
      <c r="H1560" s="1" t="s">
        <v>9267</v>
      </c>
      <c r="I1560" s="3">
        <v>45079.423032407409</v>
      </c>
      <c r="J1560" s="4">
        <v>160000</v>
      </c>
      <c r="K1560" s="5">
        <v>5500</v>
      </c>
      <c r="L1560" s="5">
        <v>94300</v>
      </c>
      <c r="M1560" s="5">
        <f t="shared" ref="M1560:M1598" si="57">SUM(K1560:L1560)</f>
        <v>99800</v>
      </c>
      <c r="N1560" s="38">
        <v>1.64</v>
      </c>
      <c r="O1560" s="38">
        <v>1.9644073717291102</v>
      </c>
    </row>
    <row r="1561" spans="1:15">
      <c r="A1561" s="1" t="s">
        <v>4459</v>
      </c>
      <c r="B1561" s="1" t="s">
        <v>4973</v>
      </c>
      <c r="C1561" s="1" t="s">
        <v>4974</v>
      </c>
      <c r="D1561" s="1" t="s">
        <v>4971</v>
      </c>
      <c r="E1561" s="2">
        <v>510</v>
      </c>
      <c r="F1561" s="1" t="s">
        <v>4975</v>
      </c>
      <c r="G1561" s="2" t="s">
        <v>18</v>
      </c>
      <c r="H1561" s="1" t="s">
        <v>9268</v>
      </c>
      <c r="I1561" s="3">
        <v>45272.369664351849</v>
      </c>
      <c r="J1561" s="4">
        <v>118500</v>
      </c>
      <c r="K1561" s="5">
        <v>3900</v>
      </c>
      <c r="L1561" s="5">
        <v>70800</v>
      </c>
      <c r="M1561" s="5">
        <f t="shared" si="57"/>
        <v>74700</v>
      </c>
      <c r="N1561" s="38">
        <v>1.64</v>
      </c>
      <c r="O1561" s="38">
        <v>1.9644073717291102</v>
      </c>
    </row>
    <row r="1562" spans="1:15">
      <c r="A1562" s="1" t="s">
        <v>4459</v>
      </c>
      <c r="B1562" s="1" t="s">
        <v>4976</v>
      </c>
      <c r="C1562" s="1" t="s">
        <v>4977</v>
      </c>
      <c r="D1562" s="1" t="s">
        <v>4971</v>
      </c>
      <c r="E1562" s="2">
        <v>510</v>
      </c>
      <c r="F1562" s="1" t="s">
        <v>4978</v>
      </c>
      <c r="G1562" s="2" t="s">
        <v>18</v>
      </c>
      <c r="H1562" s="1" t="s">
        <v>9269</v>
      </c>
      <c r="I1562" s="3">
        <v>45180.61277777778</v>
      </c>
      <c r="J1562" s="4">
        <v>167000</v>
      </c>
      <c r="K1562" s="5">
        <v>5300</v>
      </c>
      <c r="L1562" s="5">
        <v>104500</v>
      </c>
      <c r="M1562" s="5">
        <f t="shared" si="57"/>
        <v>109800</v>
      </c>
      <c r="N1562" s="38">
        <v>1.64</v>
      </c>
      <c r="O1562" s="38">
        <v>1.9644073717291102</v>
      </c>
    </row>
    <row r="1563" spans="1:15">
      <c r="A1563" s="1" t="s">
        <v>4459</v>
      </c>
      <c r="B1563" s="1" t="s">
        <v>4979</v>
      </c>
      <c r="C1563" s="1" t="s">
        <v>4980</v>
      </c>
      <c r="D1563" s="1" t="s">
        <v>4971</v>
      </c>
      <c r="E1563" s="2">
        <v>510</v>
      </c>
      <c r="F1563" s="1" t="s">
        <v>4981</v>
      </c>
      <c r="G1563" s="2" t="s">
        <v>18</v>
      </c>
      <c r="H1563" s="1" t="s">
        <v>9270</v>
      </c>
      <c r="I1563" s="3">
        <v>45019.552488425928</v>
      </c>
      <c r="J1563" s="4">
        <v>115000</v>
      </c>
      <c r="K1563" s="5">
        <v>4300</v>
      </c>
      <c r="L1563" s="5">
        <v>75600</v>
      </c>
      <c r="M1563" s="5">
        <f t="shared" si="57"/>
        <v>79900</v>
      </c>
      <c r="N1563" s="38">
        <v>1.64</v>
      </c>
      <c r="O1563" s="38">
        <v>1.9644073717291102</v>
      </c>
    </row>
    <row r="1564" spans="1:15">
      <c r="A1564" s="1" t="s">
        <v>4459</v>
      </c>
      <c r="B1564" s="1" t="s">
        <v>4982</v>
      </c>
      <c r="C1564" s="1" t="s">
        <v>4983</v>
      </c>
      <c r="D1564" s="1" t="s">
        <v>4971</v>
      </c>
      <c r="E1564" s="2">
        <v>510</v>
      </c>
      <c r="F1564" s="1" t="s">
        <v>4984</v>
      </c>
      <c r="G1564" s="2" t="s">
        <v>18</v>
      </c>
      <c r="H1564" s="1" t="s">
        <v>9271</v>
      </c>
      <c r="I1564" s="3">
        <v>45013.363900462966</v>
      </c>
      <c r="J1564" s="4">
        <v>102000</v>
      </c>
      <c r="K1564" s="5">
        <v>5000</v>
      </c>
      <c r="L1564" s="5">
        <v>67700</v>
      </c>
      <c r="M1564" s="5">
        <f t="shared" si="57"/>
        <v>72700</v>
      </c>
      <c r="N1564" s="38">
        <v>1.64</v>
      </c>
      <c r="O1564" s="38">
        <v>1.9644073717291102</v>
      </c>
    </row>
    <row r="1565" spans="1:15">
      <c r="A1565" s="1" t="s">
        <v>4459</v>
      </c>
      <c r="B1565" s="1" t="s">
        <v>4985</v>
      </c>
      <c r="C1565" s="1" t="s">
        <v>4986</v>
      </c>
      <c r="D1565" s="1" t="s">
        <v>4971</v>
      </c>
      <c r="E1565" s="2">
        <v>510</v>
      </c>
      <c r="F1565" s="1" t="s">
        <v>4987</v>
      </c>
      <c r="G1565" s="2" t="s">
        <v>18</v>
      </c>
      <c r="H1565" s="1" t="s">
        <v>9272</v>
      </c>
      <c r="I1565" s="3">
        <v>44988.428437499999</v>
      </c>
      <c r="J1565" s="4">
        <v>140000</v>
      </c>
      <c r="K1565" s="5">
        <v>5000</v>
      </c>
      <c r="L1565" s="5">
        <v>98500</v>
      </c>
      <c r="M1565" s="5">
        <f t="shared" si="57"/>
        <v>103500</v>
      </c>
      <c r="N1565" s="38">
        <v>1.64</v>
      </c>
      <c r="O1565" s="38">
        <v>1.9644073717291102</v>
      </c>
    </row>
    <row r="1566" spans="1:15">
      <c r="A1566" s="1" t="s">
        <v>4459</v>
      </c>
      <c r="B1566" s="1" t="s">
        <v>4988</v>
      </c>
      <c r="C1566" s="1" t="s">
        <v>4989</v>
      </c>
      <c r="D1566" s="1" t="s">
        <v>4971</v>
      </c>
      <c r="E1566" s="2">
        <v>510</v>
      </c>
      <c r="F1566" s="1" t="s">
        <v>4990</v>
      </c>
      <c r="G1566" s="2" t="s">
        <v>18</v>
      </c>
      <c r="H1566" s="1" t="s">
        <v>9273</v>
      </c>
      <c r="I1566" s="3">
        <v>45138.6169212963</v>
      </c>
      <c r="J1566" s="4">
        <v>70000</v>
      </c>
      <c r="K1566" s="5">
        <v>7100</v>
      </c>
      <c r="L1566" s="5">
        <v>50300</v>
      </c>
      <c r="M1566" s="5">
        <f t="shared" si="57"/>
        <v>57400</v>
      </c>
      <c r="N1566" s="38">
        <v>1.64</v>
      </c>
      <c r="O1566" s="38">
        <v>1.9644073717291102</v>
      </c>
    </row>
    <row r="1567" spans="1:15">
      <c r="A1567" s="1" t="s">
        <v>4459</v>
      </c>
      <c r="B1567" s="1" t="s">
        <v>4991</v>
      </c>
      <c r="C1567" s="1" t="s">
        <v>4992</v>
      </c>
      <c r="D1567" s="1" t="s">
        <v>4971</v>
      </c>
      <c r="E1567" s="2">
        <v>510</v>
      </c>
      <c r="F1567" s="1" t="s">
        <v>4993</v>
      </c>
      <c r="G1567" s="2" t="s">
        <v>18</v>
      </c>
      <c r="H1567" s="1" t="s">
        <v>9274</v>
      </c>
      <c r="I1567" s="3">
        <v>45000.358912037038</v>
      </c>
      <c r="J1567" s="4">
        <v>160000</v>
      </c>
      <c r="K1567" s="5">
        <v>7500</v>
      </c>
      <c r="L1567" s="5">
        <v>124300</v>
      </c>
      <c r="M1567" s="5">
        <f t="shared" si="57"/>
        <v>131800</v>
      </c>
      <c r="N1567" s="38">
        <v>1.64</v>
      </c>
      <c r="O1567" s="38">
        <v>1.9644073717291102</v>
      </c>
    </row>
    <row r="1568" spans="1:15">
      <c r="A1568" s="1" t="s">
        <v>4459</v>
      </c>
      <c r="B1568" s="1" t="s">
        <v>4994</v>
      </c>
      <c r="C1568" s="1" t="s">
        <v>4995</v>
      </c>
      <c r="D1568" s="1" t="s">
        <v>4971</v>
      </c>
      <c r="E1568" s="2">
        <v>510</v>
      </c>
      <c r="F1568" s="1" t="s">
        <v>4996</v>
      </c>
      <c r="G1568" s="2" t="s">
        <v>18</v>
      </c>
      <c r="H1568" s="1" t="s">
        <v>9275</v>
      </c>
      <c r="I1568" s="3">
        <v>45120.645578703705</v>
      </c>
      <c r="J1568" s="4">
        <v>97640</v>
      </c>
      <c r="K1568" s="5">
        <v>4500</v>
      </c>
      <c r="L1568" s="5">
        <v>78100</v>
      </c>
      <c r="M1568" s="5">
        <f t="shared" si="57"/>
        <v>82600</v>
      </c>
      <c r="N1568" s="38">
        <v>1.64</v>
      </c>
      <c r="O1568" s="38">
        <v>1.9644073717291102</v>
      </c>
    </row>
    <row r="1569" spans="1:15">
      <c r="A1569" s="1" t="s">
        <v>4459</v>
      </c>
      <c r="B1569" s="1" t="s">
        <v>4997</v>
      </c>
      <c r="C1569" s="1" t="s">
        <v>4998</v>
      </c>
      <c r="D1569" s="1" t="s">
        <v>4971</v>
      </c>
      <c r="E1569" s="2">
        <v>510</v>
      </c>
      <c r="F1569" s="1" t="s">
        <v>4999</v>
      </c>
      <c r="G1569" s="2" t="s">
        <v>18</v>
      </c>
      <c r="H1569" s="1" t="s">
        <v>9276</v>
      </c>
      <c r="I1569" s="3">
        <v>45233.394884259258</v>
      </c>
      <c r="J1569" s="4">
        <v>80000</v>
      </c>
      <c r="K1569" s="5">
        <v>5500</v>
      </c>
      <c r="L1569" s="5">
        <v>61900</v>
      </c>
      <c r="M1569" s="5">
        <f t="shared" si="57"/>
        <v>67400</v>
      </c>
      <c r="N1569" s="38">
        <v>1.64</v>
      </c>
      <c r="O1569" s="38">
        <v>1.9644073717291102</v>
      </c>
    </row>
    <row r="1570" spans="1:15">
      <c r="A1570" s="1" t="s">
        <v>4459</v>
      </c>
      <c r="B1570" s="1" t="s">
        <v>5000</v>
      </c>
      <c r="C1570" s="1" t="s">
        <v>5001</v>
      </c>
      <c r="D1570" s="1" t="s">
        <v>4971</v>
      </c>
      <c r="E1570" s="2">
        <v>510</v>
      </c>
      <c r="F1570" s="1" t="s">
        <v>5002</v>
      </c>
      <c r="G1570" s="2" t="s">
        <v>18</v>
      </c>
      <c r="H1570" s="1" t="s">
        <v>9277</v>
      </c>
      <c r="I1570" s="3">
        <v>45005.382800925923</v>
      </c>
      <c r="J1570" s="4">
        <v>122000</v>
      </c>
      <c r="K1570" s="5">
        <v>5400</v>
      </c>
      <c r="L1570" s="5">
        <v>105500</v>
      </c>
      <c r="M1570" s="5">
        <f t="shared" si="57"/>
        <v>110900</v>
      </c>
      <c r="N1570" s="38">
        <v>1.64</v>
      </c>
      <c r="O1570" s="38">
        <v>1.9644073717291102</v>
      </c>
    </row>
    <row r="1571" spans="1:15">
      <c r="A1571" s="1" t="s">
        <v>4459</v>
      </c>
      <c r="B1571" s="1" t="s">
        <v>5003</v>
      </c>
      <c r="C1571" s="1" t="s">
        <v>5004</v>
      </c>
      <c r="D1571" s="1" t="s">
        <v>4971</v>
      </c>
      <c r="E1571" s="2">
        <v>510</v>
      </c>
      <c r="F1571" s="1" t="s">
        <v>5005</v>
      </c>
      <c r="G1571" s="2" t="s">
        <v>18</v>
      </c>
      <c r="H1571" s="1" t="s">
        <v>9278</v>
      </c>
      <c r="I1571" s="3">
        <v>45082.433761574073</v>
      </c>
      <c r="J1571" s="4">
        <v>115000</v>
      </c>
      <c r="K1571" s="5">
        <v>13500</v>
      </c>
      <c r="L1571" s="5">
        <v>91000</v>
      </c>
      <c r="M1571" s="5">
        <f t="shared" si="57"/>
        <v>104500</v>
      </c>
      <c r="N1571" s="38">
        <v>1.64</v>
      </c>
      <c r="O1571" s="38">
        <v>1.9644073717291102</v>
      </c>
    </row>
    <row r="1572" spans="1:15">
      <c r="A1572" s="1" t="s">
        <v>4459</v>
      </c>
      <c r="B1572" s="1" t="s">
        <v>5006</v>
      </c>
      <c r="C1572" s="1" t="s">
        <v>5007</v>
      </c>
      <c r="D1572" s="1" t="s">
        <v>4971</v>
      </c>
      <c r="E1572" s="2">
        <v>510</v>
      </c>
      <c r="F1572" s="1" t="s">
        <v>5008</v>
      </c>
      <c r="G1572" s="2" t="s">
        <v>18</v>
      </c>
      <c r="H1572" s="1" t="s">
        <v>9279</v>
      </c>
      <c r="I1572" s="3">
        <v>45103.558368055557</v>
      </c>
      <c r="J1572" s="4">
        <v>150000</v>
      </c>
      <c r="K1572" s="5">
        <v>5700</v>
      </c>
      <c r="L1572" s="5">
        <v>133000</v>
      </c>
      <c r="M1572" s="5">
        <f t="shared" si="57"/>
        <v>138700</v>
      </c>
      <c r="N1572" s="38">
        <v>1.64</v>
      </c>
      <c r="O1572" s="38">
        <v>1.9644073717291102</v>
      </c>
    </row>
    <row r="1573" spans="1:15">
      <c r="A1573" s="1" t="s">
        <v>4459</v>
      </c>
      <c r="B1573" s="1" t="s">
        <v>5009</v>
      </c>
      <c r="C1573" s="1" t="s">
        <v>5010</v>
      </c>
      <c r="D1573" s="1" t="s">
        <v>4971</v>
      </c>
      <c r="E1573" s="2">
        <v>510</v>
      </c>
      <c r="F1573" s="1" t="s">
        <v>5011</v>
      </c>
      <c r="G1573" s="2" t="s">
        <v>18</v>
      </c>
      <c r="H1573" s="1" t="s">
        <v>9280</v>
      </c>
      <c r="I1573" s="3">
        <v>45190.444340277776</v>
      </c>
      <c r="J1573" s="4">
        <v>90000</v>
      </c>
      <c r="K1573" s="5">
        <v>5700</v>
      </c>
      <c r="L1573" s="5">
        <v>78200</v>
      </c>
      <c r="M1573" s="5">
        <f t="shared" si="57"/>
        <v>83900</v>
      </c>
      <c r="N1573" s="38">
        <v>1.64</v>
      </c>
      <c r="O1573" s="38">
        <v>1.9644073717291102</v>
      </c>
    </row>
    <row r="1574" spans="1:15">
      <c r="A1574" s="1" t="s">
        <v>4459</v>
      </c>
      <c r="B1574" s="1" t="s">
        <v>5012</v>
      </c>
      <c r="C1574" s="1" t="s">
        <v>5013</v>
      </c>
      <c r="D1574" s="1" t="s">
        <v>4971</v>
      </c>
      <c r="E1574" s="2">
        <v>510</v>
      </c>
      <c r="F1574" s="1" t="s">
        <v>5014</v>
      </c>
      <c r="G1574" s="2" t="s">
        <v>18</v>
      </c>
      <c r="H1574" s="1" t="s">
        <v>9281</v>
      </c>
      <c r="I1574" s="3">
        <v>45117.382291666669</v>
      </c>
      <c r="J1574" s="4">
        <v>95000</v>
      </c>
      <c r="K1574" s="5">
        <v>5200</v>
      </c>
      <c r="L1574" s="5">
        <v>82600</v>
      </c>
      <c r="M1574" s="5">
        <f t="shared" si="57"/>
        <v>87800</v>
      </c>
      <c r="N1574" s="38">
        <v>1.64</v>
      </c>
      <c r="O1574" s="38">
        <v>1.9644073717291102</v>
      </c>
    </row>
    <row r="1575" spans="1:15">
      <c r="A1575" s="1" t="s">
        <v>4459</v>
      </c>
      <c r="B1575" s="1" t="s">
        <v>5015</v>
      </c>
      <c r="C1575" s="1" t="s">
        <v>5016</v>
      </c>
      <c r="D1575" s="1" t="s">
        <v>4971</v>
      </c>
      <c r="E1575" s="2">
        <v>510</v>
      </c>
      <c r="F1575" s="1" t="s">
        <v>5017</v>
      </c>
      <c r="G1575" s="2" t="s">
        <v>18</v>
      </c>
      <c r="H1575" s="1" t="s">
        <v>9282</v>
      </c>
      <c r="I1575" s="3">
        <v>44939.441331018519</v>
      </c>
      <c r="J1575" s="4">
        <v>45000</v>
      </c>
      <c r="K1575" s="5">
        <v>4500</v>
      </c>
      <c r="L1575" s="5">
        <v>38500</v>
      </c>
      <c r="M1575" s="5">
        <f t="shared" si="57"/>
        <v>43000</v>
      </c>
      <c r="N1575" s="38">
        <v>1.64</v>
      </c>
      <c r="O1575" s="38">
        <v>1.9644073717291102</v>
      </c>
    </row>
    <row r="1576" spans="1:15">
      <c r="A1576" s="1" t="s">
        <v>4459</v>
      </c>
      <c r="B1576" s="1" t="s">
        <v>5018</v>
      </c>
      <c r="C1576" s="1" t="s">
        <v>5019</v>
      </c>
      <c r="D1576" s="1" t="s">
        <v>4971</v>
      </c>
      <c r="E1576" s="2">
        <v>510</v>
      </c>
      <c r="F1576" s="1" t="s">
        <v>5020</v>
      </c>
      <c r="G1576" s="2" t="s">
        <v>18</v>
      </c>
      <c r="H1576" s="1" t="s">
        <v>9283</v>
      </c>
      <c r="I1576" s="3">
        <v>44967.618113425924</v>
      </c>
      <c r="J1576" s="4">
        <v>80000</v>
      </c>
      <c r="K1576" s="5">
        <v>9900</v>
      </c>
      <c r="L1576" s="5">
        <v>69600</v>
      </c>
      <c r="M1576" s="5">
        <f t="shared" si="57"/>
        <v>79500</v>
      </c>
      <c r="N1576" s="38">
        <v>1.64</v>
      </c>
      <c r="O1576" s="38">
        <v>1.9644073717291102</v>
      </c>
    </row>
    <row r="1577" spans="1:15">
      <c r="A1577" s="1" t="s">
        <v>4459</v>
      </c>
      <c r="B1577" s="1" t="s">
        <v>5021</v>
      </c>
      <c r="C1577" s="1" t="s">
        <v>5022</v>
      </c>
      <c r="D1577" s="1" t="s">
        <v>4971</v>
      </c>
      <c r="E1577" s="2">
        <v>510</v>
      </c>
      <c r="F1577" s="1" t="s">
        <v>5023</v>
      </c>
      <c r="G1577" s="2" t="s">
        <v>18</v>
      </c>
      <c r="H1577" s="1" t="s">
        <v>9284</v>
      </c>
      <c r="I1577" s="3">
        <v>44939.425219907411</v>
      </c>
      <c r="J1577" s="4">
        <v>60000</v>
      </c>
      <c r="K1577" s="5">
        <v>5200</v>
      </c>
      <c r="L1577" s="5">
        <v>57800</v>
      </c>
      <c r="M1577" s="5">
        <f t="shared" si="57"/>
        <v>63000</v>
      </c>
      <c r="N1577" s="38">
        <v>1.64</v>
      </c>
      <c r="O1577" s="38">
        <v>1.9644073717291102</v>
      </c>
    </row>
    <row r="1578" spans="1:15">
      <c r="A1578" s="1" t="s">
        <v>4459</v>
      </c>
      <c r="B1578" s="1" t="s">
        <v>5024</v>
      </c>
      <c r="C1578" s="1" t="s">
        <v>5025</v>
      </c>
      <c r="D1578" s="1" t="s">
        <v>5026</v>
      </c>
      <c r="E1578" s="2">
        <v>510</v>
      </c>
      <c r="F1578" s="1" t="s">
        <v>5027</v>
      </c>
      <c r="G1578" s="2" t="s">
        <v>18</v>
      </c>
      <c r="H1578" s="1" t="s">
        <v>9285</v>
      </c>
      <c r="I1578" s="3">
        <v>45118.407696759263</v>
      </c>
      <c r="J1578" s="4">
        <v>154900</v>
      </c>
      <c r="K1578" s="5">
        <v>1700</v>
      </c>
      <c r="L1578" s="5">
        <v>75900</v>
      </c>
      <c r="M1578" s="5">
        <f t="shared" si="57"/>
        <v>77600</v>
      </c>
      <c r="N1578" s="38">
        <v>1.28</v>
      </c>
      <c r="O1578" s="38">
        <v>1.9502341522546838</v>
      </c>
    </row>
    <row r="1579" spans="1:15">
      <c r="A1579" s="1" t="s">
        <v>4459</v>
      </c>
      <c r="B1579" s="1" t="s">
        <v>5028</v>
      </c>
      <c r="C1579" s="1" t="s">
        <v>5029</v>
      </c>
      <c r="D1579" s="1" t="s">
        <v>5026</v>
      </c>
      <c r="E1579" s="2">
        <v>510</v>
      </c>
      <c r="F1579" s="1" t="s">
        <v>5030</v>
      </c>
      <c r="G1579" s="2" t="s">
        <v>18</v>
      </c>
      <c r="H1579" s="1" t="s">
        <v>9286</v>
      </c>
      <c r="I1579" s="3">
        <v>45012.606226851851</v>
      </c>
      <c r="J1579" s="4">
        <v>126000</v>
      </c>
      <c r="K1579" s="5">
        <v>1900</v>
      </c>
      <c r="L1579" s="5">
        <v>62100</v>
      </c>
      <c r="M1579" s="5">
        <f t="shared" si="57"/>
        <v>64000</v>
      </c>
      <c r="N1579" s="38">
        <v>1.28</v>
      </c>
      <c r="O1579" s="38">
        <v>1.9502341522546838</v>
      </c>
    </row>
    <row r="1580" spans="1:15">
      <c r="A1580" s="1" t="s">
        <v>4459</v>
      </c>
      <c r="B1580" s="1" t="s">
        <v>5031</v>
      </c>
      <c r="C1580" s="1" t="s">
        <v>5032</v>
      </c>
      <c r="D1580" s="1" t="s">
        <v>5026</v>
      </c>
      <c r="E1580" s="2">
        <v>510</v>
      </c>
      <c r="F1580" s="1" t="s">
        <v>5033</v>
      </c>
      <c r="G1580" s="2" t="s">
        <v>18</v>
      </c>
      <c r="H1580" s="1" t="s">
        <v>9287</v>
      </c>
      <c r="I1580" s="3">
        <v>45209.415162037039</v>
      </c>
      <c r="J1580" s="4">
        <v>135000</v>
      </c>
      <c r="K1580" s="5">
        <v>2100</v>
      </c>
      <c r="L1580" s="5">
        <v>67800</v>
      </c>
      <c r="M1580" s="5">
        <f t="shared" si="57"/>
        <v>69900</v>
      </c>
      <c r="N1580" s="38">
        <v>1.28</v>
      </c>
      <c r="O1580" s="38">
        <v>1.9502341522546838</v>
      </c>
    </row>
    <row r="1581" spans="1:15">
      <c r="A1581" s="1" t="s">
        <v>4459</v>
      </c>
      <c r="B1581" s="1" t="s">
        <v>5034</v>
      </c>
      <c r="C1581" s="1" t="s">
        <v>5035</v>
      </c>
      <c r="D1581" s="1" t="s">
        <v>5026</v>
      </c>
      <c r="E1581" s="2">
        <v>510</v>
      </c>
      <c r="F1581" s="1" t="s">
        <v>5036</v>
      </c>
      <c r="G1581" s="2" t="s">
        <v>18</v>
      </c>
      <c r="H1581" s="1" t="s">
        <v>9288</v>
      </c>
      <c r="I1581" s="3">
        <v>45215.597685185188</v>
      </c>
      <c r="J1581" s="4">
        <v>147000</v>
      </c>
      <c r="K1581" s="5">
        <v>2800</v>
      </c>
      <c r="L1581" s="5">
        <v>85600</v>
      </c>
      <c r="M1581" s="5">
        <f t="shared" si="57"/>
        <v>88400</v>
      </c>
      <c r="N1581" s="38">
        <v>1.28</v>
      </c>
      <c r="O1581" s="38">
        <v>1.9502341522546838</v>
      </c>
    </row>
    <row r="1582" spans="1:15">
      <c r="A1582" s="1" t="s">
        <v>4459</v>
      </c>
      <c r="B1582" s="1" t="s">
        <v>5037</v>
      </c>
      <c r="C1582" s="1" t="s">
        <v>5038</v>
      </c>
      <c r="D1582" s="1" t="s">
        <v>5026</v>
      </c>
      <c r="E1582" s="2">
        <v>510</v>
      </c>
      <c r="F1582" s="1" t="s">
        <v>5039</v>
      </c>
      <c r="G1582" s="2" t="s">
        <v>18</v>
      </c>
      <c r="H1582" s="1" t="s">
        <v>9289</v>
      </c>
      <c r="I1582" s="3">
        <v>45156.415763888886</v>
      </c>
      <c r="J1582" s="4">
        <v>200000</v>
      </c>
      <c r="K1582" s="5">
        <v>2900</v>
      </c>
      <c r="L1582" s="5">
        <v>117900</v>
      </c>
      <c r="M1582" s="5">
        <f t="shared" si="57"/>
        <v>120800</v>
      </c>
      <c r="N1582" s="38">
        <v>1.28</v>
      </c>
      <c r="O1582" s="38">
        <v>1.9502341522546838</v>
      </c>
    </row>
    <row r="1583" spans="1:15">
      <c r="A1583" s="1" t="s">
        <v>4459</v>
      </c>
      <c r="B1583" s="1" t="s">
        <v>5040</v>
      </c>
      <c r="C1583" s="1" t="s">
        <v>5041</v>
      </c>
      <c r="D1583" s="1" t="s">
        <v>5026</v>
      </c>
      <c r="E1583" s="2">
        <v>510</v>
      </c>
      <c r="F1583" s="1" t="s">
        <v>5042</v>
      </c>
      <c r="G1583" s="2" t="s">
        <v>18</v>
      </c>
      <c r="H1583" s="1" t="s">
        <v>9290</v>
      </c>
      <c r="I1583" s="3">
        <v>44981.449178240742</v>
      </c>
      <c r="J1583" s="4">
        <v>153745</v>
      </c>
      <c r="K1583" s="5">
        <v>2100</v>
      </c>
      <c r="L1583" s="5">
        <v>91800</v>
      </c>
      <c r="M1583" s="5">
        <f t="shared" si="57"/>
        <v>93900</v>
      </c>
      <c r="N1583" s="38">
        <v>1.28</v>
      </c>
      <c r="O1583" s="38">
        <v>1.9502341522546838</v>
      </c>
    </row>
    <row r="1584" spans="1:15">
      <c r="A1584" s="1" t="s">
        <v>4459</v>
      </c>
      <c r="B1584" s="1" t="s">
        <v>5043</v>
      </c>
      <c r="C1584" s="1" t="s">
        <v>5044</v>
      </c>
      <c r="D1584" s="1" t="s">
        <v>5026</v>
      </c>
      <c r="E1584" s="2">
        <v>510</v>
      </c>
      <c r="F1584" s="1" t="s">
        <v>5045</v>
      </c>
      <c r="G1584" s="2" t="s">
        <v>18</v>
      </c>
      <c r="H1584" s="1" t="s">
        <v>9291</v>
      </c>
      <c r="I1584" s="3">
        <v>45223.41878472222</v>
      </c>
      <c r="J1584" s="4">
        <v>127000</v>
      </c>
      <c r="K1584" s="5">
        <v>1500</v>
      </c>
      <c r="L1584" s="5">
        <v>77400</v>
      </c>
      <c r="M1584" s="5">
        <f t="shared" si="57"/>
        <v>78900</v>
      </c>
      <c r="N1584" s="38">
        <v>1.28</v>
      </c>
      <c r="O1584" s="38">
        <v>1.9502341522546838</v>
      </c>
    </row>
    <row r="1585" spans="1:15">
      <c r="A1585" s="1" t="s">
        <v>4459</v>
      </c>
      <c r="B1585" s="1" t="s">
        <v>5046</v>
      </c>
      <c r="C1585" s="1" t="s">
        <v>5047</v>
      </c>
      <c r="D1585" s="1" t="s">
        <v>5026</v>
      </c>
      <c r="E1585" s="2">
        <v>510</v>
      </c>
      <c r="F1585" s="1" t="s">
        <v>5048</v>
      </c>
      <c r="G1585" s="2" t="s">
        <v>18</v>
      </c>
      <c r="H1585" s="1" t="s">
        <v>9292</v>
      </c>
      <c r="I1585" s="3">
        <v>45097.492766203701</v>
      </c>
      <c r="J1585" s="4">
        <v>118500</v>
      </c>
      <c r="K1585" s="5">
        <v>1700</v>
      </c>
      <c r="L1585" s="5">
        <v>72600</v>
      </c>
      <c r="M1585" s="5">
        <f t="shared" si="57"/>
        <v>74300</v>
      </c>
      <c r="N1585" s="38">
        <v>1.28</v>
      </c>
      <c r="O1585" s="38">
        <v>1.9502341522546838</v>
      </c>
    </row>
    <row r="1586" spans="1:15">
      <c r="A1586" s="1" t="s">
        <v>4459</v>
      </c>
      <c r="B1586" s="1" t="s">
        <v>5049</v>
      </c>
      <c r="C1586" s="1" t="s">
        <v>5050</v>
      </c>
      <c r="D1586" s="1" t="s">
        <v>5026</v>
      </c>
      <c r="E1586" s="2">
        <v>510</v>
      </c>
      <c r="F1586" s="1" t="s">
        <v>5051</v>
      </c>
      <c r="G1586" s="2" t="s">
        <v>18</v>
      </c>
      <c r="H1586" s="1" t="s">
        <v>9293</v>
      </c>
      <c r="I1586" s="3">
        <v>45212.644212962965</v>
      </c>
      <c r="J1586" s="4">
        <v>100000</v>
      </c>
      <c r="K1586" s="5">
        <v>2100</v>
      </c>
      <c r="L1586" s="5">
        <v>62200</v>
      </c>
      <c r="M1586" s="5">
        <f t="shared" si="57"/>
        <v>64300</v>
      </c>
      <c r="N1586" s="38">
        <v>1.28</v>
      </c>
      <c r="O1586" s="38">
        <v>1.9502341522546838</v>
      </c>
    </row>
    <row r="1587" spans="1:15">
      <c r="A1587" s="1" t="s">
        <v>4459</v>
      </c>
      <c r="B1587" s="1" t="s">
        <v>5052</v>
      </c>
      <c r="C1587" s="1" t="s">
        <v>5053</v>
      </c>
      <c r="D1587" s="1" t="s">
        <v>5026</v>
      </c>
      <c r="E1587" s="2">
        <v>510</v>
      </c>
      <c r="F1587" s="1" t="s">
        <v>5054</v>
      </c>
      <c r="G1587" s="2" t="s">
        <v>18</v>
      </c>
      <c r="H1587" s="1" t="s">
        <v>9294</v>
      </c>
      <c r="I1587" s="3">
        <v>45152.42769675926</v>
      </c>
      <c r="J1587" s="4">
        <v>131900</v>
      </c>
      <c r="K1587" s="5">
        <v>1300</v>
      </c>
      <c r="L1587" s="5">
        <v>84100</v>
      </c>
      <c r="M1587" s="5">
        <f t="shared" si="57"/>
        <v>85400</v>
      </c>
      <c r="N1587" s="38">
        <v>1.28</v>
      </c>
      <c r="O1587" s="38">
        <v>1.9502341522546838</v>
      </c>
    </row>
    <row r="1588" spans="1:15">
      <c r="A1588" s="1" t="s">
        <v>4459</v>
      </c>
      <c r="B1588" s="1" t="s">
        <v>5055</v>
      </c>
      <c r="C1588" s="1" t="s">
        <v>5056</v>
      </c>
      <c r="D1588" s="1" t="s">
        <v>5026</v>
      </c>
      <c r="E1588" s="2">
        <v>510</v>
      </c>
      <c r="F1588" s="1" t="s">
        <v>5057</v>
      </c>
      <c r="G1588" s="2" t="s">
        <v>18</v>
      </c>
      <c r="H1588" s="1" t="s">
        <v>9295</v>
      </c>
      <c r="I1588" s="3">
        <v>45160.415011574078</v>
      </c>
      <c r="J1588" s="4">
        <v>85000</v>
      </c>
      <c r="K1588" s="5">
        <v>1100</v>
      </c>
      <c r="L1588" s="5">
        <v>55700</v>
      </c>
      <c r="M1588" s="5">
        <f t="shared" si="57"/>
        <v>56800</v>
      </c>
      <c r="N1588" s="38">
        <v>1.28</v>
      </c>
      <c r="O1588" s="38">
        <v>1.9502341522546838</v>
      </c>
    </row>
    <row r="1589" spans="1:15">
      <c r="A1589" s="1" t="s">
        <v>4459</v>
      </c>
      <c r="B1589" s="1" t="s">
        <v>5058</v>
      </c>
      <c r="C1589" s="1" t="s">
        <v>5059</v>
      </c>
      <c r="D1589" s="1" t="s">
        <v>5026</v>
      </c>
      <c r="E1589" s="2">
        <v>510</v>
      </c>
      <c r="F1589" s="1" t="s">
        <v>5060</v>
      </c>
      <c r="G1589" s="2" t="s">
        <v>18</v>
      </c>
      <c r="H1589" s="1" t="s">
        <v>9296</v>
      </c>
      <c r="I1589" s="3">
        <v>45188.513310185182</v>
      </c>
      <c r="J1589" s="4">
        <v>135000</v>
      </c>
      <c r="K1589" s="5">
        <v>1600</v>
      </c>
      <c r="L1589" s="5">
        <v>93000</v>
      </c>
      <c r="M1589" s="5">
        <f t="shared" si="57"/>
        <v>94600</v>
      </c>
      <c r="N1589" s="38">
        <v>1.28</v>
      </c>
      <c r="O1589" s="38">
        <v>1.9502341522546838</v>
      </c>
    </row>
    <row r="1590" spans="1:15">
      <c r="A1590" s="1" t="s">
        <v>4459</v>
      </c>
      <c r="B1590" s="1" t="s">
        <v>5061</v>
      </c>
      <c r="C1590" s="1" t="s">
        <v>5062</v>
      </c>
      <c r="D1590" s="1" t="s">
        <v>5026</v>
      </c>
      <c r="E1590" s="2">
        <v>510</v>
      </c>
      <c r="F1590" s="1" t="s">
        <v>5063</v>
      </c>
      <c r="G1590" s="2" t="s">
        <v>18</v>
      </c>
      <c r="H1590" s="1" t="s">
        <v>9297</v>
      </c>
      <c r="I1590" s="3">
        <v>45212.430902777778</v>
      </c>
      <c r="J1590" s="4">
        <v>130000</v>
      </c>
      <c r="K1590" s="5">
        <v>2000</v>
      </c>
      <c r="L1590" s="5">
        <v>89800</v>
      </c>
      <c r="M1590" s="5">
        <f t="shared" si="57"/>
        <v>91800</v>
      </c>
      <c r="N1590" s="38">
        <v>1.28</v>
      </c>
      <c r="O1590" s="38">
        <v>1.9502341522546838</v>
      </c>
    </row>
    <row r="1591" spans="1:15">
      <c r="A1591" s="1" t="s">
        <v>4459</v>
      </c>
      <c r="B1591" s="1" t="s">
        <v>5064</v>
      </c>
      <c r="C1591" s="1" t="s">
        <v>5065</v>
      </c>
      <c r="D1591" s="1" t="s">
        <v>5026</v>
      </c>
      <c r="E1591" s="2">
        <v>510</v>
      </c>
      <c r="F1591" s="1" t="s">
        <v>5066</v>
      </c>
      <c r="G1591" s="2" t="s">
        <v>18</v>
      </c>
      <c r="H1591" s="1" t="s">
        <v>9298</v>
      </c>
      <c r="I1591" s="3">
        <v>45015.410266203704</v>
      </c>
      <c r="J1591" s="4">
        <v>98750</v>
      </c>
      <c r="K1591" s="5">
        <v>2500</v>
      </c>
      <c r="L1591" s="5">
        <v>67500</v>
      </c>
      <c r="M1591" s="5">
        <f t="shared" si="57"/>
        <v>70000</v>
      </c>
      <c r="N1591" s="38">
        <v>1.28</v>
      </c>
      <c r="O1591" s="38">
        <v>1.9502341522546838</v>
      </c>
    </row>
    <row r="1592" spans="1:15">
      <c r="A1592" s="1" t="s">
        <v>4459</v>
      </c>
      <c r="B1592" s="1" t="s">
        <v>5067</v>
      </c>
      <c r="C1592" s="1" t="s">
        <v>5068</v>
      </c>
      <c r="D1592" s="1" t="s">
        <v>5026</v>
      </c>
      <c r="E1592" s="2">
        <v>510</v>
      </c>
      <c r="F1592" s="1" t="s">
        <v>5069</v>
      </c>
      <c r="G1592" s="2" t="s">
        <v>18</v>
      </c>
      <c r="H1592" s="1" t="s">
        <v>9299</v>
      </c>
      <c r="I1592" s="3">
        <v>44980.372754629629</v>
      </c>
      <c r="J1592" s="4">
        <v>82500</v>
      </c>
      <c r="K1592" s="5">
        <v>2000</v>
      </c>
      <c r="L1592" s="5">
        <v>57400</v>
      </c>
      <c r="M1592" s="5">
        <f t="shared" si="57"/>
        <v>59400</v>
      </c>
      <c r="N1592" s="38">
        <v>1.28</v>
      </c>
      <c r="O1592" s="38">
        <v>1.9502341522546838</v>
      </c>
    </row>
    <row r="1593" spans="1:15">
      <c r="A1593" s="1" t="s">
        <v>4459</v>
      </c>
      <c r="B1593" s="1" t="s">
        <v>5070</v>
      </c>
      <c r="C1593" s="1" t="s">
        <v>5071</v>
      </c>
      <c r="D1593" s="1" t="s">
        <v>5026</v>
      </c>
      <c r="E1593" s="2">
        <v>510</v>
      </c>
      <c r="F1593" s="1" t="s">
        <v>5072</v>
      </c>
      <c r="G1593" s="2" t="s">
        <v>18</v>
      </c>
      <c r="H1593" s="1" t="s">
        <v>9300</v>
      </c>
      <c r="I1593" s="3">
        <v>45070.486898148149</v>
      </c>
      <c r="J1593" s="4">
        <v>132200</v>
      </c>
      <c r="K1593" s="5">
        <v>2100</v>
      </c>
      <c r="L1593" s="5">
        <v>101300</v>
      </c>
      <c r="M1593" s="5">
        <f t="shared" si="57"/>
        <v>103400</v>
      </c>
      <c r="N1593" s="38">
        <v>1.28</v>
      </c>
      <c r="O1593" s="38">
        <v>1.9502341522546838</v>
      </c>
    </row>
    <row r="1594" spans="1:15">
      <c r="A1594" s="1" t="s">
        <v>4459</v>
      </c>
      <c r="B1594" s="1" t="s">
        <v>5073</v>
      </c>
      <c r="C1594" s="1" t="s">
        <v>5074</v>
      </c>
      <c r="D1594" s="1" t="s">
        <v>5026</v>
      </c>
      <c r="E1594" s="2">
        <v>510</v>
      </c>
      <c r="F1594" s="1" t="s">
        <v>5075</v>
      </c>
      <c r="G1594" s="2" t="s">
        <v>18</v>
      </c>
      <c r="H1594" s="1" t="s">
        <v>9301</v>
      </c>
      <c r="I1594" s="3">
        <v>45180.562291666669</v>
      </c>
      <c r="J1594" s="4">
        <v>115000</v>
      </c>
      <c r="K1594" s="5">
        <v>3500</v>
      </c>
      <c r="L1594" s="5">
        <v>89100</v>
      </c>
      <c r="M1594" s="5">
        <f t="shared" si="57"/>
        <v>92600</v>
      </c>
      <c r="N1594" s="38">
        <v>1.28</v>
      </c>
      <c r="O1594" s="38">
        <v>1.9502341522546838</v>
      </c>
    </row>
    <row r="1595" spans="1:15">
      <c r="A1595" s="1" t="s">
        <v>4459</v>
      </c>
      <c r="B1595" s="1" t="s">
        <v>5076</v>
      </c>
      <c r="C1595" s="1" t="s">
        <v>5077</v>
      </c>
      <c r="D1595" s="1" t="s">
        <v>5026</v>
      </c>
      <c r="E1595" s="2">
        <v>510</v>
      </c>
      <c r="F1595" s="1" t="s">
        <v>5078</v>
      </c>
      <c r="G1595" s="2" t="s">
        <v>18</v>
      </c>
      <c r="H1595" s="1" t="s">
        <v>9302</v>
      </c>
      <c r="I1595" s="3">
        <v>45154.376261574071</v>
      </c>
      <c r="J1595" s="4">
        <v>220000</v>
      </c>
      <c r="K1595" s="5">
        <v>3700</v>
      </c>
      <c r="L1595" s="5">
        <v>181900</v>
      </c>
      <c r="M1595" s="5">
        <f t="shared" si="57"/>
        <v>185600</v>
      </c>
      <c r="N1595" s="38">
        <v>1.28</v>
      </c>
      <c r="O1595" s="38">
        <v>1.9502341522546838</v>
      </c>
    </row>
    <row r="1596" spans="1:15">
      <c r="A1596" s="1" t="s">
        <v>4459</v>
      </c>
      <c r="B1596" s="1" t="s">
        <v>5079</v>
      </c>
      <c r="C1596" s="1" t="s">
        <v>5080</v>
      </c>
      <c r="D1596" s="1" t="s">
        <v>5026</v>
      </c>
      <c r="E1596" s="2">
        <v>510</v>
      </c>
      <c r="F1596" s="1" t="s">
        <v>5081</v>
      </c>
      <c r="H1596" s="1" t="s">
        <v>9303</v>
      </c>
      <c r="I1596" s="3">
        <v>45240</v>
      </c>
      <c r="J1596" s="4">
        <v>131000</v>
      </c>
      <c r="K1596" s="5">
        <v>1200</v>
      </c>
      <c r="L1596" s="5">
        <v>119100</v>
      </c>
      <c r="M1596" s="5">
        <f t="shared" si="57"/>
        <v>120300</v>
      </c>
      <c r="N1596" s="38">
        <v>1.28</v>
      </c>
      <c r="O1596" s="38">
        <v>1.9502341522546838</v>
      </c>
    </row>
    <row r="1597" spans="1:15">
      <c r="A1597" s="1" t="s">
        <v>4459</v>
      </c>
      <c r="B1597" s="1" t="s">
        <v>5082</v>
      </c>
      <c r="C1597" s="1" t="s">
        <v>5083</v>
      </c>
      <c r="D1597" s="1" t="s">
        <v>5026</v>
      </c>
      <c r="E1597" s="2">
        <v>510</v>
      </c>
      <c r="F1597" s="1" t="s">
        <v>5084</v>
      </c>
      <c r="G1597" s="2" t="s">
        <v>18</v>
      </c>
      <c r="H1597" s="1" t="s">
        <v>9304</v>
      </c>
      <c r="I1597" s="3">
        <v>45267.573067129626</v>
      </c>
      <c r="J1597" s="4">
        <v>108000</v>
      </c>
      <c r="K1597" s="5">
        <v>2100</v>
      </c>
      <c r="L1597" s="5">
        <v>100700</v>
      </c>
      <c r="M1597" s="5">
        <f t="shared" si="57"/>
        <v>102800</v>
      </c>
      <c r="N1597" s="38">
        <v>1.28</v>
      </c>
      <c r="O1597" s="38">
        <v>1.9502341522546838</v>
      </c>
    </row>
    <row r="1598" spans="1:15">
      <c r="A1598" s="1" t="s">
        <v>4459</v>
      </c>
      <c r="B1598" s="1" t="s">
        <v>5085</v>
      </c>
      <c r="C1598" s="1" t="s">
        <v>5086</v>
      </c>
      <c r="D1598" s="1" t="s">
        <v>5087</v>
      </c>
      <c r="E1598" s="2">
        <v>510</v>
      </c>
      <c r="F1598" s="1" t="s">
        <v>5088</v>
      </c>
      <c r="G1598" s="2" t="s">
        <v>18</v>
      </c>
      <c r="H1598" s="1" t="s">
        <v>9305</v>
      </c>
      <c r="I1598" s="3">
        <v>45110.48746527778</v>
      </c>
      <c r="J1598" s="4">
        <v>130000</v>
      </c>
      <c r="K1598" s="5">
        <v>4300</v>
      </c>
      <c r="L1598" s="5">
        <v>82400</v>
      </c>
      <c r="M1598" s="5">
        <f t="shared" si="57"/>
        <v>86700</v>
      </c>
      <c r="N1598" s="38">
        <v>2.08</v>
      </c>
      <c r="O1598" s="38">
        <v>2.393317985535508</v>
      </c>
    </row>
    <row r="1599" spans="1:15">
      <c r="A1599" s="1" t="s">
        <v>4459</v>
      </c>
      <c r="B1599" s="1" t="s">
        <v>5089</v>
      </c>
      <c r="C1599" s="1" t="s">
        <v>5090</v>
      </c>
      <c r="D1599" s="1" t="s">
        <v>5087</v>
      </c>
      <c r="E1599" s="2">
        <v>510</v>
      </c>
      <c r="F1599" s="1" t="s">
        <v>5091</v>
      </c>
      <c r="G1599" s="2" t="s">
        <v>18</v>
      </c>
      <c r="H1599" s="1" t="s">
        <v>9306</v>
      </c>
      <c r="I1599" s="3">
        <v>45118.585543981484</v>
      </c>
      <c r="J1599" s="4">
        <v>248000</v>
      </c>
      <c r="K1599" s="5">
        <v>4500</v>
      </c>
      <c r="L1599" s="5">
        <v>160500</v>
      </c>
      <c r="M1599" s="5">
        <f>SUM(K1599:L1599)+400</f>
        <v>165400</v>
      </c>
      <c r="N1599" s="38">
        <v>2.08</v>
      </c>
      <c r="O1599" s="38">
        <v>2.393317985535508</v>
      </c>
    </row>
    <row r="1600" spans="1:15">
      <c r="A1600" s="1" t="s">
        <v>4459</v>
      </c>
      <c r="B1600" s="1" t="s">
        <v>5092</v>
      </c>
      <c r="C1600" s="1" t="s">
        <v>5093</v>
      </c>
      <c r="D1600" s="1" t="s">
        <v>5094</v>
      </c>
      <c r="E1600" s="2">
        <v>509</v>
      </c>
      <c r="F1600" s="1" t="s">
        <v>5095</v>
      </c>
      <c r="G1600" s="2" t="s">
        <v>18</v>
      </c>
      <c r="H1600" s="1" t="s">
        <v>9306</v>
      </c>
      <c r="I1600" s="3">
        <v>45118.585543981484</v>
      </c>
      <c r="K1600" s="5">
        <v>400</v>
      </c>
      <c r="L1600" s="5">
        <v>0</v>
      </c>
      <c r="N1600" s="38">
        <v>1</v>
      </c>
      <c r="O1600" s="38">
        <v>1</v>
      </c>
    </row>
    <row r="1601" spans="1:15">
      <c r="A1601" s="1" t="s">
        <v>4459</v>
      </c>
      <c r="B1601" s="1" t="s">
        <v>5096</v>
      </c>
      <c r="C1601" s="1" t="s">
        <v>5097</v>
      </c>
      <c r="D1601" s="1" t="s">
        <v>5087</v>
      </c>
      <c r="E1601" s="2">
        <v>510</v>
      </c>
      <c r="F1601" s="1" t="s">
        <v>5098</v>
      </c>
      <c r="G1601" s="2" t="s">
        <v>18</v>
      </c>
      <c r="H1601" s="1" t="s">
        <v>9307</v>
      </c>
      <c r="I1601" s="3">
        <v>45166.669456018521</v>
      </c>
      <c r="J1601" s="4">
        <v>219000</v>
      </c>
      <c r="K1601" s="5">
        <v>7500</v>
      </c>
      <c r="L1601" s="5">
        <v>204900</v>
      </c>
      <c r="M1601" s="5">
        <f t="shared" ref="M1601:M1609" si="58">SUM(K1601:L1601)</f>
        <v>212400</v>
      </c>
      <c r="N1601" s="38">
        <v>2.08</v>
      </c>
      <c r="O1601" s="38">
        <v>2.393317985535508</v>
      </c>
    </row>
    <row r="1602" spans="1:15">
      <c r="A1602" s="1" t="s">
        <v>4459</v>
      </c>
      <c r="B1602" s="1" t="s">
        <v>5099</v>
      </c>
      <c r="C1602" s="1" t="s">
        <v>5100</v>
      </c>
      <c r="D1602" s="1" t="s">
        <v>5087</v>
      </c>
      <c r="E1602" s="2">
        <v>510</v>
      </c>
      <c r="F1602" s="1" t="s">
        <v>5101</v>
      </c>
      <c r="G1602" s="2" t="s">
        <v>18</v>
      </c>
      <c r="H1602" s="1" t="s">
        <v>9308</v>
      </c>
      <c r="I1602" s="3">
        <v>45184.416712962964</v>
      </c>
      <c r="J1602" s="4">
        <v>165000</v>
      </c>
      <c r="K1602" s="5">
        <v>3900</v>
      </c>
      <c r="L1602" s="5">
        <v>109000</v>
      </c>
      <c r="M1602" s="5">
        <f t="shared" si="58"/>
        <v>112900</v>
      </c>
      <c r="N1602" s="38">
        <v>2.08</v>
      </c>
      <c r="O1602" s="38">
        <v>2.393317985535508</v>
      </c>
    </row>
    <row r="1603" spans="1:15">
      <c r="A1603" s="1" t="s">
        <v>4459</v>
      </c>
      <c r="B1603" s="1" t="s">
        <v>5102</v>
      </c>
      <c r="C1603" s="1" t="s">
        <v>5103</v>
      </c>
      <c r="D1603" s="1" t="s">
        <v>5087</v>
      </c>
      <c r="E1603" s="2">
        <v>510</v>
      </c>
      <c r="F1603" s="1" t="s">
        <v>5104</v>
      </c>
      <c r="G1603" s="2" t="s">
        <v>18</v>
      </c>
      <c r="H1603" s="1" t="s">
        <v>9309</v>
      </c>
      <c r="I1603" s="3">
        <v>45028.584918981483</v>
      </c>
      <c r="J1603" s="4">
        <v>184600</v>
      </c>
      <c r="K1603" s="5">
        <v>4400</v>
      </c>
      <c r="L1603" s="5">
        <v>131400</v>
      </c>
      <c r="M1603" s="5">
        <f t="shared" si="58"/>
        <v>135800</v>
      </c>
      <c r="N1603" s="38">
        <v>2.08</v>
      </c>
      <c r="O1603" s="38">
        <v>2.393317985535508</v>
      </c>
    </row>
    <row r="1604" spans="1:15">
      <c r="A1604" s="1" t="s">
        <v>4459</v>
      </c>
      <c r="B1604" s="1" t="s">
        <v>5105</v>
      </c>
      <c r="C1604" s="1" t="s">
        <v>5106</v>
      </c>
      <c r="D1604" s="1" t="s">
        <v>5087</v>
      </c>
      <c r="E1604" s="2">
        <v>510</v>
      </c>
      <c r="F1604" s="1" t="s">
        <v>5107</v>
      </c>
      <c r="G1604" s="2" t="s">
        <v>18</v>
      </c>
      <c r="H1604" s="1" t="s">
        <v>9310</v>
      </c>
      <c r="I1604" s="3">
        <v>45044.49591435185</v>
      </c>
      <c r="J1604" s="4">
        <v>169900</v>
      </c>
      <c r="K1604" s="5">
        <v>4000</v>
      </c>
      <c r="L1604" s="5">
        <v>121600</v>
      </c>
      <c r="M1604" s="5">
        <f t="shared" si="58"/>
        <v>125600</v>
      </c>
      <c r="N1604" s="38">
        <v>2.08</v>
      </c>
      <c r="O1604" s="38">
        <v>2.393317985535508</v>
      </c>
    </row>
    <row r="1605" spans="1:15">
      <c r="A1605" s="1" t="s">
        <v>4459</v>
      </c>
      <c r="B1605" s="1" t="s">
        <v>5108</v>
      </c>
      <c r="C1605" s="1" t="s">
        <v>5109</v>
      </c>
      <c r="D1605" s="1" t="s">
        <v>5087</v>
      </c>
      <c r="E1605" s="2">
        <v>510</v>
      </c>
      <c r="F1605" s="1" t="s">
        <v>5110</v>
      </c>
      <c r="G1605" s="2" t="s">
        <v>18</v>
      </c>
      <c r="H1605" s="1" t="s">
        <v>9311</v>
      </c>
      <c r="I1605" s="3">
        <v>44974.669791666667</v>
      </c>
      <c r="J1605" s="4">
        <v>140000</v>
      </c>
      <c r="K1605" s="5">
        <v>4200</v>
      </c>
      <c r="L1605" s="5">
        <v>99700</v>
      </c>
      <c r="M1605" s="5">
        <f t="shared" si="58"/>
        <v>103900</v>
      </c>
      <c r="N1605" s="38">
        <v>2.08</v>
      </c>
      <c r="O1605" s="38">
        <v>2.393317985535508</v>
      </c>
    </row>
    <row r="1606" spans="1:15">
      <c r="A1606" s="1" t="s">
        <v>4459</v>
      </c>
      <c r="B1606" s="1" t="s">
        <v>5111</v>
      </c>
      <c r="C1606" s="1" t="s">
        <v>5112</v>
      </c>
      <c r="D1606" s="1" t="s">
        <v>5087</v>
      </c>
      <c r="E1606" s="2">
        <v>510</v>
      </c>
      <c r="F1606" s="1" t="s">
        <v>5113</v>
      </c>
      <c r="G1606" s="2" t="s">
        <v>18</v>
      </c>
      <c r="H1606" s="1" t="s">
        <v>9312</v>
      </c>
      <c r="I1606" s="3">
        <v>45205.602754629632</v>
      </c>
      <c r="J1606" s="4">
        <v>120780</v>
      </c>
      <c r="K1606" s="5">
        <v>4300</v>
      </c>
      <c r="L1606" s="5">
        <v>86600</v>
      </c>
      <c r="M1606" s="5">
        <f t="shared" si="58"/>
        <v>90900</v>
      </c>
      <c r="N1606" s="38">
        <v>2.08</v>
      </c>
      <c r="O1606" s="38">
        <v>2.393317985535508</v>
      </c>
    </row>
    <row r="1607" spans="1:15">
      <c r="A1607" s="1" t="s">
        <v>4459</v>
      </c>
      <c r="B1607" s="1" t="s">
        <v>5114</v>
      </c>
      <c r="C1607" s="1" t="s">
        <v>5115</v>
      </c>
      <c r="D1607" s="1" t="s">
        <v>5087</v>
      </c>
      <c r="E1607" s="2">
        <v>510</v>
      </c>
      <c r="F1607" s="1" t="s">
        <v>5116</v>
      </c>
      <c r="G1607" s="2" t="s">
        <v>18</v>
      </c>
      <c r="H1607" s="1" t="s">
        <v>9313</v>
      </c>
      <c r="I1607" s="3">
        <v>45103.437893518516</v>
      </c>
      <c r="J1607" s="4">
        <v>135500</v>
      </c>
      <c r="K1607" s="5">
        <v>5100</v>
      </c>
      <c r="L1607" s="5">
        <v>97900</v>
      </c>
      <c r="M1607" s="5">
        <f t="shared" si="58"/>
        <v>103000</v>
      </c>
      <c r="N1607" s="38">
        <v>2.08</v>
      </c>
      <c r="O1607" s="38">
        <v>2.393317985535508</v>
      </c>
    </row>
    <row r="1608" spans="1:15">
      <c r="A1608" s="1" t="s">
        <v>4459</v>
      </c>
      <c r="B1608" s="1" t="s">
        <v>5117</v>
      </c>
      <c r="C1608" s="1" t="s">
        <v>5118</v>
      </c>
      <c r="D1608" s="1" t="s">
        <v>5087</v>
      </c>
      <c r="E1608" s="2">
        <v>510</v>
      </c>
      <c r="F1608" s="1" t="s">
        <v>5119</v>
      </c>
      <c r="G1608" s="2" t="s">
        <v>18</v>
      </c>
      <c r="H1608" s="1" t="s">
        <v>9314</v>
      </c>
      <c r="I1608" s="3">
        <v>45021.558645833335</v>
      </c>
      <c r="J1608" s="4">
        <v>150000</v>
      </c>
      <c r="K1608" s="5">
        <v>3800</v>
      </c>
      <c r="L1608" s="5">
        <v>110400</v>
      </c>
      <c r="M1608" s="5">
        <f t="shared" si="58"/>
        <v>114200</v>
      </c>
      <c r="N1608" s="38">
        <v>2.08</v>
      </c>
      <c r="O1608" s="38">
        <v>2.393317985535508</v>
      </c>
    </row>
    <row r="1609" spans="1:15">
      <c r="A1609" s="1" t="s">
        <v>4459</v>
      </c>
      <c r="B1609" s="1" t="s">
        <v>5120</v>
      </c>
      <c r="C1609" s="1" t="s">
        <v>5121</v>
      </c>
      <c r="D1609" s="1" t="s">
        <v>5087</v>
      </c>
      <c r="E1609" s="2">
        <v>510</v>
      </c>
      <c r="F1609" s="1" t="s">
        <v>5122</v>
      </c>
      <c r="G1609" s="2" t="s">
        <v>18</v>
      </c>
      <c r="H1609" s="1" t="s">
        <v>9315</v>
      </c>
      <c r="I1609" s="3">
        <v>44936.477395833332</v>
      </c>
      <c r="J1609" s="4">
        <v>151000</v>
      </c>
      <c r="K1609" s="5">
        <v>4300</v>
      </c>
      <c r="L1609" s="5">
        <v>113400</v>
      </c>
      <c r="M1609" s="5">
        <f t="shared" si="58"/>
        <v>117700</v>
      </c>
      <c r="N1609" s="38">
        <v>2.08</v>
      </c>
      <c r="O1609" s="38">
        <v>2.393317985535508</v>
      </c>
    </row>
    <row r="1610" spans="1:15">
      <c r="A1610" s="1" t="s">
        <v>4459</v>
      </c>
      <c r="B1610" s="1" t="s">
        <v>5123</v>
      </c>
      <c r="C1610" s="1" t="s">
        <v>5124</v>
      </c>
      <c r="D1610" s="1" t="s">
        <v>5087</v>
      </c>
      <c r="E1610" s="2">
        <v>510</v>
      </c>
      <c r="F1610" s="1" t="s">
        <v>5125</v>
      </c>
      <c r="G1610" s="2" t="s">
        <v>18</v>
      </c>
      <c r="H1610" s="1" t="s">
        <v>9316</v>
      </c>
      <c r="I1610" s="3">
        <v>45166.60460648148</v>
      </c>
      <c r="J1610" s="4">
        <v>175500</v>
      </c>
      <c r="K1610" s="5">
        <v>5700</v>
      </c>
      <c r="L1610" s="5">
        <v>131000</v>
      </c>
      <c r="M1610" s="5">
        <f>SUM(K1610:L1610)+400</f>
        <v>137100</v>
      </c>
      <c r="N1610" s="38">
        <v>2.08</v>
      </c>
      <c r="O1610" s="38">
        <v>2.393317985535508</v>
      </c>
    </row>
    <row r="1611" spans="1:15">
      <c r="A1611" s="1" t="s">
        <v>4459</v>
      </c>
      <c r="B1611" s="1" t="s">
        <v>5126</v>
      </c>
      <c r="C1611" s="1" t="s">
        <v>5127</v>
      </c>
      <c r="D1611" s="1" t="s">
        <v>5094</v>
      </c>
      <c r="E1611" s="2">
        <v>509</v>
      </c>
      <c r="F1611" s="1" t="s">
        <v>5128</v>
      </c>
      <c r="G1611" s="2" t="s">
        <v>18</v>
      </c>
      <c r="H1611" s="1" t="s">
        <v>9316</v>
      </c>
      <c r="I1611" s="3">
        <v>45166.60460648148</v>
      </c>
      <c r="K1611" s="5">
        <v>400</v>
      </c>
      <c r="L1611" s="5">
        <v>0</v>
      </c>
      <c r="N1611" s="38">
        <v>1</v>
      </c>
      <c r="O1611" s="38">
        <v>1</v>
      </c>
    </row>
    <row r="1612" spans="1:15">
      <c r="A1612" s="1" t="s">
        <v>4459</v>
      </c>
      <c r="B1612" s="1" t="s">
        <v>5129</v>
      </c>
      <c r="C1612" s="1" t="s">
        <v>5130</v>
      </c>
      <c r="D1612" s="1" t="s">
        <v>5087</v>
      </c>
      <c r="E1612" s="2">
        <v>510</v>
      </c>
      <c r="F1612" s="1" t="s">
        <v>5131</v>
      </c>
      <c r="G1612" s="2" t="s">
        <v>18</v>
      </c>
      <c r="H1612" s="1" t="s">
        <v>9317</v>
      </c>
      <c r="I1612" s="3">
        <v>44956.481388888889</v>
      </c>
      <c r="J1612" s="4">
        <v>123000</v>
      </c>
      <c r="K1612" s="5">
        <v>4100</v>
      </c>
      <c r="L1612" s="5">
        <v>95400</v>
      </c>
      <c r="M1612" s="5">
        <f t="shared" ref="M1612:M1643" si="59">SUM(K1612:L1612)</f>
        <v>99500</v>
      </c>
      <c r="N1612" s="38">
        <v>2.08</v>
      </c>
      <c r="O1612" s="38">
        <v>2.393317985535508</v>
      </c>
    </row>
    <row r="1613" spans="1:15">
      <c r="A1613" s="1" t="s">
        <v>4459</v>
      </c>
      <c r="B1613" s="1" t="s">
        <v>5132</v>
      </c>
      <c r="C1613" s="1" t="s">
        <v>5133</v>
      </c>
      <c r="D1613" s="1" t="s">
        <v>5087</v>
      </c>
      <c r="E1613" s="2">
        <v>510</v>
      </c>
      <c r="F1613" s="1" t="s">
        <v>5134</v>
      </c>
      <c r="G1613" s="2" t="s">
        <v>18</v>
      </c>
      <c r="H1613" s="1" t="s">
        <v>9318</v>
      </c>
      <c r="I1613" s="3">
        <v>45072.658148148148</v>
      </c>
      <c r="J1613" s="4">
        <v>145000</v>
      </c>
      <c r="K1613" s="5">
        <v>3900</v>
      </c>
      <c r="L1613" s="5">
        <v>113400</v>
      </c>
      <c r="M1613" s="5">
        <f t="shared" si="59"/>
        <v>117300</v>
      </c>
      <c r="N1613" s="38">
        <v>2.08</v>
      </c>
      <c r="O1613" s="38">
        <v>2.393317985535508</v>
      </c>
    </row>
    <row r="1614" spans="1:15">
      <c r="A1614" s="1" t="s">
        <v>4459</v>
      </c>
      <c r="B1614" s="1" t="s">
        <v>5135</v>
      </c>
      <c r="C1614" s="1" t="s">
        <v>5136</v>
      </c>
      <c r="D1614" s="1" t="s">
        <v>5087</v>
      </c>
      <c r="E1614" s="2">
        <v>510</v>
      </c>
      <c r="F1614" s="1" t="s">
        <v>5137</v>
      </c>
      <c r="G1614" s="2" t="s">
        <v>18</v>
      </c>
      <c r="H1614" s="1" t="s">
        <v>9319</v>
      </c>
      <c r="I1614" s="3">
        <v>45251.353460648148</v>
      </c>
      <c r="J1614" s="4">
        <v>185000</v>
      </c>
      <c r="K1614" s="5">
        <v>4300</v>
      </c>
      <c r="L1614" s="5">
        <v>146400</v>
      </c>
      <c r="M1614" s="5">
        <f t="shared" si="59"/>
        <v>150700</v>
      </c>
      <c r="N1614" s="38">
        <v>2.08</v>
      </c>
      <c r="O1614" s="38">
        <v>2.393317985535508</v>
      </c>
    </row>
    <row r="1615" spans="1:15">
      <c r="A1615" s="1" t="s">
        <v>4459</v>
      </c>
      <c r="B1615" s="1" t="s">
        <v>5138</v>
      </c>
      <c r="C1615" s="1" t="s">
        <v>5139</v>
      </c>
      <c r="D1615" s="1" t="s">
        <v>5087</v>
      </c>
      <c r="E1615" s="2">
        <v>510</v>
      </c>
      <c r="F1615" s="1" t="s">
        <v>5140</v>
      </c>
      <c r="G1615" s="2" t="s">
        <v>18</v>
      </c>
      <c r="H1615" s="1" t="s">
        <v>9320</v>
      </c>
      <c r="I1615" s="3">
        <v>45219.616423611114</v>
      </c>
      <c r="J1615" s="4">
        <v>219000</v>
      </c>
      <c r="K1615" s="5">
        <v>8400</v>
      </c>
      <c r="L1615" s="5">
        <v>207200</v>
      </c>
      <c r="M1615" s="5">
        <f t="shared" si="59"/>
        <v>215600</v>
      </c>
      <c r="N1615" s="38">
        <v>2.08</v>
      </c>
      <c r="O1615" s="38">
        <v>2.393317985535508</v>
      </c>
    </row>
    <row r="1616" spans="1:15">
      <c r="A1616" s="1" t="s">
        <v>4459</v>
      </c>
      <c r="B1616" s="1" t="s">
        <v>5141</v>
      </c>
      <c r="C1616" s="1" t="s">
        <v>5142</v>
      </c>
      <c r="D1616" s="1" t="s">
        <v>5087</v>
      </c>
      <c r="E1616" s="2">
        <v>510</v>
      </c>
      <c r="F1616" s="1" t="s">
        <v>5143</v>
      </c>
      <c r="G1616" s="2" t="s">
        <v>18</v>
      </c>
      <c r="H1616" s="1" t="s">
        <v>9321</v>
      </c>
      <c r="I1616" s="3">
        <v>45133.618506944447</v>
      </c>
      <c r="J1616" s="4">
        <v>145000</v>
      </c>
      <c r="K1616" s="5">
        <v>3800</v>
      </c>
      <c r="L1616" s="5">
        <v>117500</v>
      </c>
      <c r="M1616" s="5">
        <f t="shared" si="59"/>
        <v>121300</v>
      </c>
      <c r="N1616" s="38">
        <v>2.08</v>
      </c>
      <c r="O1616" s="38">
        <v>2.393317985535508</v>
      </c>
    </row>
    <row r="1617" spans="1:15">
      <c r="A1617" s="1" t="s">
        <v>4459</v>
      </c>
      <c r="B1617" s="1" t="s">
        <v>5144</v>
      </c>
      <c r="C1617" s="1" t="s">
        <v>5145</v>
      </c>
      <c r="D1617" s="1" t="s">
        <v>5087</v>
      </c>
      <c r="E1617" s="2">
        <v>510</v>
      </c>
      <c r="F1617" s="1" t="s">
        <v>5146</v>
      </c>
      <c r="G1617" s="2" t="s">
        <v>18</v>
      </c>
      <c r="H1617" s="1" t="s">
        <v>9322</v>
      </c>
      <c r="I1617" s="3">
        <v>45002.540324074071</v>
      </c>
      <c r="J1617" s="4">
        <v>167000</v>
      </c>
      <c r="K1617" s="5">
        <v>4000</v>
      </c>
      <c r="L1617" s="5">
        <v>136800</v>
      </c>
      <c r="M1617" s="5">
        <f t="shared" si="59"/>
        <v>140800</v>
      </c>
      <c r="N1617" s="38">
        <v>2.08</v>
      </c>
      <c r="O1617" s="38">
        <v>2.393317985535508</v>
      </c>
    </row>
    <row r="1618" spans="1:15">
      <c r="A1618" s="1" t="s">
        <v>4459</v>
      </c>
      <c r="B1618" s="1" t="s">
        <v>5147</v>
      </c>
      <c r="C1618" s="1" t="s">
        <v>5148</v>
      </c>
      <c r="D1618" s="1" t="s">
        <v>5087</v>
      </c>
      <c r="E1618" s="2">
        <v>510</v>
      </c>
      <c r="F1618" s="1" t="s">
        <v>5149</v>
      </c>
      <c r="G1618" s="2" t="s">
        <v>18</v>
      </c>
      <c r="H1618" s="1" t="s">
        <v>9323</v>
      </c>
      <c r="I1618" s="3">
        <v>45125.360983796294</v>
      </c>
      <c r="J1618" s="4">
        <v>135000</v>
      </c>
      <c r="K1618" s="5">
        <v>3800</v>
      </c>
      <c r="L1618" s="5">
        <v>111100</v>
      </c>
      <c r="M1618" s="5">
        <f t="shared" si="59"/>
        <v>114900</v>
      </c>
      <c r="N1618" s="38">
        <v>2.08</v>
      </c>
      <c r="O1618" s="38">
        <v>2.393317985535508</v>
      </c>
    </row>
    <row r="1619" spans="1:15">
      <c r="A1619" s="1" t="s">
        <v>4459</v>
      </c>
      <c r="B1619" s="1" t="s">
        <v>5150</v>
      </c>
      <c r="C1619" s="1" t="s">
        <v>5151</v>
      </c>
      <c r="D1619" s="1" t="s">
        <v>5087</v>
      </c>
      <c r="E1619" s="2">
        <v>510</v>
      </c>
      <c r="F1619" s="1" t="s">
        <v>5152</v>
      </c>
      <c r="G1619" s="2" t="s">
        <v>18</v>
      </c>
      <c r="H1619" s="1" t="s">
        <v>9324</v>
      </c>
      <c r="I1619" s="3">
        <v>45281.552199074074</v>
      </c>
      <c r="J1619" s="4">
        <v>114900</v>
      </c>
      <c r="K1619" s="5">
        <v>4000</v>
      </c>
      <c r="L1619" s="5">
        <v>94600</v>
      </c>
      <c r="M1619" s="5">
        <f t="shared" si="59"/>
        <v>98600</v>
      </c>
      <c r="N1619" s="38">
        <v>2.08</v>
      </c>
      <c r="O1619" s="38">
        <v>2.393317985535508</v>
      </c>
    </row>
    <row r="1620" spans="1:15">
      <c r="A1620" s="1" t="s">
        <v>4459</v>
      </c>
      <c r="B1620" s="1" t="s">
        <v>5153</v>
      </c>
      <c r="C1620" s="1" t="s">
        <v>5154</v>
      </c>
      <c r="D1620" s="1" t="s">
        <v>5087</v>
      </c>
      <c r="E1620" s="2">
        <v>510</v>
      </c>
      <c r="F1620" s="1" t="s">
        <v>5155</v>
      </c>
      <c r="G1620" s="2" t="s">
        <v>18</v>
      </c>
      <c r="H1620" s="1" t="s">
        <v>9325</v>
      </c>
      <c r="I1620" s="3">
        <v>44951.362766203703</v>
      </c>
      <c r="J1620" s="4">
        <v>155000</v>
      </c>
      <c r="K1620" s="5">
        <v>3900</v>
      </c>
      <c r="L1620" s="5">
        <v>130200</v>
      </c>
      <c r="M1620" s="5">
        <f t="shared" si="59"/>
        <v>134100</v>
      </c>
      <c r="N1620" s="38">
        <v>2.08</v>
      </c>
      <c r="O1620" s="38">
        <v>2.393317985535508</v>
      </c>
    </row>
    <row r="1621" spans="1:15">
      <c r="A1621" s="1" t="s">
        <v>4459</v>
      </c>
      <c r="B1621" s="1" t="s">
        <v>5156</v>
      </c>
      <c r="C1621" s="1" t="s">
        <v>5157</v>
      </c>
      <c r="D1621" s="1" t="s">
        <v>5087</v>
      </c>
      <c r="E1621" s="2">
        <v>510</v>
      </c>
      <c r="F1621" s="1" t="s">
        <v>5158</v>
      </c>
      <c r="G1621" s="2" t="s">
        <v>18</v>
      </c>
      <c r="H1621" s="1" t="s">
        <v>9326</v>
      </c>
      <c r="I1621" s="3">
        <v>45019.342442129629</v>
      </c>
      <c r="J1621" s="4">
        <v>150000</v>
      </c>
      <c r="K1621" s="5">
        <v>4200</v>
      </c>
      <c r="L1621" s="5">
        <v>125600</v>
      </c>
      <c r="M1621" s="5">
        <f t="shared" si="59"/>
        <v>129800</v>
      </c>
      <c r="N1621" s="38">
        <v>2.08</v>
      </c>
      <c r="O1621" s="38">
        <v>2.393317985535508</v>
      </c>
    </row>
    <row r="1622" spans="1:15">
      <c r="A1622" s="1" t="s">
        <v>4459</v>
      </c>
      <c r="B1622" s="1" t="s">
        <v>5159</v>
      </c>
      <c r="C1622" s="1" t="s">
        <v>5160</v>
      </c>
      <c r="D1622" s="1" t="s">
        <v>5087</v>
      </c>
      <c r="E1622" s="2">
        <v>510</v>
      </c>
      <c r="F1622" s="1" t="s">
        <v>5161</v>
      </c>
      <c r="G1622" s="2" t="s">
        <v>18</v>
      </c>
      <c r="H1622" s="1" t="s">
        <v>9327</v>
      </c>
      <c r="I1622" s="3">
        <v>45212.412222222221</v>
      </c>
      <c r="J1622" s="4">
        <v>140000</v>
      </c>
      <c r="K1622" s="5">
        <v>4000</v>
      </c>
      <c r="L1622" s="5">
        <v>117400</v>
      </c>
      <c r="M1622" s="5">
        <f t="shared" si="59"/>
        <v>121400</v>
      </c>
      <c r="N1622" s="38">
        <v>2.08</v>
      </c>
      <c r="O1622" s="38">
        <v>2.393317985535508</v>
      </c>
    </row>
    <row r="1623" spans="1:15">
      <c r="A1623" s="1" t="s">
        <v>4459</v>
      </c>
      <c r="B1623" s="1" t="s">
        <v>5162</v>
      </c>
      <c r="C1623" s="1" t="s">
        <v>5163</v>
      </c>
      <c r="D1623" s="1" t="s">
        <v>5087</v>
      </c>
      <c r="E1623" s="2">
        <v>510</v>
      </c>
      <c r="F1623" s="1" t="s">
        <v>5164</v>
      </c>
      <c r="G1623" s="2" t="s">
        <v>18</v>
      </c>
      <c r="H1623" s="1" t="s">
        <v>9328</v>
      </c>
      <c r="I1623" s="3">
        <v>45278.372488425928</v>
      </c>
      <c r="J1623" s="4">
        <v>147000</v>
      </c>
      <c r="K1623" s="5">
        <v>9100</v>
      </c>
      <c r="L1623" s="5">
        <v>119500</v>
      </c>
      <c r="M1623" s="5">
        <f t="shared" si="59"/>
        <v>128600</v>
      </c>
      <c r="N1623" s="38">
        <v>2.08</v>
      </c>
      <c r="O1623" s="38">
        <v>2.393317985535508</v>
      </c>
    </row>
    <row r="1624" spans="1:15">
      <c r="A1624" s="1" t="s">
        <v>4459</v>
      </c>
      <c r="B1624" s="1" t="s">
        <v>5165</v>
      </c>
      <c r="C1624" s="1" t="s">
        <v>5166</v>
      </c>
      <c r="D1624" s="1" t="s">
        <v>5087</v>
      </c>
      <c r="E1624" s="2">
        <v>510</v>
      </c>
      <c r="F1624" s="1" t="s">
        <v>5167</v>
      </c>
      <c r="G1624" s="2" t="s">
        <v>18</v>
      </c>
      <c r="H1624" s="1" t="s">
        <v>9329</v>
      </c>
      <c r="I1624" s="3">
        <v>45163.39261574074</v>
      </c>
      <c r="J1624" s="4">
        <v>130000</v>
      </c>
      <c r="K1624" s="5">
        <v>4300</v>
      </c>
      <c r="L1624" s="5">
        <v>109800</v>
      </c>
      <c r="M1624" s="5">
        <f t="shared" si="59"/>
        <v>114100</v>
      </c>
      <c r="N1624" s="38">
        <v>2.08</v>
      </c>
      <c r="O1624" s="38">
        <v>2.393317985535508</v>
      </c>
    </row>
    <row r="1625" spans="1:15">
      <c r="A1625" s="1" t="s">
        <v>4459</v>
      </c>
      <c r="B1625" s="1" t="s">
        <v>5168</v>
      </c>
      <c r="C1625" s="1" t="s">
        <v>5169</v>
      </c>
      <c r="D1625" s="1" t="s">
        <v>5087</v>
      </c>
      <c r="E1625" s="2">
        <v>510</v>
      </c>
      <c r="F1625" s="1" t="s">
        <v>5170</v>
      </c>
      <c r="G1625" s="2" t="s">
        <v>18</v>
      </c>
      <c r="H1625" s="1" t="s">
        <v>9330</v>
      </c>
      <c r="I1625" s="3">
        <v>44967.587222222224</v>
      </c>
      <c r="J1625" s="4">
        <v>136500</v>
      </c>
      <c r="K1625" s="5">
        <v>4000</v>
      </c>
      <c r="L1625" s="5">
        <v>120000</v>
      </c>
      <c r="M1625" s="5">
        <f t="shared" si="59"/>
        <v>124000</v>
      </c>
      <c r="N1625" s="38">
        <v>2.08</v>
      </c>
      <c r="O1625" s="38">
        <v>2.393317985535508</v>
      </c>
    </row>
    <row r="1626" spans="1:15">
      <c r="A1626" s="1" t="s">
        <v>4459</v>
      </c>
      <c r="B1626" s="1" t="s">
        <v>5171</v>
      </c>
      <c r="C1626" s="1" t="s">
        <v>5172</v>
      </c>
      <c r="D1626" s="1" t="s">
        <v>5087</v>
      </c>
      <c r="E1626" s="2">
        <v>510</v>
      </c>
      <c r="F1626" s="1" t="s">
        <v>5173</v>
      </c>
      <c r="G1626" s="2" t="s">
        <v>18</v>
      </c>
      <c r="H1626" s="1" t="s">
        <v>9331</v>
      </c>
      <c r="I1626" s="3">
        <v>45244.468958333331</v>
      </c>
      <c r="J1626" s="4">
        <v>130000</v>
      </c>
      <c r="K1626" s="5">
        <v>4200</v>
      </c>
      <c r="L1626" s="5">
        <v>114100</v>
      </c>
      <c r="M1626" s="5">
        <f t="shared" si="59"/>
        <v>118300</v>
      </c>
      <c r="N1626" s="38">
        <v>2.08</v>
      </c>
      <c r="O1626" s="38">
        <v>2.393317985535508</v>
      </c>
    </row>
    <row r="1627" spans="1:15">
      <c r="A1627" s="1" t="s">
        <v>4459</v>
      </c>
      <c r="B1627" s="1" t="s">
        <v>5174</v>
      </c>
      <c r="C1627" s="1" t="s">
        <v>5175</v>
      </c>
      <c r="D1627" s="1" t="s">
        <v>5087</v>
      </c>
      <c r="E1627" s="2">
        <v>510</v>
      </c>
      <c r="F1627" s="1" t="s">
        <v>5176</v>
      </c>
      <c r="G1627" s="2" t="s">
        <v>18</v>
      </c>
      <c r="H1627" s="1" t="s">
        <v>9332</v>
      </c>
      <c r="I1627" s="3">
        <v>45283.336736111109</v>
      </c>
      <c r="J1627" s="4">
        <v>157900</v>
      </c>
      <c r="K1627" s="5">
        <v>4200</v>
      </c>
      <c r="L1627" s="5">
        <v>144400</v>
      </c>
      <c r="M1627" s="5">
        <f t="shared" si="59"/>
        <v>148600</v>
      </c>
      <c r="N1627" s="38">
        <v>2.08</v>
      </c>
      <c r="O1627" s="38">
        <v>2.393317985535508</v>
      </c>
    </row>
    <row r="1628" spans="1:15">
      <c r="A1628" s="1" t="s">
        <v>4459</v>
      </c>
      <c r="B1628" s="1" t="s">
        <v>5177</v>
      </c>
      <c r="C1628" s="1" t="s">
        <v>5178</v>
      </c>
      <c r="D1628" s="1" t="s">
        <v>5087</v>
      </c>
      <c r="E1628" s="2">
        <v>510</v>
      </c>
      <c r="F1628" s="1" t="s">
        <v>5179</v>
      </c>
      <c r="G1628" s="2" t="s">
        <v>18</v>
      </c>
      <c r="H1628" s="1" t="s">
        <v>9333</v>
      </c>
      <c r="I1628" s="3">
        <v>45161.655277777776</v>
      </c>
      <c r="J1628" s="4">
        <v>222050</v>
      </c>
      <c r="K1628" s="5">
        <v>6200</v>
      </c>
      <c r="L1628" s="5">
        <v>210500</v>
      </c>
      <c r="M1628" s="5">
        <f t="shared" si="59"/>
        <v>216700</v>
      </c>
      <c r="N1628" s="38">
        <v>2.08</v>
      </c>
      <c r="O1628" s="38">
        <v>2.393317985535508</v>
      </c>
    </row>
    <row r="1629" spans="1:15">
      <c r="A1629" s="1" t="s">
        <v>4459</v>
      </c>
      <c r="B1629" s="1" t="s">
        <v>5180</v>
      </c>
      <c r="C1629" s="1" t="s">
        <v>5181</v>
      </c>
      <c r="D1629" s="1" t="s">
        <v>5087</v>
      </c>
      <c r="E1629" s="2">
        <v>510</v>
      </c>
      <c r="F1629" s="1" t="s">
        <v>5182</v>
      </c>
      <c r="G1629" s="2" t="s">
        <v>18</v>
      </c>
      <c r="H1629" s="1" t="s">
        <v>9334</v>
      </c>
      <c r="I1629" s="3">
        <v>45198.665972222225</v>
      </c>
      <c r="J1629" s="4">
        <v>162500</v>
      </c>
      <c r="K1629" s="5">
        <v>3900</v>
      </c>
      <c r="L1629" s="5">
        <v>144700</v>
      </c>
      <c r="M1629" s="5">
        <f t="shared" si="59"/>
        <v>148600</v>
      </c>
      <c r="N1629" s="38">
        <v>2.08</v>
      </c>
      <c r="O1629" s="38">
        <v>2.393317985535508</v>
      </c>
    </row>
    <row r="1630" spans="1:15">
      <c r="A1630" s="1" t="s">
        <v>4459</v>
      </c>
      <c r="B1630" s="1" t="s">
        <v>5183</v>
      </c>
      <c r="C1630" s="1" t="s">
        <v>5184</v>
      </c>
      <c r="D1630" s="1" t="s">
        <v>5087</v>
      </c>
      <c r="E1630" s="2">
        <v>510</v>
      </c>
      <c r="F1630" s="1" t="s">
        <v>5185</v>
      </c>
      <c r="G1630" s="2" t="s">
        <v>18</v>
      </c>
      <c r="H1630" s="1" t="s">
        <v>9335</v>
      </c>
      <c r="I1630" s="3">
        <v>45107.585069444445</v>
      </c>
      <c r="J1630" s="4">
        <v>140000</v>
      </c>
      <c r="K1630" s="5">
        <v>5700</v>
      </c>
      <c r="L1630" s="5">
        <v>123200</v>
      </c>
      <c r="M1630" s="5">
        <f t="shared" si="59"/>
        <v>128900</v>
      </c>
      <c r="N1630" s="38">
        <v>2.08</v>
      </c>
      <c r="O1630" s="38">
        <v>2.393317985535508</v>
      </c>
    </row>
    <row r="1631" spans="1:15">
      <c r="A1631" s="1" t="s">
        <v>4459</v>
      </c>
      <c r="B1631" s="1" t="s">
        <v>5186</v>
      </c>
      <c r="C1631" s="1" t="s">
        <v>5187</v>
      </c>
      <c r="D1631" s="1" t="s">
        <v>5087</v>
      </c>
      <c r="E1631" s="2">
        <v>510</v>
      </c>
      <c r="F1631" s="1" t="s">
        <v>5188</v>
      </c>
      <c r="G1631" s="2" t="s">
        <v>18</v>
      </c>
      <c r="H1631" s="1" t="s">
        <v>9336</v>
      </c>
      <c r="I1631" s="3">
        <v>45175.674386574072</v>
      </c>
      <c r="J1631" s="4">
        <v>91000</v>
      </c>
      <c r="K1631" s="5">
        <v>3300</v>
      </c>
      <c r="L1631" s="5">
        <v>80600</v>
      </c>
      <c r="M1631" s="5">
        <f t="shared" si="59"/>
        <v>83900</v>
      </c>
      <c r="N1631" s="38">
        <v>2.08</v>
      </c>
      <c r="O1631" s="38">
        <v>2.393317985535508</v>
      </c>
    </row>
    <row r="1632" spans="1:15">
      <c r="A1632" s="1" t="s">
        <v>4459</v>
      </c>
      <c r="B1632" s="1" t="s">
        <v>5189</v>
      </c>
      <c r="C1632" s="1" t="s">
        <v>5190</v>
      </c>
      <c r="D1632" s="1" t="s">
        <v>5087</v>
      </c>
      <c r="E1632" s="2">
        <v>510</v>
      </c>
      <c r="F1632" s="1" t="s">
        <v>5191</v>
      </c>
      <c r="G1632" s="2" t="s">
        <v>18</v>
      </c>
      <c r="H1632" s="1" t="s">
        <v>9337</v>
      </c>
      <c r="I1632" s="3">
        <v>45215.572789351849</v>
      </c>
      <c r="J1632" s="4">
        <v>144000</v>
      </c>
      <c r="K1632" s="5">
        <v>4200</v>
      </c>
      <c r="L1632" s="5">
        <v>130400</v>
      </c>
      <c r="M1632" s="5">
        <f t="shared" si="59"/>
        <v>134600</v>
      </c>
      <c r="N1632" s="38">
        <v>2.08</v>
      </c>
      <c r="O1632" s="38">
        <v>2.393317985535508</v>
      </c>
    </row>
    <row r="1633" spans="1:15">
      <c r="A1633" s="1" t="s">
        <v>4459</v>
      </c>
      <c r="B1633" s="1" t="s">
        <v>5192</v>
      </c>
      <c r="C1633" s="1" t="s">
        <v>5193</v>
      </c>
      <c r="D1633" s="1" t="s">
        <v>5087</v>
      </c>
      <c r="E1633" s="2">
        <v>510</v>
      </c>
      <c r="F1633" s="1" t="s">
        <v>5194</v>
      </c>
      <c r="G1633" s="2" t="s">
        <v>18</v>
      </c>
      <c r="H1633" s="1" t="s">
        <v>9338</v>
      </c>
      <c r="I1633" s="3">
        <v>45000.409502314818</v>
      </c>
      <c r="J1633" s="4">
        <v>160000</v>
      </c>
      <c r="K1633" s="5">
        <v>4200</v>
      </c>
      <c r="L1633" s="5">
        <v>146500</v>
      </c>
      <c r="M1633" s="5">
        <f t="shared" si="59"/>
        <v>150700</v>
      </c>
      <c r="N1633" s="38">
        <v>2.08</v>
      </c>
      <c r="O1633" s="38">
        <v>2.393317985535508</v>
      </c>
    </row>
    <row r="1634" spans="1:15">
      <c r="A1634" s="1" t="s">
        <v>4459</v>
      </c>
      <c r="B1634" s="1" t="s">
        <v>5195</v>
      </c>
      <c r="C1634" s="1" t="s">
        <v>5196</v>
      </c>
      <c r="D1634" s="1" t="s">
        <v>5087</v>
      </c>
      <c r="E1634" s="2">
        <v>510</v>
      </c>
      <c r="F1634" s="1" t="s">
        <v>5197</v>
      </c>
      <c r="G1634" s="2" t="s">
        <v>18</v>
      </c>
      <c r="H1634" s="1" t="s">
        <v>9339</v>
      </c>
      <c r="I1634" s="3">
        <v>45040.40556712963</v>
      </c>
      <c r="J1634" s="4">
        <v>140000</v>
      </c>
      <c r="K1634" s="5">
        <v>6400</v>
      </c>
      <c r="L1634" s="5">
        <v>128200</v>
      </c>
      <c r="M1634" s="5">
        <f t="shared" si="59"/>
        <v>134600</v>
      </c>
      <c r="N1634" s="38">
        <v>2.08</v>
      </c>
      <c r="O1634" s="38">
        <v>2.393317985535508</v>
      </c>
    </row>
    <row r="1635" spans="1:15">
      <c r="A1635" s="1" t="s">
        <v>4459</v>
      </c>
      <c r="B1635" s="1" t="s">
        <v>5198</v>
      </c>
      <c r="C1635" s="1" t="s">
        <v>5199</v>
      </c>
      <c r="D1635" s="1" t="s">
        <v>5087</v>
      </c>
      <c r="E1635" s="2">
        <v>510</v>
      </c>
      <c r="F1635" s="1" t="s">
        <v>5200</v>
      </c>
      <c r="G1635" s="2" t="s">
        <v>18</v>
      </c>
      <c r="H1635" s="1" t="s">
        <v>9340</v>
      </c>
      <c r="I1635" s="3">
        <v>45058.416631944441</v>
      </c>
      <c r="J1635" s="4">
        <v>98000</v>
      </c>
      <c r="K1635" s="5">
        <v>3200</v>
      </c>
      <c r="L1635" s="5">
        <v>93600</v>
      </c>
      <c r="M1635" s="5">
        <f t="shared" si="59"/>
        <v>96800</v>
      </c>
      <c r="N1635" s="38">
        <v>2.08</v>
      </c>
      <c r="O1635" s="38">
        <v>2.393317985535508</v>
      </c>
    </row>
    <row r="1636" spans="1:15">
      <c r="A1636" s="1" t="s">
        <v>4459</v>
      </c>
      <c r="B1636" s="1" t="s">
        <v>5201</v>
      </c>
      <c r="C1636" s="1" t="s">
        <v>5202</v>
      </c>
      <c r="D1636" s="1" t="s">
        <v>5087</v>
      </c>
      <c r="E1636" s="2">
        <v>510</v>
      </c>
      <c r="F1636" s="1" t="s">
        <v>5203</v>
      </c>
      <c r="G1636" s="2" t="s">
        <v>18</v>
      </c>
      <c r="H1636" s="1" t="s">
        <v>9341</v>
      </c>
      <c r="I1636" s="3">
        <v>45016.409837962965</v>
      </c>
      <c r="J1636" s="4">
        <v>147000</v>
      </c>
      <c r="K1636" s="5">
        <v>4900</v>
      </c>
      <c r="L1636" s="5">
        <v>141600</v>
      </c>
      <c r="M1636" s="5">
        <f t="shared" si="59"/>
        <v>146500</v>
      </c>
      <c r="N1636" s="38">
        <v>2.08</v>
      </c>
      <c r="O1636" s="38">
        <v>2.393317985535508</v>
      </c>
    </row>
    <row r="1637" spans="1:15">
      <c r="A1637" s="1" t="s">
        <v>4459</v>
      </c>
      <c r="B1637" s="1" t="s">
        <v>5204</v>
      </c>
      <c r="C1637" s="1" t="s">
        <v>5205</v>
      </c>
      <c r="D1637" s="1" t="s">
        <v>5087</v>
      </c>
      <c r="E1637" s="2">
        <v>510</v>
      </c>
      <c r="F1637" s="1" t="s">
        <v>5206</v>
      </c>
      <c r="G1637" s="2" t="s">
        <v>18</v>
      </c>
      <c r="H1637" s="1" t="s">
        <v>9342</v>
      </c>
      <c r="I1637" s="3">
        <v>45107.570381944446</v>
      </c>
      <c r="J1637" s="4">
        <v>180795</v>
      </c>
      <c r="K1637" s="5">
        <v>4800</v>
      </c>
      <c r="L1637" s="5">
        <v>175800</v>
      </c>
      <c r="M1637" s="5">
        <f t="shared" si="59"/>
        <v>180600</v>
      </c>
      <c r="N1637" s="38">
        <v>2.08</v>
      </c>
      <c r="O1637" s="38">
        <v>2.393317985535508</v>
      </c>
    </row>
    <row r="1638" spans="1:15">
      <c r="A1638" s="1" t="s">
        <v>4459</v>
      </c>
      <c r="B1638" s="1" t="s">
        <v>5207</v>
      </c>
      <c r="C1638" s="1" t="s">
        <v>5208</v>
      </c>
      <c r="D1638" s="1" t="s">
        <v>5087</v>
      </c>
      <c r="E1638" s="2">
        <v>510</v>
      </c>
      <c r="F1638" s="1" t="s">
        <v>5209</v>
      </c>
      <c r="G1638" s="2" t="s">
        <v>18</v>
      </c>
      <c r="H1638" s="1" t="s">
        <v>9343</v>
      </c>
      <c r="I1638" s="3">
        <v>44938.415613425925</v>
      </c>
      <c r="J1638" s="4">
        <v>126000</v>
      </c>
      <c r="K1638" s="5">
        <v>5100</v>
      </c>
      <c r="L1638" s="5">
        <v>120800</v>
      </c>
      <c r="M1638" s="5">
        <f t="shared" si="59"/>
        <v>125900</v>
      </c>
      <c r="N1638" s="38">
        <v>2.08</v>
      </c>
      <c r="O1638" s="38">
        <v>2.393317985535508</v>
      </c>
    </row>
    <row r="1639" spans="1:15">
      <c r="A1639" s="1" t="s">
        <v>4459</v>
      </c>
      <c r="B1639" s="1" t="s">
        <v>5210</v>
      </c>
      <c r="C1639" s="1" t="s">
        <v>5211</v>
      </c>
      <c r="D1639" s="1" t="s">
        <v>5087</v>
      </c>
      <c r="E1639" s="2">
        <v>510</v>
      </c>
      <c r="F1639" s="1" t="s">
        <v>5212</v>
      </c>
      <c r="G1639" s="2" t="s">
        <v>18</v>
      </c>
      <c r="H1639" s="1" t="s">
        <v>9344</v>
      </c>
      <c r="I1639" s="3">
        <v>44957.486712962964</v>
      </c>
      <c r="J1639" s="4">
        <v>145000</v>
      </c>
      <c r="K1639" s="5">
        <v>4200</v>
      </c>
      <c r="L1639" s="5">
        <v>140800</v>
      </c>
      <c r="M1639" s="5">
        <f t="shared" si="59"/>
        <v>145000</v>
      </c>
      <c r="N1639" s="38">
        <v>2.08</v>
      </c>
      <c r="O1639" s="38">
        <v>2.393317985535508</v>
      </c>
    </row>
    <row r="1640" spans="1:15">
      <c r="A1640" s="1" t="s">
        <v>4459</v>
      </c>
      <c r="B1640" s="1" t="s">
        <v>5213</v>
      </c>
      <c r="C1640" s="1" t="s">
        <v>5214</v>
      </c>
      <c r="D1640" s="1" t="s">
        <v>5087</v>
      </c>
      <c r="E1640" s="2">
        <v>510</v>
      </c>
      <c r="F1640" s="1" t="s">
        <v>5215</v>
      </c>
      <c r="G1640" s="2" t="s">
        <v>18</v>
      </c>
      <c r="H1640" s="1" t="s">
        <v>9345</v>
      </c>
      <c r="I1640" s="3">
        <v>45084.33934027778</v>
      </c>
      <c r="J1640" s="4">
        <v>172000</v>
      </c>
      <c r="K1640" s="5">
        <v>4400</v>
      </c>
      <c r="L1640" s="5">
        <v>170400</v>
      </c>
      <c r="M1640" s="5">
        <f t="shared" si="59"/>
        <v>174800</v>
      </c>
      <c r="N1640" s="38">
        <v>2.08</v>
      </c>
      <c r="O1640" s="38">
        <v>2.393317985535508</v>
      </c>
    </row>
    <row r="1641" spans="1:15">
      <c r="A1641" s="1" t="s">
        <v>4459</v>
      </c>
      <c r="B1641" s="1" t="s">
        <v>5216</v>
      </c>
      <c r="C1641" s="1" t="s">
        <v>5217</v>
      </c>
      <c r="D1641" s="1" t="s">
        <v>5087</v>
      </c>
      <c r="E1641" s="2">
        <v>510</v>
      </c>
      <c r="F1641" s="1" t="s">
        <v>5218</v>
      </c>
      <c r="G1641" s="2" t="s">
        <v>18</v>
      </c>
      <c r="H1641" s="1" t="s">
        <v>9346</v>
      </c>
      <c r="I1641" s="3">
        <v>44999.458738425928</v>
      </c>
      <c r="J1641" s="4">
        <v>118500</v>
      </c>
      <c r="K1641" s="5">
        <v>5000</v>
      </c>
      <c r="L1641" s="5">
        <v>117300</v>
      </c>
      <c r="M1641" s="5">
        <f t="shared" si="59"/>
        <v>122300</v>
      </c>
      <c r="N1641" s="38">
        <v>2.08</v>
      </c>
      <c r="O1641" s="38">
        <v>2.393317985535508</v>
      </c>
    </row>
    <row r="1642" spans="1:15">
      <c r="A1642" s="1" t="s">
        <v>4459</v>
      </c>
      <c r="B1642" s="1" t="s">
        <v>5219</v>
      </c>
      <c r="C1642" s="1" t="s">
        <v>5220</v>
      </c>
      <c r="D1642" s="1" t="s">
        <v>5087</v>
      </c>
      <c r="E1642" s="2">
        <v>510</v>
      </c>
      <c r="F1642" s="1" t="s">
        <v>5221</v>
      </c>
      <c r="G1642" s="2" t="s">
        <v>18</v>
      </c>
      <c r="H1642" s="1" t="s">
        <v>9347</v>
      </c>
      <c r="I1642" s="3">
        <v>45203.615694444445</v>
      </c>
      <c r="J1642" s="4">
        <v>190000</v>
      </c>
      <c r="K1642" s="5">
        <v>8600</v>
      </c>
      <c r="L1642" s="5">
        <v>188400</v>
      </c>
      <c r="M1642" s="5">
        <f t="shared" si="59"/>
        <v>197000</v>
      </c>
      <c r="N1642" s="38">
        <v>2.08</v>
      </c>
      <c r="O1642" s="38">
        <v>2.393317985535508</v>
      </c>
    </row>
    <row r="1643" spans="1:15">
      <c r="A1643" s="1" t="s">
        <v>4459</v>
      </c>
      <c r="B1643" s="1" t="s">
        <v>5222</v>
      </c>
      <c r="C1643" s="1" t="s">
        <v>5223</v>
      </c>
      <c r="D1643" s="1" t="s">
        <v>5087</v>
      </c>
      <c r="E1643" s="2">
        <v>510</v>
      </c>
      <c r="F1643" s="1" t="s">
        <v>5224</v>
      </c>
      <c r="G1643" s="2" t="s">
        <v>18</v>
      </c>
      <c r="H1643" s="1" t="s">
        <v>9348</v>
      </c>
      <c r="I1643" s="3">
        <v>45141.636111111111</v>
      </c>
      <c r="J1643" s="4">
        <v>134000</v>
      </c>
      <c r="K1643" s="5">
        <v>5300</v>
      </c>
      <c r="L1643" s="5">
        <v>137000</v>
      </c>
      <c r="M1643" s="5">
        <f t="shared" si="59"/>
        <v>142300</v>
      </c>
      <c r="N1643" s="38">
        <v>2.08</v>
      </c>
      <c r="O1643" s="38">
        <v>2.393317985535508</v>
      </c>
    </row>
    <row r="1644" spans="1:15">
      <c r="A1644" s="1" t="s">
        <v>4459</v>
      </c>
      <c r="B1644" s="1" t="s">
        <v>5225</v>
      </c>
      <c r="C1644" s="1" t="s">
        <v>5226</v>
      </c>
      <c r="D1644" s="1" t="s">
        <v>5087</v>
      </c>
      <c r="E1644" s="2">
        <v>510</v>
      </c>
      <c r="F1644" s="1" t="s">
        <v>5227</v>
      </c>
      <c r="G1644" s="2" t="s">
        <v>18</v>
      </c>
      <c r="H1644" s="1" t="s">
        <v>9349</v>
      </c>
      <c r="I1644" s="3">
        <v>45044.593506944446</v>
      </c>
      <c r="J1644" s="4">
        <v>119900</v>
      </c>
      <c r="K1644" s="5">
        <v>4200</v>
      </c>
      <c r="L1644" s="5">
        <v>126100</v>
      </c>
      <c r="M1644" s="5">
        <f t="shared" ref="M1644:M1675" si="60">SUM(K1644:L1644)</f>
        <v>130300</v>
      </c>
      <c r="N1644" s="38">
        <v>2.08</v>
      </c>
      <c r="O1644" s="38">
        <v>2.393317985535508</v>
      </c>
    </row>
    <row r="1645" spans="1:15">
      <c r="A1645" s="1" t="s">
        <v>4459</v>
      </c>
      <c r="B1645" s="1" t="s">
        <v>5228</v>
      </c>
      <c r="C1645" s="1" t="s">
        <v>5229</v>
      </c>
      <c r="D1645" s="1" t="s">
        <v>5230</v>
      </c>
      <c r="E1645" s="2">
        <v>510</v>
      </c>
      <c r="F1645" s="1" t="s">
        <v>5231</v>
      </c>
      <c r="G1645" s="2" t="s">
        <v>18</v>
      </c>
      <c r="H1645" s="1" t="s">
        <v>9350</v>
      </c>
      <c r="I1645" s="3">
        <v>45135.626018518517</v>
      </c>
      <c r="J1645" s="4">
        <v>147000</v>
      </c>
      <c r="K1645" s="5">
        <v>13600</v>
      </c>
      <c r="L1645" s="5">
        <v>74000</v>
      </c>
      <c r="M1645" s="5">
        <f t="shared" si="60"/>
        <v>87600</v>
      </c>
      <c r="N1645" s="38">
        <v>2.4</v>
      </c>
      <c r="O1645" s="38">
        <v>3.0945746598918205</v>
      </c>
    </row>
    <row r="1646" spans="1:15">
      <c r="A1646" s="1" t="s">
        <v>4459</v>
      </c>
      <c r="B1646" s="1" t="s">
        <v>5232</v>
      </c>
      <c r="C1646" s="1" t="s">
        <v>5233</v>
      </c>
      <c r="D1646" s="1" t="s">
        <v>5230</v>
      </c>
      <c r="E1646" s="2">
        <v>510</v>
      </c>
      <c r="F1646" s="1" t="s">
        <v>5234</v>
      </c>
      <c r="G1646" s="2" t="s">
        <v>18</v>
      </c>
      <c r="H1646" s="1" t="s">
        <v>9351</v>
      </c>
      <c r="I1646" s="3">
        <v>45275.347916666666</v>
      </c>
      <c r="J1646" s="4">
        <v>157000</v>
      </c>
      <c r="K1646" s="5">
        <v>12500</v>
      </c>
      <c r="L1646" s="5">
        <v>87200</v>
      </c>
      <c r="M1646" s="5">
        <f t="shared" si="60"/>
        <v>99700</v>
      </c>
      <c r="N1646" s="38">
        <v>2.4</v>
      </c>
      <c r="O1646" s="38">
        <v>3.0945746598918205</v>
      </c>
    </row>
    <row r="1647" spans="1:15">
      <c r="A1647" s="1" t="s">
        <v>4459</v>
      </c>
      <c r="B1647" s="1" t="s">
        <v>5235</v>
      </c>
      <c r="C1647" s="1" t="s">
        <v>5236</v>
      </c>
      <c r="D1647" s="1" t="s">
        <v>5230</v>
      </c>
      <c r="E1647" s="2">
        <v>510</v>
      </c>
      <c r="F1647" s="1" t="s">
        <v>5237</v>
      </c>
      <c r="G1647" s="2" t="s">
        <v>18</v>
      </c>
      <c r="H1647" s="1" t="s">
        <v>10113</v>
      </c>
      <c r="I1647" s="3">
        <v>45282.417511574073</v>
      </c>
      <c r="J1647" s="4">
        <v>121000</v>
      </c>
      <c r="K1647" s="5">
        <v>9200</v>
      </c>
      <c r="L1647" s="5">
        <v>72200</v>
      </c>
      <c r="M1647" s="5">
        <f t="shared" si="60"/>
        <v>81400</v>
      </c>
      <c r="N1647" s="38">
        <v>2.4</v>
      </c>
      <c r="O1647" s="38">
        <v>3.0945746598918205</v>
      </c>
    </row>
    <row r="1648" spans="1:15">
      <c r="A1648" s="1" t="s">
        <v>4459</v>
      </c>
      <c r="B1648" s="1" t="s">
        <v>5238</v>
      </c>
      <c r="C1648" s="1" t="s">
        <v>5239</v>
      </c>
      <c r="D1648" s="1" t="s">
        <v>5230</v>
      </c>
      <c r="E1648" s="2">
        <v>510</v>
      </c>
      <c r="F1648" s="1" t="s">
        <v>5240</v>
      </c>
      <c r="G1648" s="2" t="s">
        <v>18</v>
      </c>
      <c r="H1648" s="1" t="s">
        <v>9352</v>
      </c>
      <c r="I1648" s="3">
        <v>45251.402025462965</v>
      </c>
      <c r="J1648" s="4">
        <v>135000</v>
      </c>
      <c r="K1648" s="5">
        <v>13400</v>
      </c>
      <c r="L1648" s="5">
        <v>78700</v>
      </c>
      <c r="M1648" s="5">
        <f t="shared" si="60"/>
        <v>92100</v>
      </c>
      <c r="N1648" s="38">
        <v>2.4</v>
      </c>
      <c r="O1648" s="38">
        <v>3.0945746598918205</v>
      </c>
    </row>
    <row r="1649" spans="1:15">
      <c r="A1649" s="1" t="s">
        <v>4459</v>
      </c>
      <c r="B1649" s="1" t="s">
        <v>5241</v>
      </c>
      <c r="C1649" s="1" t="s">
        <v>5242</v>
      </c>
      <c r="D1649" s="1" t="s">
        <v>5230</v>
      </c>
      <c r="E1649" s="2">
        <v>510</v>
      </c>
      <c r="F1649" s="1" t="s">
        <v>5243</v>
      </c>
      <c r="G1649" s="2" t="s">
        <v>18</v>
      </c>
      <c r="H1649" s="1" t="s">
        <v>9353</v>
      </c>
      <c r="I1649" s="3">
        <v>45142.629803240743</v>
      </c>
      <c r="J1649" s="4">
        <v>150000</v>
      </c>
      <c r="K1649" s="5">
        <v>10200</v>
      </c>
      <c r="L1649" s="5">
        <v>94900</v>
      </c>
      <c r="M1649" s="5">
        <f t="shared" si="60"/>
        <v>105100</v>
      </c>
      <c r="N1649" s="38">
        <v>2.4</v>
      </c>
      <c r="O1649" s="38">
        <v>3.0945746598918205</v>
      </c>
    </row>
    <row r="1650" spans="1:15">
      <c r="A1650" s="1" t="s">
        <v>4459</v>
      </c>
      <c r="B1650" s="1" t="s">
        <v>5244</v>
      </c>
      <c r="C1650" s="1" t="s">
        <v>5245</v>
      </c>
      <c r="D1650" s="1" t="s">
        <v>5230</v>
      </c>
      <c r="E1650" s="2">
        <v>510</v>
      </c>
      <c r="F1650" s="1" t="s">
        <v>5246</v>
      </c>
      <c r="G1650" s="2" t="s">
        <v>18</v>
      </c>
      <c r="H1650" s="1" t="s">
        <v>9354</v>
      </c>
      <c r="I1650" s="3">
        <v>45065.632835648146</v>
      </c>
      <c r="J1650" s="4">
        <v>134500</v>
      </c>
      <c r="K1650" s="5">
        <v>12500</v>
      </c>
      <c r="L1650" s="5">
        <v>82800</v>
      </c>
      <c r="M1650" s="5">
        <f t="shared" si="60"/>
        <v>95300</v>
      </c>
      <c r="N1650" s="38">
        <v>2.4</v>
      </c>
      <c r="O1650" s="38">
        <v>3.0945746598918205</v>
      </c>
    </row>
    <row r="1651" spans="1:15">
      <c r="A1651" s="1" t="s">
        <v>4459</v>
      </c>
      <c r="B1651" s="1" t="s">
        <v>5247</v>
      </c>
      <c r="C1651" s="1" t="s">
        <v>5248</v>
      </c>
      <c r="D1651" s="1" t="s">
        <v>5230</v>
      </c>
      <c r="E1651" s="2">
        <v>510</v>
      </c>
      <c r="F1651" s="1" t="s">
        <v>5249</v>
      </c>
      <c r="G1651" s="2" t="s">
        <v>18</v>
      </c>
      <c r="H1651" s="1" t="s">
        <v>9355</v>
      </c>
      <c r="I1651" s="3">
        <v>45112.489976851852</v>
      </c>
      <c r="J1651" s="4">
        <v>125000</v>
      </c>
      <c r="K1651" s="5">
        <v>10900</v>
      </c>
      <c r="L1651" s="5">
        <v>79600</v>
      </c>
      <c r="M1651" s="5">
        <f t="shared" si="60"/>
        <v>90500</v>
      </c>
      <c r="N1651" s="38">
        <v>2.4</v>
      </c>
      <c r="O1651" s="38">
        <v>3.0945746598918205</v>
      </c>
    </row>
    <row r="1652" spans="1:15">
      <c r="A1652" s="1" t="s">
        <v>4459</v>
      </c>
      <c r="B1652" s="1" t="s">
        <v>5250</v>
      </c>
      <c r="C1652" s="1" t="s">
        <v>5251</v>
      </c>
      <c r="D1652" s="1" t="s">
        <v>5230</v>
      </c>
      <c r="E1652" s="2">
        <v>510</v>
      </c>
      <c r="F1652" s="1" t="s">
        <v>5252</v>
      </c>
      <c r="G1652" s="2" t="s">
        <v>18</v>
      </c>
      <c r="H1652" s="1" t="s">
        <v>9356</v>
      </c>
      <c r="I1652" s="3">
        <v>45212.460381944446</v>
      </c>
      <c r="J1652" s="4">
        <v>75000</v>
      </c>
      <c r="K1652" s="5">
        <v>14100</v>
      </c>
      <c r="L1652" s="5">
        <v>42100</v>
      </c>
      <c r="M1652" s="5">
        <f t="shared" si="60"/>
        <v>56200</v>
      </c>
      <c r="N1652" s="38">
        <v>2.4</v>
      </c>
      <c r="O1652" s="38">
        <v>3.0945746598918205</v>
      </c>
    </row>
    <row r="1653" spans="1:15">
      <c r="A1653" s="1" t="s">
        <v>4459</v>
      </c>
      <c r="B1653" s="1" t="s">
        <v>5253</v>
      </c>
      <c r="C1653" s="1" t="s">
        <v>5254</v>
      </c>
      <c r="D1653" s="1" t="s">
        <v>5230</v>
      </c>
      <c r="E1653" s="2">
        <v>510</v>
      </c>
      <c r="F1653" s="1" t="s">
        <v>5255</v>
      </c>
      <c r="G1653" s="2" t="s">
        <v>18</v>
      </c>
      <c r="H1653" s="1" t="s">
        <v>9357</v>
      </c>
      <c r="I1653" s="3">
        <v>45189.439756944441</v>
      </c>
      <c r="J1653" s="4">
        <v>130000</v>
      </c>
      <c r="K1653" s="5">
        <v>10100</v>
      </c>
      <c r="L1653" s="5">
        <v>88400</v>
      </c>
      <c r="M1653" s="5">
        <f t="shared" si="60"/>
        <v>98500</v>
      </c>
      <c r="N1653" s="38">
        <v>2.4</v>
      </c>
      <c r="O1653" s="38">
        <v>3.0945746598918205</v>
      </c>
    </row>
    <row r="1654" spans="1:15">
      <c r="A1654" s="1" t="s">
        <v>4459</v>
      </c>
      <c r="B1654" s="1" t="s">
        <v>5256</v>
      </c>
      <c r="C1654" s="1" t="s">
        <v>5257</v>
      </c>
      <c r="D1654" s="1" t="s">
        <v>5230</v>
      </c>
      <c r="E1654" s="2">
        <v>510</v>
      </c>
      <c r="F1654" s="1" t="s">
        <v>5258</v>
      </c>
      <c r="G1654" s="2" t="s">
        <v>18</v>
      </c>
      <c r="H1654" s="1" t="s">
        <v>9358</v>
      </c>
      <c r="I1654" s="3">
        <v>45056.356076388889</v>
      </c>
      <c r="J1654" s="4">
        <v>150000</v>
      </c>
      <c r="K1654" s="5">
        <v>12400</v>
      </c>
      <c r="L1654" s="5">
        <v>101300</v>
      </c>
      <c r="M1654" s="5">
        <f t="shared" si="60"/>
        <v>113700</v>
      </c>
      <c r="N1654" s="38">
        <v>2.4</v>
      </c>
      <c r="O1654" s="38">
        <v>3.0945746598918205</v>
      </c>
    </row>
    <row r="1655" spans="1:15">
      <c r="A1655" s="1" t="s">
        <v>4459</v>
      </c>
      <c r="B1655" s="1" t="s">
        <v>5259</v>
      </c>
      <c r="C1655" s="1" t="s">
        <v>5260</v>
      </c>
      <c r="D1655" s="1" t="s">
        <v>5230</v>
      </c>
      <c r="E1655" s="2">
        <v>510</v>
      </c>
      <c r="F1655" s="1" t="s">
        <v>5261</v>
      </c>
      <c r="G1655" s="2" t="s">
        <v>18</v>
      </c>
      <c r="H1655" s="1" t="s">
        <v>9359</v>
      </c>
      <c r="I1655" s="3">
        <v>44967.409513888888</v>
      </c>
      <c r="J1655" s="4">
        <v>140000</v>
      </c>
      <c r="K1655" s="5">
        <v>11900</v>
      </c>
      <c r="L1655" s="5">
        <v>96600</v>
      </c>
      <c r="M1655" s="5">
        <f t="shared" si="60"/>
        <v>108500</v>
      </c>
      <c r="N1655" s="38">
        <v>2.4</v>
      </c>
      <c r="O1655" s="38">
        <v>3.0945746598918205</v>
      </c>
    </row>
    <row r="1656" spans="1:15">
      <c r="A1656" s="1" t="s">
        <v>4459</v>
      </c>
      <c r="B1656" s="1" t="s">
        <v>5262</v>
      </c>
      <c r="C1656" s="1" t="s">
        <v>5263</v>
      </c>
      <c r="D1656" s="1" t="s">
        <v>5230</v>
      </c>
      <c r="E1656" s="2">
        <v>510</v>
      </c>
      <c r="F1656" s="1" t="s">
        <v>5264</v>
      </c>
      <c r="G1656" s="2" t="s">
        <v>18</v>
      </c>
      <c r="H1656" s="1" t="s">
        <v>9360</v>
      </c>
      <c r="I1656" s="3">
        <v>45114.423333333332</v>
      </c>
      <c r="J1656" s="4">
        <v>118000</v>
      </c>
      <c r="K1656" s="5">
        <v>15200</v>
      </c>
      <c r="L1656" s="5">
        <v>76700</v>
      </c>
      <c r="M1656" s="5">
        <f t="shared" si="60"/>
        <v>91900</v>
      </c>
      <c r="N1656" s="38">
        <v>2.4</v>
      </c>
      <c r="O1656" s="38">
        <v>3.0945746598918205</v>
      </c>
    </row>
    <row r="1657" spans="1:15">
      <c r="A1657" s="1" t="s">
        <v>4459</v>
      </c>
      <c r="B1657" s="1" t="s">
        <v>5265</v>
      </c>
      <c r="C1657" s="1" t="s">
        <v>5266</v>
      </c>
      <c r="D1657" s="1" t="s">
        <v>5230</v>
      </c>
      <c r="E1657" s="2">
        <v>510</v>
      </c>
      <c r="F1657" s="1" t="s">
        <v>5267</v>
      </c>
      <c r="G1657" s="2" t="s">
        <v>18</v>
      </c>
      <c r="H1657" s="1" t="s">
        <v>9361</v>
      </c>
      <c r="I1657" s="3">
        <v>44930.421412037038</v>
      </c>
      <c r="J1657" s="4">
        <v>123000</v>
      </c>
      <c r="K1657" s="5">
        <v>9600</v>
      </c>
      <c r="L1657" s="5">
        <v>87500</v>
      </c>
      <c r="M1657" s="5">
        <f t="shared" si="60"/>
        <v>97100</v>
      </c>
      <c r="N1657" s="38">
        <v>2.4</v>
      </c>
      <c r="O1657" s="38">
        <v>3.0945746598918205</v>
      </c>
    </row>
    <row r="1658" spans="1:15">
      <c r="A1658" s="1" t="s">
        <v>4459</v>
      </c>
      <c r="B1658" s="1" t="s">
        <v>5268</v>
      </c>
      <c r="C1658" s="1" t="s">
        <v>5269</v>
      </c>
      <c r="D1658" s="1" t="s">
        <v>5230</v>
      </c>
      <c r="E1658" s="2">
        <v>510</v>
      </c>
      <c r="F1658" s="1" t="s">
        <v>5270</v>
      </c>
      <c r="G1658" s="2" t="s">
        <v>18</v>
      </c>
      <c r="H1658" s="1" t="s">
        <v>9362</v>
      </c>
      <c r="I1658" s="3">
        <v>45266.471516203703</v>
      </c>
      <c r="J1658" s="4">
        <v>120000</v>
      </c>
      <c r="K1658" s="5">
        <v>10800</v>
      </c>
      <c r="L1658" s="5">
        <v>85200</v>
      </c>
      <c r="M1658" s="5">
        <f t="shared" si="60"/>
        <v>96000</v>
      </c>
      <c r="N1658" s="38">
        <v>2.4</v>
      </c>
      <c r="O1658" s="38">
        <v>3.0945746598918205</v>
      </c>
    </row>
    <row r="1659" spans="1:15">
      <c r="A1659" s="1" t="s">
        <v>4459</v>
      </c>
      <c r="B1659" s="1" t="s">
        <v>5271</v>
      </c>
      <c r="C1659" s="1" t="s">
        <v>5272</v>
      </c>
      <c r="D1659" s="1" t="s">
        <v>5230</v>
      </c>
      <c r="E1659" s="2">
        <v>510</v>
      </c>
      <c r="F1659" s="1" t="s">
        <v>5273</v>
      </c>
      <c r="G1659" s="2" t="s">
        <v>18</v>
      </c>
      <c r="H1659" s="1" t="s">
        <v>9363</v>
      </c>
      <c r="I1659" s="3">
        <v>45275.355798611112</v>
      </c>
      <c r="J1659" s="4">
        <v>124900</v>
      </c>
      <c r="K1659" s="5">
        <v>7400</v>
      </c>
      <c r="L1659" s="5">
        <v>95700</v>
      </c>
      <c r="M1659" s="5">
        <f t="shared" si="60"/>
        <v>103100</v>
      </c>
      <c r="N1659" s="38">
        <v>2.4</v>
      </c>
      <c r="O1659" s="38">
        <v>3.0945746598918205</v>
      </c>
    </row>
    <row r="1660" spans="1:15">
      <c r="A1660" s="1" t="s">
        <v>4459</v>
      </c>
      <c r="B1660" s="1" t="s">
        <v>5274</v>
      </c>
      <c r="C1660" s="1" t="s">
        <v>5275</v>
      </c>
      <c r="D1660" s="1" t="s">
        <v>5230</v>
      </c>
      <c r="E1660" s="2">
        <v>510</v>
      </c>
      <c r="F1660" s="1" t="s">
        <v>5276</v>
      </c>
      <c r="G1660" s="2" t="s">
        <v>18</v>
      </c>
      <c r="H1660" s="1" t="s">
        <v>9364</v>
      </c>
      <c r="I1660" s="3">
        <v>45250.43346064815</v>
      </c>
      <c r="J1660" s="4">
        <v>120000</v>
      </c>
      <c r="K1660" s="5">
        <v>9500</v>
      </c>
      <c r="L1660" s="5">
        <v>90100</v>
      </c>
      <c r="M1660" s="5">
        <f t="shared" si="60"/>
        <v>99600</v>
      </c>
      <c r="N1660" s="38">
        <v>2.4</v>
      </c>
      <c r="O1660" s="38">
        <v>3.0945746598918205</v>
      </c>
    </row>
    <row r="1661" spans="1:15">
      <c r="A1661" s="1" t="s">
        <v>4459</v>
      </c>
      <c r="B1661" s="1" t="s">
        <v>5277</v>
      </c>
      <c r="C1661" s="1" t="s">
        <v>5278</v>
      </c>
      <c r="D1661" s="1" t="s">
        <v>5230</v>
      </c>
      <c r="E1661" s="2">
        <v>510</v>
      </c>
      <c r="F1661" s="1" t="s">
        <v>5279</v>
      </c>
      <c r="G1661" s="2" t="s">
        <v>18</v>
      </c>
      <c r="H1661" s="1" t="s">
        <v>9365</v>
      </c>
      <c r="I1661" s="3">
        <v>45160.55872685185</v>
      </c>
      <c r="J1661" s="4">
        <v>118425</v>
      </c>
      <c r="K1661" s="5">
        <v>8100</v>
      </c>
      <c r="L1661" s="5">
        <v>91300</v>
      </c>
      <c r="M1661" s="5">
        <f t="shared" si="60"/>
        <v>99400</v>
      </c>
      <c r="N1661" s="38">
        <v>2.4</v>
      </c>
      <c r="O1661" s="38">
        <v>3.0945746598918205</v>
      </c>
    </row>
    <row r="1662" spans="1:15">
      <c r="A1662" s="1" t="s">
        <v>4459</v>
      </c>
      <c r="B1662" s="1" t="s">
        <v>5280</v>
      </c>
      <c r="C1662" s="1" t="s">
        <v>5281</v>
      </c>
      <c r="D1662" s="1" t="s">
        <v>5230</v>
      </c>
      <c r="E1662" s="2">
        <v>510</v>
      </c>
      <c r="F1662" s="1" t="s">
        <v>5282</v>
      </c>
      <c r="G1662" s="2" t="s">
        <v>18</v>
      </c>
      <c r="H1662" s="1" t="s">
        <v>9366</v>
      </c>
      <c r="I1662" s="3">
        <v>45013.352638888886</v>
      </c>
      <c r="J1662" s="4">
        <v>118000</v>
      </c>
      <c r="K1662" s="5">
        <v>13700</v>
      </c>
      <c r="L1662" s="5">
        <v>87100</v>
      </c>
      <c r="M1662" s="5">
        <f t="shared" si="60"/>
        <v>100800</v>
      </c>
      <c r="N1662" s="38">
        <v>2.4</v>
      </c>
      <c r="O1662" s="38">
        <v>3.0945746598918205</v>
      </c>
    </row>
    <row r="1663" spans="1:15">
      <c r="A1663" s="1" t="s">
        <v>4459</v>
      </c>
      <c r="B1663" s="1" t="s">
        <v>5283</v>
      </c>
      <c r="C1663" s="1" t="s">
        <v>5284</v>
      </c>
      <c r="D1663" s="1" t="s">
        <v>5230</v>
      </c>
      <c r="E1663" s="2">
        <v>510</v>
      </c>
      <c r="F1663" s="1" t="s">
        <v>5285</v>
      </c>
      <c r="G1663" s="2" t="s">
        <v>18</v>
      </c>
      <c r="H1663" s="1" t="s">
        <v>9367</v>
      </c>
      <c r="I1663" s="3">
        <v>45132.561886574076</v>
      </c>
      <c r="J1663" s="4">
        <v>175000</v>
      </c>
      <c r="K1663" s="5">
        <v>10300</v>
      </c>
      <c r="L1663" s="5">
        <v>144800</v>
      </c>
      <c r="M1663" s="5">
        <f t="shared" si="60"/>
        <v>155100</v>
      </c>
      <c r="N1663" s="38">
        <v>2.4</v>
      </c>
      <c r="O1663" s="38">
        <v>3.0945746598918205</v>
      </c>
    </row>
    <row r="1664" spans="1:15">
      <c r="A1664" s="1" t="s">
        <v>4459</v>
      </c>
      <c r="B1664" s="1" t="s">
        <v>5286</v>
      </c>
      <c r="C1664" s="1" t="s">
        <v>5287</v>
      </c>
      <c r="D1664" s="1" t="s">
        <v>5230</v>
      </c>
      <c r="E1664" s="2">
        <v>510</v>
      </c>
      <c r="F1664" s="1" t="s">
        <v>5288</v>
      </c>
      <c r="G1664" s="2" t="s">
        <v>18</v>
      </c>
      <c r="H1664" s="1" t="s">
        <v>9368</v>
      </c>
      <c r="I1664" s="3">
        <v>45240.408692129633</v>
      </c>
      <c r="J1664" s="4">
        <v>120000</v>
      </c>
      <c r="K1664" s="5">
        <v>9600</v>
      </c>
      <c r="L1664" s="5">
        <v>97900</v>
      </c>
      <c r="M1664" s="5">
        <f t="shared" si="60"/>
        <v>107500</v>
      </c>
      <c r="N1664" s="38">
        <v>2.4</v>
      </c>
      <c r="O1664" s="38">
        <v>3.0945746598918205</v>
      </c>
    </row>
    <row r="1665" spans="1:15">
      <c r="A1665" s="1" t="s">
        <v>4459</v>
      </c>
      <c r="B1665" s="1" t="s">
        <v>5289</v>
      </c>
      <c r="C1665" s="1" t="s">
        <v>5290</v>
      </c>
      <c r="D1665" s="1" t="s">
        <v>5230</v>
      </c>
      <c r="E1665" s="2">
        <v>510</v>
      </c>
      <c r="F1665" s="1" t="s">
        <v>5291</v>
      </c>
      <c r="G1665" s="2" t="s">
        <v>18</v>
      </c>
      <c r="H1665" s="1" t="s">
        <v>9369</v>
      </c>
      <c r="I1665" s="3">
        <v>45023.468460648146</v>
      </c>
      <c r="J1665" s="4">
        <v>90000</v>
      </c>
      <c r="K1665" s="5">
        <v>9000</v>
      </c>
      <c r="L1665" s="5">
        <v>72200</v>
      </c>
      <c r="M1665" s="5">
        <f t="shared" si="60"/>
        <v>81200</v>
      </c>
      <c r="N1665" s="38">
        <v>2.4</v>
      </c>
      <c r="O1665" s="38">
        <v>3.0945746598918205</v>
      </c>
    </row>
    <row r="1666" spans="1:15">
      <c r="A1666" s="1" t="s">
        <v>4459</v>
      </c>
      <c r="B1666" s="1" t="s">
        <v>5292</v>
      </c>
      <c r="C1666" s="1" t="s">
        <v>5293</v>
      </c>
      <c r="D1666" s="1" t="s">
        <v>5230</v>
      </c>
      <c r="E1666" s="2">
        <v>510</v>
      </c>
      <c r="F1666" s="1" t="s">
        <v>5294</v>
      </c>
      <c r="G1666" s="2" t="s">
        <v>18</v>
      </c>
      <c r="H1666" s="1" t="s">
        <v>9370</v>
      </c>
      <c r="I1666" s="3">
        <v>45198.545613425929</v>
      </c>
      <c r="J1666" s="4">
        <v>110000</v>
      </c>
      <c r="K1666" s="5">
        <v>13200</v>
      </c>
      <c r="L1666" s="5">
        <v>88100</v>
      </c>
      <c r="M1666" s="5">
        <f t="shared" si="60"/>
        <v>101300</v>
      </c>
      <c r="N1666" s="38">
        <v>2.4</v>
      </c>
      <c r="O1666" s="38">
        <v>3.0945746598918205</v>
      </c>
    </row>
    <row r="1667" spans="1:15">
      <c r="A1667" s="1" t="s">
        <v>4459</v>
      </c>
      <c r="B1667" s="1" t="s">
        <v>5295</v>
      </c>
      <c r="C1667" s="1" t="s">
        <v>5296</v>
      </c>
      <c r="D1667" s="1" t="s">
        <v>5230</v>
      </c>
      <c r="E1667" s="2">
        <v>510</v>
      </c>
      <c r="F1667" s="1" t="s">
        <v>5297</v>
      </c>
      <c r="G1667" s="2" t="s">
        <v>18</v>
      </c>
      <c r="H1667" s="1" t="s">
        <v>10114</v>
      </c>
      <c r="I1667" s="3">
        <v>45279.405844907407</v>
      </c>
      <c r="J1667" s="4">
        <v>133000</v>
      </c>
      <c r="K1667" s="5">
        <v>8500</v>
      </c>
      <c r="L1667" s="5">
        <v>114800</v>
      </c>
      <c r="M1667" s="5">
        <f t="shared" si="60"/>
        <v>123300</v>
      </c>
      <c r="N1667" s="38">
        <v>2.4</v>
      </c>
      <c r="O1667" s="38">
        <v>3.0945746598918205</v>
      </c>
    </row>
    <row r="1668" spans="1:15">
      <c r="A1668" s="1" t="s">
        <v>4459</v>
      </c>
      <c r="B1668" s="1" t="s">
        <v>5298</v>
      </c>
      <c r="C1668" s="1" t="s">
        <v>5299</v>
      </c>
      <c r="D1668" s="1" t="s">
        <v>5230</v>
      </c>
      <c r="E1668" s="2">
        <v>510</v>
      </c>
      <c r="F1668" s="1" t="s">
        <v>5300</v>
      </c>
      <c r="G1668" s="2" t="s">
        <v>18</v>
      </c>
      <c r="H1668" s="1" t="s">
        <v>9371</v>
      </c>
      <c r="I1668" s="3">
        <v>44998.390127314815</v>
      </c>
      <c r="J1668" s="4">
        <v>125000</v>
      </c>
      <c r="K1668" s="5">
        <v>15300</v>
      </c>
      <c r="L1668" s="5">
        <v>100600</v>
      </c>
      <c r="M1668" s="5">
        <f t="shared" si="60"/>
        <v>115900</v>
      </c>
      <c r="N1668" s="38">
        <v>2.4</v>
      </c>
      <c r="O1668" s="38">
        <v>3.0945746598918205</v>
      </c>
    </row>
    <row r="1669" spans="1:15">
      <c r="A1669" s="1" t="s">
        <v>4459</v>
      </c>
      <c r="B1669" s="1" t="s">
        <v>5301</v>
      </c>
      <c r="C1669" s="1" t="s">
        <v>5302</v>
      </c>
      <c r="D1669" s="1" t="s">
        <v>5230</v>
      </c>
      <c r="E1669" s="2">
        <v>510</v>
      </c>
      <c r="F1669" s="1" t="s">
        <v>5303</v>
      </c>
      <c r="G1669" s="2" t="s">
        <v>18</v>
      </c>
      <c r="H1669" s="1" t="s">
        <v>9372</v>
      </c>
      <c r="I1669" s="3">
        <v>45245.419479166667</v>
      </c>
      <c r="J1669" s="4">
        <v>152000</v>
      </c>
      <c r="K1669" s="5">
        <v>12900</v>
      </c>
      <c r="L1669" s="5">
        <v>130300</v>
      </c>
      <c r="M1669" s="5">
        <f t="shared" si="60"/>
        <v>143200</v>
      </c>
      <c r="N1669" s="38">
        <v>2.4</v>
      </c>
      <c r="O1669" s="38">
        <v>3.0945746598918205</v>
      </c>
    </row>
    <row r="1670" spans="1:15">
      <c r="A1670" s="1" t="s">
        <v>4459</v>
      </c>
      <c r="B1670" s="1" t="s">
        <v>5304</v>
      </c>
      <c r="C1670" s="1" t="s">
        <v>5305</v>
      </c>
      <c r="D1670" s="1" t="s">
        <v>5230</v>
      </c>
      <c r="E1670" s="2">
        <v>510</v>
      </c>
      <c r="F1670" s="1" t="s">
        <v>5306</v>
      </c>
      <c r="G1670" s="2" t="s">
        <v>18</v>
      </c>
      <c r="H1670" s="1" t="s">
        <v>9373</v>
      </c>
      <c r="I1670" s="3">
        <v>45105.421180555553</v>
      </c>
      <c r="J1670" s="4">
        <v>110000</v>
      </c>
      <c r="K1670" s="5">
        <v>12200</v>
      </c>
      <c r="L1670" s="5">
        <v>93000</v>
      </c>
      <c r="M1670" s="5">
        <f t="shared" si="60"/>
        <v>105200</v>
      </c>
      <c r="N1670" s="38">
        <v>2.4</v>
      </c>
      <c r="O1670" s="38">
        <v>3.0945746598918205</v>
      </c>
    </row>
    <row r="1671" spans="1:15">
      <c r="A1671" s="1" t="s">
        <v>4459</v>
      </c>
      <c r="B1671" s="1" t="s">
        <v>5307</v>
      </c>
      <c r="C1671" s="1" t="s">
        <v>5308</v>
      </c>
      <c r="D1671" s="1" t="s">
        <v>5230</v>
      </c>
      <c r="E1671" s="2">
        <v>510</v>
      </c>
      <c r="F1671" s="1" t="s">
        <v>5309</v>
      </c>
      <c r="G1671" s="2" t="s">
        <v>18</v>
      </c>
      <c r="H1671" s="1" t="s">
        <v>9374</v>
      </c>
      <c r="I1671" s="3">
        <v>45114.498333333337</v>
      </c>
      <c r="J1671" s="4">
        <v>105000</v>
      </c>
      <c r="K1671" s="5">
        <v>9800</v>
      </c>
      <c r="L1671" s="5">
        <v>91600</v>
      </c>
      <c r="M1671" s="5">
        <f t="shared" si="60"/>
        <v>101400</v>
      </c>
      <c r="N1671" s="38">
        <v>2.4</v>
      </c>
      <c r="O1671" s="38">
        <v>3.0945746598918205</v>
      </c>
    </row>
    <row r="1672" spans="1:15">
      <c r="A1672" s="1" t="s">
        <v>4459</v>
      </c>
      <c r="B1672" s="1" t="s">
        <v>5310</v>
      </c>
      <c r="C1672" s="1" t="s">
        <v>5311</v>
      </c>
      <c r="D1672" s="1" t="s">
        <v>5230</v>
      </c>
      <c r="E1672" s="2">
        <v>510</v>
      </c>
      <c r="F1672" s="1" t="s">
        <v>5312</v>
      </c>
      <c r="G1672" s="2" t="s">
        <v>18</v>
      </c>
      <c r="H1672" s="1" t="s">
        <v>9375</v>
      </c>
      <c r="I1672" s="3">
        <v>45149.61142361111</v>
      </c>
      <c r="J1672" s="4">
        <v>185000</v>
      </c>
      <c r="K1672" s="5">
        <v>9900</v>
      </c>
      <c r="L1672" s="5">
        <v>180000</v>
      </c>
      <c r="M1672" s="5">
        <f t="shared" si="60"/>
        <v>189900</v>
      </c>
      <c r="N1672" s="38">
        <v>2.4</v>
      </c>
      <c r="O1672" s="38">
        <v>3.0945746598918205</v>
      </c>
    </row>
    <row r="1673" spans="1:15">
      <c r="A1673" s="1" t="s">
        <v>4459</v>
      </c>
      <c r="B1673" s="1" t="s">
        <v>5313</v>
      </c>
      <c r="C1673" s="1" t="s">
        <v>5314</v>
      </c>
      <c r="D1673" s="1" t="s">
        <v>5230</v>
      </c>
      <c r="E1673" s="2">
        <v>510</v>
      </c>
      <c r="F1673" s="1" t="s">
        <v>5315</v>
      </c>
      <c r="G1673" s="2" t="s">
        <v>18</v>
      </c>
      <c r="H1673" s="1" t="s">
        <v>9376</v>
      </c>
      <c r="I1673" s="3">
        <v>44995.426423611112</v>
      </c>
      <c r="J1673" s="4">
        <v>190000</v>
      </c>
      <c r="K1673" s="5">
        <v>21200</v>
      </c>
      <c r="L1673" s="5">
        <v>178100</v>
      </c>
      <c r="M1673" s="5">
        <f t="shared" si="60"/>
        <v>199300</v>
      </c>
      <c r="N1673" s="38">
        <v>2.4</v>
      </c>
      <c r="O1673" s="38">
        <v>3.0945746598918205</v>
      </c>
    </row>
    <row r="1674" spans="1:15">
      <c r="A1674" s="1" t="s">
        <v>4459</v>
      </c>
      <c r="B1674" s="1" t="s">
        <v>5316</v>
      </c>
      <c r="C1674" s="1" t="s">
        <v>5317</v>
      </c>
      <c r="D1674" s="1" t="s">
        <v>5230</v>
      </c>
      <c r="E1674" s="2">
        <v>510</v>
      </c>
      <c r="F1674" s="1" t="s">
        <v>5318</v>
      </c>
      <c r="G1674" s="2" t="s">
        <v>18</v>
      </c>
      <c r="H1674" s="1" t="s">
        <v>9377</v>
      </c>
      <c r="I1674" s="3">
        <v>45047.426388888889</v>
      </c>
      <c r="J1674" s="4">
        <v>80000</v>
      </c>
      <c r="K1674" s="5">
        <v>8500</v>
      </c>
      <c r="L1674" s="5">
        <v>75800</v>
      </c>
      <c r="M1674" s="5">
        <f t="shared" si="60"/>
        <v>84300</v>
      </c>
      <c r="N1674" s="38">
        <v>2.4</v>
      </c>
      <c r="O1674" s="38">
        <v>3.0945746598918205</v>
      </c>
    </row>
    <row r="1675" spans="1:15">
      <c r="A1675" s="1" t="s">
        <v>4459</v>
      </c>
      <c r="B1675" s="1" t="s">
        <v>5319</v>
      </c>
      <c r="C1675" s="1" t="s">
        <v>5320</v>
      </c>
      <c r="D1675" s="1" t="s">
        <v>5321</v>
      </c>
      <c r="E1675" s="2">
        <v>510</v>
      </c>
      <c r="F1675" s="1" t="s">
        <v>5322</v>
      </c>
      <c r="G1675" s="2" t="s">
        <v>18</v>
      </c>
      <c r="H1675" s="1" t="s">
        <v>9378</v>
      </c>
      <c r="I1675" s="3">
        <v>45051.593680555554</v>
      </c>
      <c r="J1675" s="4">
        <v>108000</v>
      </c>
      <c r="K1675" s="5">
        <v>2800</v>
      </c>
      <c r="L1675" s="5">
        <v>76700</v>
      </c>
      <c r="M1675" s="5">
        <f t="shared" si="60"/>
        <v>79500</v>
      </c>
      <c r="N1675" s="38">
        <v>2.12</v>
      </c>
      <c r="O1675" s="38">
        <v>2.12</v>
      </c>
    </row>
    <row r="1676" spans="1:15">
      <c r="A1676" s="1" t="s">
        <v>4459</v>
      </c>
      <c r="B1676" s="1" t="s">
        <v>5323</v>
      </c>
      <c r="C1676" s="1" t="s">
        <v>5324</v>
      </c>
      <c r="D1676" s="1" t="s">
        <v>5321</v>
      </c>
      <c r="E1676" s="2">
        <v>510</v>
      </c>
      <c r="F1676" s="1" t="s">
        <v>5325</v>
      </c>
      <c r="G1676" s="2" t="s">
        <v>18</v>
      </c>
      <c r="H1676" s="1" t="s">
        <v>9379</v>
      </c>
      <c r="I1676" s="3">
        <v>45065.491793981484</v>
      </c>
      <c r="J1676" s="4">
        <v>195000</v>
      </c>
      <c r="K1676" s="5">
        <v>2900</v>
      </c>
      <c r="L1676" s="5">
        <v>141400</v>
      </c>
      <c r="M1676" s="5">
        <f t="shared" ref="M1676:M1698" si="61">SUM(K1676:L1676)</f>
        <v>144300</v>
      </c>
      <c r="N1676" s="38">
        <v>2.12</v>
      </c>
      <c r="O1676" s="38">
        <v>2.12</v>
      </c>
    </row>
    <row r="1677" spans="1:15">
      <c r="A1677" s="1" t="s">
        <v>4459</v>
      </c>
      <c r="B1677" s="1" t="s">
        <v>5326</v>
      </c>
      <c r="C1677" s="1" t="s">
        <v>5327</v>
      </c>
      <c r="D1677" s="1" t="s">
        <v>5321</v>
      </c>
      <c r="E1677" s="2">
        <v>510</v>
      </c>
      <c r="F1677" s="1" t="s">
        <v>5328</v>
      </c>
      <c r="G1677" s="2" t="s">
        <v>18</v>
      </c>
      <c r="H1677" s="1" t="s">
        <v>9380</v>
      </c>
      <c r="I1677" s="3">
        <v>45033.490219907406</v>
      </c>
      <c r="J1677" s="4">
        <v>120000</v>
      </c>
      <c r="K1677" s="5">
        <v>2800</v>
      </c>
      <c r="L1677" s="5">
        <v>107800</v>
      </c>
      <c r="M1677" s="5">
        <f t="shared" si="61"/>
        <v>110600</v>
      </c>
      <c r="N1677" s="38">
        <v>2.12</v>
      </c>
      <c r="O1677" s="38">
        <v>2.12</v>
      </c>
    </row>
    <row r="1678" spans="1:15">
      <c r="A1678" s="1" t="s">
        <v>4459</v>
      </c>
      <c r="B1678" s="1" t="s">
        <v>5329</v>
      </c>
      <c r="C1678" s="1" t="s">
        <v>5330</v>
      </c>
      <c r="D1678" s="1" t="s">
        <v>5321</v>
      </c>
      <c r="E1678" s="2">
        <v>510</v>
      </c>
      <c r="F1678" s="1" t="s">
        <v>5331</v>
      </c>
      <c r="G1678" s="2" t="s">
        <v>18</v>
      </c>
      <c r="H1678" s="1" t="s">
        <v>9381</v>
      </c>
      <c r="I1678" s="3">
        <v>45093.581932870373</v>
      </c>
      <c r="J1678" s="4">
        <v>135500</v>
      </c>
      <c r="K1678" s="5">
        <v>2800</v>
      </c>
      <c r="L1678" s="5">
        <v>129400</v>
      </c>
      <c r="M1678" s="5">
        <f t="shared" si="61"/>
        <v>132200</v>
      </c>
      <c r="N1678" s="38">
        <v>2.12</v>
      </c>
      <c r="O1678" s="38">
        <v>2.12</v>
      </c>
    </row>
    <row r="1679" spans="1:15">
      <c r="A1679" s="1" t="s">
        <v>4459</v>
      </c>
      <c r="B1679" s="1" t="s">
        <v>5332</v>
      </c>
      <c r="C1679" s="1" t="s">
        <v>5333</v>
      </c>
      <c r="D1679" s="1" t="s">
        <v>5321</v>
      </c>
      <c r="E1679" s="2">
        <v>510</v>
      </c>
      <c r="F1679" s="1" t="s">
        <v>5334</v>
      </c>
      <c r="G1679" s="2" t="s">
        <v>18</v>
      </c>
      <c r="H1679" s="1" t="s">
        <v>9382</v>
      </c>
      <c r="I1679" s="3">
        <v>45058.530509259261</v>
      </c>
      <c r="J1679" s="4">
        <v>70000</v>
      </c>
      <c r="K1679" s="5">
        <v>2900</v>
      </c>
      <c r="L1679" s="5">
        <v>70800</v>
      </c>
      <c r="M1679" s="5">
        <f t="shared" si="61"/>
        <v>73700</v>
      </c>
      <c r="N1679" s="38">
        <v>2.12</v>
      </c>
      <c r="O1679" s="38">
        <v>2.12</v>
      </c>
    </row>
    <row r="1680" spans="1:15">
      <c r="A1680" s="1" t="s">
        <v>4459</v>
      </c>
      <c r="B1680" s="1" t="s">
        <v>5335</v>
      </c>
      <c r="C1680" s="1" t="s">
        <v>5336</v>
      </c>
      <c r="D1680" s="1" t="s">
        <v>5321</v>
      </c>
      <c r="E1680" s="2">
        <v>510</v>
      </c>
      <c r="F1680" s="1" t="s">
        <v>5337</v>
      </c>
      <c r="G1680" s="2" t="s">
        <v>18</v>
      </c>
      <c r="H1680" s="1" t="s">
        <v>9383</v>
      </c>
      <c r="I1680" s="3">
        <v>45096.591817129629</v>
      </c>
      <c r="J1680" s="4">
        <v>79968</v>
      </c>
      <c r="K1680" s="5">
        <v>3100</v>
      </c>
      <c r="L1680" s="5">
        <v>91300</v>
      </c>
      <c r="M1680" s="5">
        <f t="shared" si="61"/>
        <v>94400</v>
      </c>
      <c r="N1680" s="38">
        <v>2.12</v>
      </c>
      <c r="O1680" s="38">
        <v>2.12</v>
      </c>
    </row>
    <row r="1681" spans="1:15">
      <c r="A1681" s="1" t="s">
        <v>4459</v>
      </c>
      <c r="B1681" s="1" t="s">
        <v>5338</v>
      </c>
      <c r="C1681" s="1" t="s">
        <v>5339</v>
      </c>
      <c r="D1681" s="1" t="s">
        <v>5340</v>
      </c>
      <c r="E1681" s="2">
        <v>510</v>
      </c>
      <c r="F1681" s="1" t="s">
        <v>5341</v>
      </c>
      <c r="G1681" s="2" t="s">
        <v>18</v>
      </c>
      <c r="H1681" s="1" t="s">
        <v>9384</v>
      </c>
      <c r="I1681" s="3">
        <v>45215.624189814815</v>
      </c>
      <c r="J1681" s="4">
        <v>154900</v>
      </c>
      <c r="K1681" s="5">
        <v>6800</v>
      </c>
      <c r="L1681" s="5">
        <v>77800</v>
      </c>
      <c r="M1681" s="5">
        <f t="shared" si="61"/>
        <v>84600</v>
      </c>
      <c r="N1681" s="38">
        <v>1.55</v>
      </c>
      <c r="O1681" s="38">
        <v>1.9631322957198447</v>
      </c>
    </row>
    <row r="1682" spans="1:15">
      <c r="A1682" s="1" t="s">
        <v>4459</v>
      </c>
      <c r="B1682" s="1" t="s">
        <v>5342</v>
      </c>
      <c r="C1682" s="1" t="s">
        <v>5343</v>
      </c>
      <c r="D1682" s="1" t="s">
        <v>5340</v>
      </c>
      <c r="E1682" s="2">
        <v>510</v>
      </c>
      <c r="F1682" s="1" t="s">
        <v>5344</v>
      </c>
      <c r="G1682" s="2" t="s">
        <v>18</v>
      </c>
      <c r="H1682" s="1" t="s">
        <v>9385</v>
      </c>
      <c r="I1682" s="3">
        <v>45131.422384259262</v>
      </c>
      <c r="J1682" s="4">
        <v>133000</v>
      </c>
      <c r="K1682" s="5">
        <v>6600</v>
      </c>
      <c r="L1682" s="5">
        <v>64900</v>
      </c>
      <c r="M1682" s="5">
        <f t="shared" si="61"/>
        <v>71500</v>
      </c>
      <c r="N1682" s="38">
        <v>1.55</v>
      </c>
      <c r="O1682" s="38">
        <v>1.9631322957198447</v>
      </c>
    </row>
    <row r="1683" spans="1:15">
      <c r="A1683" s="1" t="s">
        <v>4459</v>
      </c>
      <c r="B1683" s="1" t="s">
        <v>5345</v>
      </c>
      <c r="C1683" s="1" t="s">
        <v>5346</v>
      </c>
      <c r="D1683" s="1" t="s">
        <v>5340</v>
      </c>
      <c r="E1683" s="2">
        <v>510</v>
      </c>
      <c r="F1683" s="1" t="s">
        <v>5347</v>
      </c>
      <c r="G1683" s="2" t="s">
        <v>18</v>
      </c>
      <c r="H1683" s="1" t="s">
        <v>9386</v>
      </c>
      <c r="I1683" s="3">
        <v>45257.343078703707</v>
      </c>
      <c r="J1683" s="4">
        <v>123500</v>
      </c>
      <c r="K1683" s="5">
        <v>5900</v>
      </c>
      <c r="L1683" s="5">
        <v>72300</v>
      </c>
      <c r="M1683" s="5">
        <f t="shared" si="61"/>
        <v>78200</v>
      </c>
      <c r="N1683" s="38">
        <v>1.55</v>
      </c>
      <c r="O1683" s="38">
        <v>1.9631322957198447</v>
      </c>
    </row>
    <row r="1684" spans="1:15">
      <c r="A1684" s="1" t="s">
        <v>4459</v>
      </c>
      <c r="B1684" s="1" t="s">
        <v>5348</v>
      </c>
      <c r="C1684" s="1" t="s">
        <v>5349</v>
      </c>
      <c r="D1684" s="1" t="s">
        <v>5340</v>
      </c>
      <c r="E1684" s="2">
        <v>510</v>
      </c>
      <c r="F1684" s="1" t="s">
        <v>5350</v>
      </c>
      <c r="G1684" s="2" t="s">
        <v>18</v>
      </c>
      <c r="H1684" s="1" t="s">
        <v>9387</v>
      </c>
      <c r="I1684" s="3">
        <v>44944.394282407404</v>
      </c>
      <c r="J1684" s="4">
        <v>166600</v>
      </c>
      <c r="K1684" s="5">
        <v>6800</v>
      </c>
      <c r="L1684" s="5">
        <v>100100</v>
      </c>
      <c r="M1684" s="5">
        <f t="shared" si="61"/>
        <v>106900</v>
      </c>
      <c r="N1684" s="38">
        <v>1.55</v>
      </c>
      <c r="O1684" s="38">
        <v>1.9631322957198447</v>
      </c>
    </row>
    <row r="1685" spans="1:15">
      <c r="A1685" s="1" t="s">
        <v>4459</v>
      </c>
      <c r="B1685" s="1" t="s">
        <v>5351</v>
      </c>
      <c r="C1685" s="1" t="s">
        <v>5352</v>
      </c>
      <c r="D1685" s="1" t="s">
        <v>5340</v>
      </c>
      <c r="E1685" s="2">
        <v>510</v>
      </c>
      <c r="F1685" s="1" t="s">
        <v>5353</v>
      </c>
      <c r="G1685" s="2" t="s">
        <v>18</v>
      </c>
      <c r="H1685" s="1" t="s">
        <v>9388</v>
      </c>
      <c r="I1685" s="3">
        <v>45072.410983796297</v>
      </c>
      <c r="J1685" s="4">
        <v>230000</v>
      </c>
      <c r="K1685" s="5">
        <v>8800</v>
      </c>
      <c r="L1685" s="5">
        <v>139500</v>
      </c>
      <c r="M1685" s="5">
        <f t="shared" si="61"/>
        <v>148300</v>
      </c>
      <c r="N1685" s="38">
        <v>1.55</v>
      </c>
      <c r="O1685" s="38">
        <v>1.9631322957198447</v>
      </c>
    </row>
    <row r="1686" spans="1:15">
      <c r="A1686" s="1" t="s">
        <v>4459</v>
      </c>
      <c r="B1686" s="1" t="s">
        <v>5354</v>
      </c>
      <c r="C1686" s="1" t="s">
        <v>5355</v>
      </c>
      <c r="D1686" s="1" t="s">
        <v>5340</v>
      </c>
      <c r="E1686" s="2">
        <v>510</v>
      </c>
      <c r="F1686" s="1" t="s">
        <v>5356</v>
      </c>
      <c r="G1686" s="2" t="s">
        <v>18</v>
      </c>
      <c r="H1686" s="1" t="s">
        <v>9389</v>
      </c>
      <c r="I1686" s="3">
        <v>45119.392569444448</v>
      </c>
      <c r="J1686" s="4">
        <v>192000</v>
      </c>
      <c r="K1686" s="5">
        <v>6800</v>
      </c>
      <c r="L1686" s="5">
        <v>123000</v>
      </c>
      <c r="M1686" s="5">
        <f t="shared" si="61"/>
        <v>129800</v>
      </c>
      <c r="N1686" s="38">
        <v>1.55</v>
      </c>
      <c r="O1686" s="38">
        <v>1.9631322957198447</v>
      </c>
    </row>
    <row r="1687" spans="1:15">
      <c r="A1687" s="1" t="s">
        <v>4459</v>
      </c>
      <c r="B1687" s="1" t="s">
        <v>5357</v>
      </c>
      <c r="C1687" s="1" t="s">
        <v>5358</v>
      </c>
      <c r="D1687" s="1" t="s">
        <v>5340</v>
      </c>
      <c r="E1687" s="2">
        <v>510</v>
      </c>
      <c r="F1687" s="1" t="s">
        <v>5359</v>
      </c>
      <c r="G1687" s="2" t="s">
        <v>18</v>
      </c>
      <c r="H1687" s="1" t="s">
        <v>9390</v>
      </c>
      <c r="I1687" s="3">
        <v>45198.380752314813</v>
      </c>
      <c r="J1687" s="4">
        <v>145000</v>
      </c>
      <c r="K1687" s="5">
        <v>6800</v>
      </c>
      <c r="L1687" s="5">
        <v>95000</v>
      </c>
      <c r="M1687" s="5">
        <f t="shared" si="61"/>
        <v>101800</v>
      </c>
      <c r="N1687" s="38">
        <v>1.55</v>
      </c>
      <c r="O1687" s="38">
        <v>1.9631322957198447</v>
      </c>
    </row>
    <row r="1688" spans="1:15">
      <c r="A1688" s="1" t="s">
        <v>4459</v>
      </c>
      <c r="B1688" s="1" t="s">
        <v>5360</v>
      </c>
      <c r="C1688" s="1" t="s">
        <v>5361</v>
      </c>
      <c r="D1688" s="1" t="s">
        <v>5340</v>
      </c>
      <c r="E1688" s="2">
        <v>510</v>
      </c>
      <c r="F1688" s="1" t="s">
        <v>5362</v>
      </c>
      <c r="G1688" s="2" t="s">
        <v>18</v>
      </c>
      <c r="H1688" s="1" t="s">
        <v>9391</v>
      </c>
      <c r="I1688" s="3">
        <v>45280.602037037039</v>
      </c>
      <c r="J1688" s="4">
        <v>155000</v>
      </c>
      <c r="K1688" s="5">
        <v>7300</v>
      </c>
      <c r="L1688" s="5">
        <v>103500</v>
      </c>
      <c r="M1688" s="5">
        <f t="shared" si="61"/>
        <v>110800</v>
      </c>
      <c r="N1688" s="38">
        <v>1.55</v>
      </c>
      <c r="O1688" s="38">
        <v>1.9631322957198447</v>
      </c>
    </row>
    <row r="1689" spans="1:15">
      <c r="A1689" s="1" t="s">
        <v>4459</v>
      </c>
      <c r="B1689" s="1" t="s">
        <v>5363</v>
      </c>
      <c r="C1689" s="1" t="s">
        <v>5364</v>
      </c>
      <c r="D1689" s="1" t="s">
        <v>5340</v>
      </c>
      <c r="E1689" s="2">
        <v>510</v>
      </c>
      <c r="F1689" s="1" t="s">
        <v>5365</v>
      </c>
      <c r="G1689" s="2" t="s">
        <v>18</v>
      </c>
      <c r="H1689" s="1" t="s">
        <v>9392</v>
      </c>
      <c r="I1689" s="3">
        <v>45114.481249999997</v>
      </c>
      <c r="J1689" s="4">
        <v>70000</v>
      </c>
      <c r="K1689" s="5">
        <v>6800</v>
      </c>
      <c r="L1689" s="5">
        <v>43300</v>
      </c>
      <c r="M1689" s="5">
        <f t="shared" si="61"/>
        <v>50100</v>
      </c>
      <c r="N1689" s="38">
        <v>1.55</v>
      </c>
      <c r="O1689" s="38">
        <v>1.9631322957198447</v>
      </c>
    </row>
    <row r="1690" spans="1:15">
      <c r="A1690" s="1" t="s">
        <v>4459</v>
      </c>
      <c r="B1690" s="1" t="s">
        <v>5366</v>
      </c>
      <c r="C1690" s="1" t="s">
        <v>5367</v>
      </c>
      <c r="D1690" s="1" t="s">
        <v>5340</v>
      </c>
      <c r="E1690" s="2">
        <v>510</v>
      </c>
      <c r="F1690" s="1" t="s">
        <v>5368</v>
      </c>
      <c r="G1690" s="2" t="s">
        <v>18</v>
      </c>
      <c r="H1690" s="1" t="s">
        <v>9393</v>
      </c>
      <c r="I1690" s="3">
        <v>45023.426782407405</v>
      </c>
      <c r="J1690" s="4">
        <v>160000</v>
      </c>
      <c r="K1690" s="5">
        <v>5700</v>
      </c>
      <c r="L1690" s="5">
        <v>110600</v>
      </c>
      <c r="M1690" s="5">
        <f t="shared" si="61"/>
        <v>116300</v>
      </c>
      <c r="N1690" s="38">
        <v>1.55</v>
      </c>
      <c r="O1690" s="38">
        <v>1.9631322957198447</v>
      </c>
    </row>
    <row r="1691" spans="1:15">
      <c r="A1691" s="1" t="s">
        <v>4459</v>
      </c>
      <c r="B1691" s="1" t="s">
        <v>5369</v>
      </c>
      <c r="C1691" s="1" t="s">
        <v>5370</v>
      </c>
      <c r="D1691" s="1" t="s">
        <v>5340</v>
      </c>
      <c r="E1691" s="2">
        <v>510</v>
      </c>
      <c r="F1691" s="1" t="s">
        <v>5371</v>
      </c>
      <c r="G1691" s="2" t="s">
        <v>18</v>
      </c>
      <c r="H1691" s="1" t="s">
        <v>9394</v>
      </c>
      <c r="I1691" s="3">
        <v>45068.486226851855</v>
      </c>
      <c r="J1691" s="4">
        <v>150000</v>
      </c>
      <c r="K1691" s="5">
        <v>8400</v>
      </c>
      <c r="L1691" s="5">
        <v>102500</v>
      </c>
      <c r="M1691" s="5">
        <f t="shared" si="61"/>
        <v>110900</v>
      </c>
      <c r="N1691" s="38">
        <v>1.55</v>
      </c>
      <c r="O1691" s="38">
        <v>1.9631322957198447</v>
      </c>
    </row>
    <row r="1692" spans="1:15">
      <c r="A1692" s="1" t="s">
        <v>4459</v>
      </c>
      <c r="B1692" s="1" t="s">
        <v>5372</v>
      </c>
      <c r="C1692" s="1" t="s">
        <v>5373</v>
      </c>
      <c r="D1692" s="1" t="s">
        <v>5340</v>
      </c>
      <c r="E1692" s="2">
        <v>510</v>
      </c>
      <c r="F1692" s="1" t="s">
        <v>5374</v>
      </c>
      <c r="G1692" s="2" t="s">
        <v>18</v>
      </c>
      <c r="H1692" s="1" t="s">
        <v>9395</v>
      </c>
      <c r="I1692" s="3">
        <v>45177.502847222226</v>
      </c>
      <c r="J1692" s="4">
        <v>141500</v>
      </c>
      <c r="K1692" s="5">
        <v>7400</v>
      </c>
      <c r="L1692" s="5">
        <v>97300</v>
      </c>
      <c r="M1692" s="5">
        <f t="shared" si="61"/>
        <v>104700</v>
      </c>
      <c r="N1692" s="38">
        <v>1.55</v>
      </c>
      <c r="O1692" s="38">
        <v>1.9631322957198447</v>
      </c>
    </row>
    <row r="1693" spans="1:15">
      <c r="A1693" s="1" t="s">
        <v>4459</v>
      </c>
      <c r="B1693" s="1" t="s">
        <v>5375</v>
      </c>
      <c r="C1693" s="1" t="s">
        <v>5376</v>
      </c>
      <c r="D1693" s="1" t="s">
        <v>5340</v>
      </c>
      <c r="E1693" s="2">
        <v>510</v>
      </c>
      <c r="F1693" s="1" t="s">
        <v>5377</v>
      </c>
      <c r="G1693" s="2" t="s">
        <v>18</v>
      </c>
      <c r="H1693" s="1" t="s">
        <v>9396</v>
      </c>
      <c r="I1693" s="3">
        <v>45023.403124999997</v>
      </c>
      <c r="J1693" s="4">
        <v>125500</v>
      </c>
      <c r="K1693" s="5">
        <v>6800</v>
      </c>
      <c r="L1693" s="5">
        <v>88400</v>
      </c>
      <c r="M1693" s="5">
        <f t="shared" si="61"/>
        <v>95200</v>
      </c>
      <c r="N1693" s="38">
        <v>1.55</v>
      </c>
      <c r="O1693" s="38">
        <v>1.9631322957198447</v>
      </c>
    </row>
    <row r="1694" spans="1:15">
      <c r="A1694" s="1" t="s">
        <v>4459</v>
      </c>
      <c r="B1694" s="1" t="s">
        <v>5378</v>
      </c>
      <c r="C1694" s="1" t="s">
        <v>5379</v>
      </c>
      <c r="D1694" s="1" t="s">
        <v>5340</v>
      </c>
      <c r="E1694" s="2">
        <v>510</v>
      </c>
      <c r="F1694" s="1" t="s">
        <v>5380</v>
      </c>
      <c r="G1694" s="2" t="s">
        <v>18</v>
      </c>
      <c r="H1694" s="1" t="s">
        <v>9397</v>
      </c>
      <c r="I1694" s="3">
        <v>45079.479756944442</v>
      </c>
      <c r="J1694" s="4">
        <v>118000</v>
      </c>
      <c r="K1694" s="5">
        <v>7900</v>
      </c>
      <c r="L1694" s="5">
        <v>82100</v>
      </c>
      <c r="M1694" s="5">
        <f t="shared" si="61"/>
        <v>90000</v>
      </c>
      <c r="N1694" s="38">
        <v>1.55</v>
      </c>
      <c r="O1694" s="38">
        <v>1.9631322957198447</v>
      </c>
    </row>
    <row r="1695" spans="1:15">
      <c r="A1695" s="1" t="s">
        <v>4459</v>
      </c>
      <c r="B1695" s="1" t="s">
        <v>5381</v>
      </c>
      <c r="C1695" s="1" t="s">
        <v>5382</v>
      </c>
      <c r="D1695" s="1" t="s">
        <v>5340</v>
      </c>
      <c r="E1695" s="2">
        <v>510</v>
      </c>
      <c r="F1695" s="1" t="s">
        <v>5383</v>
      </c>
      <c r="G1695" s="2" t="s">
        <v>18</v>
      </c>
      <c r="H1695" s="1" t="s">
        <v>9398</v>
      </c>
      <c r="I1695" s="3">
        <v>44936.588726851849</v>
      </c>
      <c r="J1695" s="4">
        <v>120000</v>
      </c>
      <c r="K1695" s="5">
        <v>6800</v>
      </c>
      <c r="L1695" s="5">
        <v>86000</v>
      </c>
      <c r="M1695" s="5">
        <f t="shared" si="61"/>
        <v>92800</v>
      </c>
      <c r="N1695" s="38">
        <v>1.55</v>
      </c>
      <c r="O1695" s="38">
        <v>1.9631322957198447</v>
      </c>
    </row>
    <row r="1696" spans="1:15">
      <c r="A1696" s="1" t="s">
        <v>4459</v>
      </c>
      <c r="B1696" s="1" t="s">
        <v>5384</v>
      </c>
      <c r="C1696" s="1" t="s">
        <v>5385</v>
      </c>
      <c r="D1696" s="1" t="s">
        <v>5340</v>
      </c>
      <c r="E1696" s="2">
        <v>510</v>
      </c>
      <c r="F1696" s="1" t="s">
        <v>5386</v>
      </c>
      <c r="G1696" s="2" t="s">
        <v>18</v>
      </c>
      <c r="H1696" s="1" t="s">
        <v>9399</v>
      </c>
      <c r="I1696" s="3">
        <v>45077.374062499999</v>
      </c>
      <c r="J1696" s="4">
        <v>172000</v>
      </c>
      <c r="K1696" s="5">
        <v>8800</v>
      </c>
      <c r="L1696" s="5">
        <v>130000</v>
      </c>
      <c r="M1696" s="5">
        <f t="shared" si="61"/>
        <v>138800</v>
      </c>
      <c r="N1696" s="38">
        <v>1.55</v>
      </c>
      <c r="O1696" s="38">
        <v>1.9631322957198447</v>
      </c>
    </row>
    <row r="1697" spans="1:15">
      <c r="A1697" s="1" t="s">
        <v>4459</v>
      </c>
      <c r="B1697" s="1" t="s">
        <v>5387</v>
      </c>
      <c r="C1697" s="1" t="s">
        <v>5388</v>
      </c>
      <c r="D1697" s="1" t="s">
        <v>5340</v>
      </c>
      <c r="E1697" s="2">
        <v>510</v>
      </c>
      <c r="F1697" s="1" t="s">
        <v>5389</v>
      </c>
      <c r="G1697" s="2" t="s">
        <v>18</v>
      </c>
      <c r="H1697" s="1" t="s">
        <v>9400</v>
      </c>
      <c r="I1697" s="3">
        <v>45090.381122685183</v>
      </c>
      <c r="J1697" s="4">
        <v>120000</v>
      </c>
      <c r="K1697" s="5">
        <v>8000</v>
      </c>
      <c r="L1697" s="5">
        <v>89700</v>
      </c>
      <c r="M1697" s="5">
        <f t="shared" si="61"/>
        <v>97700</v>
      </c>
      <c r="N1697" s="38">
        <v>1.55</v>
      </c>
      <c r="O1697" s="38">
        <v>1.9631322957198447</v>
      </c>
    </row>
    <row r="1698" spans="1:15">
      <c r="A1698" s="1" t="s">
        <v>4459</v>
      </c>
      <c r="B1698" s="1" t="s">
        <v>5390</v>
      </c>
      <c r="C1698" s="1" t="s">
        <v>5391</v>
      </c>
      <c r="D1698" s="1" t="s">
        <v>5340</v>
      </c>
      <c r="E1698" s="2">
        <v>510</v>
      </c>
      <c r="F1698" s="1" t="s">
        <v>5392</v>
      </c>
      <c r="G1698" s="2" t="s">
        <v>18</v>
      </c>
      <c r="H1698" s="1" t="s">
        <v>9401</v>
      </c>
      <c r="I1698" s="3">
        <v>45036.600243055553</v>
      </c>
      <c r="J1698" s="4">
        <v>130200</v>
      </c>
      <c r="K1698" s="5">
        <v>6200</v>
      </c>
      <c r="L1698" s="5">
        <v>100200</v>
      </c>
      <c r="M1698" s="5">
        <f t="shared" si="61"/>
        <v>106400</v>
      </c>
      <c r="N1698" s="38">
        <v>1.55</v>
      </c>
      <c r="O1698" s="38">
        <v>1.9631322957198447</v>
      </c>
    </row>
    <row r="1699" spans="1:15">
      <c r="A1699" s="1" t="s">
        <v>4459</v>
      </c>
      <c r="B1699" s="1" t="s">
        <v>5393</v>
      </c>
      <c r="C1699" s="1" t="s">
        <v>5394</v>
      </c>
      <c r="D1699" s="1" t="s">
        <v>5340</v>
      </c>
      <c r="E1699" s="2">
        <v>510</v>
      </c>
      <c r="F1699" s="1" t="s">
        <v>5395</v>
      </c>
      <c r="G1699" s="2" t="s">
        <v>18</v>
      </c>
      <c r="H1699" s="1" t="s">
        <v>9402</v>
      </c>
      <c r="I1699" s="3">
        <v>45083.406747685185</v>
      </c>
      <c r="J1699" s="4">
        <v>150000</v>
      </c>
      <c r="K1699" s="5">
        <v>7500</v>
      </c>
      <c r="L1699" s="5">
        <v>105400</v>
      </c>
      <c r="M1699" s="5">
        <f>SUM(K1699:L1699)+10000</f>
        <v>122900</v>
      </c>
      <c r="N1699" s="38">
        <v>1.55</v>
      </c>
      <c r="O1699" s="38">
        <v>1.9631322957198447</v>
      </c>
    </row>
    <row r="1700" spans="1:15">
      <c r="A1700" s="1" t="s">
        <v>4459</v>
      </c>
      <c r="B1700" s="1" t="s">
        <v>5396</v>
      </c>
      <c r="C1700" s="1" t="s">
        <v>5397</v>
      </c>
      <c r="D1700" s="1" t="s">
        <v>5340</v>
      </c>
      <c r="E1700" s="2">
        <v>599</v>
      </c>
      <c r="F1700" s="1" t="s">
        <v>5398</v>
      </c>
      <c r="G1700" s="2" t="s">
        <v>18</v>
      </c>
      <c r="H1700" s="1" t="s">
        <v>9402</v>
      </c>
      <c r="I1700" s="3">
        <v>45083.406747685185</v>
      </c>
      <c r="K1700" s="5">
        <v>7500</v>
      </c>
      <c r="L1700" s="5">
        <v>2500</v>
      </c>
      <c r="N1700" s="38">
        <v>1.55</v>
      </c>
      <c r="O1700" s="38">
        <v>1.9631322957198447</v>
      </c>
    </row>
    <row r="1701" spans="1:15">
      <c r="A1701" s="1" t="s">
        <v>4459</v>
      </c>
      <c r="B1701" s="1" t="s">
        <v>5399</v>
      </c>
      <c r="C1701" s="1" t="s">
        <v>5400</v>
      </c>
      <c r="D1701" s="1" t="s">
        <v>5340</v>
      </c>
      <c r="E1701" s="2">
        <v>510</v>
      </c>
      <c r="F1701" s="1" t="s">
        <v>5401</v>
      </c>
      <c r="G1701" s="2" t="s">
        <v>18</v>
      </c>
      <c r="H1701" s="1" t="s">
        <v>9403</v>
      </c>
      <c r="I1701" s="3">
        <v>44998.3750462963</v>
      </c>
      <c r="J1701" s="4">
        <v>89000</v>
      </c>
      <c r="K1701" s="5">
        <v>6800</v>
      </c>
      <c r="L1701" s="5">
        <v>67700</v>
      </c>
      <c r="M1701" s="5">
        <f t="shared" ref="M1701:M1747" si="62">SUM(K1701:L1701)</f>
        <v>74500</v>
      </c>
      <c r="N1701" s="38">
        <v>1.55</v>
      </c>
      <c r="O1701" s="38">
        <v>1.9631322957198447</v>
      </c>
    </row>
    <row r="1702" spans="1:15">
      <c r="A1702" s="1" t="s">
        <v>4459</v>
      </c>
      <c r="B1702" s="1" t="s">
        <v>5402</v>
      </c>
      <c r="C1702" s="1" t="s">
        <v>5403</v>
      </c>
      <c r="D1702" s="1" t="s">
        <v>5340</v>
      </c>
      <c r="E1702" s="2">
        <v>510</v>
      </c>
      <c r="F1702" s="1" t="s">
        <v>5404</v>
      </c>
      <c r="G1702" s="2" t="s">
        <v>18</v>
      </c>
      <c r="H1702" s="1" t="s">
        <v>9404</v>
      </c>
      <c r="I1702" s="3">
        <v>45159.488726851851</v>
      </c>
      <c r="J1702" s="4">
        <v>95000</v>
      </c>
      <c r="K1702" s="5">
        <v>6700</v>
      </c>
      <c r="L1702" s="5">
        <v>73500</v>
      </c>
      <c r="M1702" s="5">
        <f t="shared" si="62"/>
        <v>80200</v>
      </c>
      <c r="N1702" s="38">
        <v>1.55</v>
      </c>
      <c r="O1702" s="38">
        <v>1.9631322957198447</v>
      </c>
    </row>
    <row r="1703" spans="1:15">
      <c r="A1703" s="1" t="s">
        <v>4459</v>
      </c>
      <c r="B1703" s="1" t="s">
        <v>5405</v>
      </c>
      <c r="C1703" s="1" t="s">
        <v>5406</v>
      </c>
      <c r="D1703" s="1" t="s">
        <v>5340</v>
      </c>
      <c r="E1703" s="2">
        <v>510</v>
      </c>
      <c r="F1703" s="1" t="s">
        <v>5407</v>
      </c>
      <c r="G1703" s="2" t="s">
        <v>18</v>
      </c>
      <c r="H1703" s="1" t="s">
        <v>9405</v>
      </c>
      <c r="I1703" s="3">
        <v>45054.631539351853</v>
      </c>
      <c r="J1703" s="4">
        <v>150000</v>
      </c>
      <c r="K1703" s="5">
        <v>7400</v>
      </c>
      <c r="L1703" s="5">
        <v>119800</v>
      </c>
      <c r="M1703" s="5">
        <f t="shared" si="62"/>
        <v>127200</v>
      </c>
      <c r="N1703" s="38">
        <v>1.55</v>
      </c>
      <c r="O1703" s="38">
        <v>1.9631322957198447</v>
      </c>
    </row>
    <row r="1704" spans="1:15">
      <c r="A1704" s="1" t="s">
        <v>4459</v>
      </c>
      <c r="B1704" s="1" t="s">
        <v>5408</v>
      </c>
      <c r="C1704" s="1" t="s">
        <v>5409</v>
      </c>
      <c r="D1704" s="1" t="s">
        <v>5340</v>
      </c>
      <c r="E1704" s="2">
        <v>510</v>
      </c>
      <c r="F1704" s="1" t="s">
        <v>5410</v>
      </c>
      <c r="G1704" s="2" t="s">
        <v>18</v>
      </c>
      <c r="H1704" s="1" t="s">
        <v>9406</v>
      </c>
      <c r="I1704" s="3">
        <v>44946.41642361111</v>
      </c>
      <c r="J1704" s="4">
        <v>134900</v>
      </c>
      <c r="K1704" s="5">
        <v>7600</v>
      </c>
      <c r="L1704" s="5">
        <v>110000</v>
      </c>
      <c r="M1704" s="5">
        <f t="shared" si="62"/>
        <v>117600</v>
      </c>
      <c r="N1704" s="38">
        <v>1.55</v>
      </c>
      <c r="O1704" s="38">
        <v>1.9631322957198447</v>
      </c>
    </row>
    <row r="1705" spans="1:15">
      <c r="A1705" s="1" t="s">
        <v>4459</v>
      </c>
      <c r="B1705" s="1" t="s">
        <v>5411</v>
      </c>
      <c r="C1705" s="1" t="s">
        <v>5412</v>
      </c>
      <c r="D1705" s="1" t="s">
        <v>5340</v>
      </c>
      <c r="E1705" s="2">
        <v>510</v>
      </c>
      <c r="F1705" s="1" t="s">
        <v>5413</v>
      </c>
      <c r="G1705" s="2" t="s">
        <v>18</v>
      </c>
      <c r="H1705" s="1" t="s">
        <v>9407</v>
      </c>
      <c r="I1705" s="3">
        <v>44945.398078703707</v>
      </c>
      <c r="J1705" s="4">
        <v>90000</v>
      </c>
      <c r="K1705" s="5">
        <v>6600</v>
      </c>
      <c r="L1705" s="5">
        <v>75300</v>
      </c>
      <c r="M1705" s="5">
        <f t="shared" si="62"/>
        <v>81900</v>
      </c>
      <c r="N1705" s="38">
        <v>1.55</v>
      </c>
      <c r="O1705" s="38">
        <v>1.9631322957198447</v>
      </c>
    </row>
    <row r="1706" spans="1:15">
      <c r="A1706" s="1" t="s">
        <v>4459</v>
      </c>
      <c r="B1706" s="1" t="s">
        <v>5414</v>
      </c>
      <c r="C1706" s="1" t="s">
        <v>5415</v>
      </c>
      <c r="D1706" s="1" t="s">
        <v>5340</v>
      </c>
      <c r="E1706" s="2">
        <v>510</v>
      </c>
      <c r="F1706" s="1" t="s">
        <v>5416</v>
      </c>
      <c r="G1706" s="2" t="s">
        <v>18</v>
      </c>
      <c r="H1706" s="1" t="s">
        <v>9408</v>
      </c>
      <c r="I1706" s="3">
        <v>45210.440787037034</v>
      </c>
      <c r="J1706" s="4">
        <v>170000</v>
      </c>
      <c r="K1706" s="5">
        <v>6900</v>
      </c>
      <c r="L1706" s="5">
        <v>154000</v>
      </c>
      <c r="M1706" s="5">
        <f t="shared" si="62"/>
        <v>160900</v>
      </c>
      <c r="N1706" s="38">
        <v>1.55</v>
      </c>
      <c r="O1706" s="38">
        <v>1.9631322957198447</v>
      </c>
    </row>
    <row r="1707" spans="1:15">
      <c r="A1707" s="1" t="s">
        <v>4459</v>
      </c>
      <c r="B1707" s="1" t="s">
        <v>5417</v>
      </c>
      <c r="C1707" s="1" t="s">
        <v>5418</v>
      </c>
      <c r="D1707" s="1" t="s">
        <v>5340</v>
      </c>
      <c r="E1707" s="2">
        <v>510</v>
      </c>
      <c r="F1707" s="1" t="s">
        <v>5419</v>
      </c>
      <c r="G1707" s="2" t="s">
        <v>18</v>
      </c>
      <c r="H1707" s="1" t="s">
        <v>9409</v>
      </c>
      <c r="I1707" s="3">
        <v>45127.399733796294</v>
      </c>
      <c r="J1707" s="4">
        <v>148000</v>
      </c>
      <c r="K1707" s="5">
        <v>6800</v>
      </c>
      <c r="L1707" s="5">
        <v>133500</v>
      </c>
      <c r="M1707" s="5">
        <f t="shared" si="62"/>
        <v>140300</v>
      </c>
      <c r="N1707" s="38">
        <v>1.55</v>
      </c>
      <c r="O1707" s="38">
        <v>1.9631322957198447</v>
      </c>
    </row>
    <row r="1708" spans="1:15">
      <c r="A1708" s="1" t="s">
        <v>4459</v>
      </c>
      <c r="B1708" s="1" t="s">
        <v>5420</v>
      </c>
      <c r="C1708" s="1" t="s">
        <v>5421</v>
      </c>
      <c r="D1708" s="1" t="s">
        <v>5340</v>
      </c>
      <c r="E1708" s="2">
        <v>510</v>
      </c>
      <c r="F1708" s="1" t="s">
        <v>5422</v>
      </c>
      <c r="G1708" s="2" t="s">
        <v>18</v>
      </c>
      <c r="H1708" s="1" t="s">
        <v>9410</v>
      </c>
      <c r="I1708" s="3">
        <v>45077.362916666665</v>
      </c>
      <c r="J1708" s="4">
        <v>110000</v>
      </c>
      <c r="K1708" s="5">
        <v>7500</v>
      </c>
      <c r="L1708" s="5">
        <v>96800</v>
      </c>
      <c r="M1708" s="5">
        <f t="shared" si="62"/>
        <v>104300</v>
      </c>
      <c r="N1708" s="38">
        <v>1.55</v>
      </c>
      <c r="O1708" s="38">
        <v>1.9631322957198447</v>
      </c>
    </row>
    <row r="1709" spans="1:15">
      <c r="A1709" s="1" t="s">
        <v>4459</v>
      </c>
      <c r="B1709" s="1" t="s">
        <v>5423</v>
      </c>
      <c r="C1709" s="1" t="s">
        <v>5424</v>
      </c>
      <c r="D1709" s="1" t="s">
        <v>5340</v>
      </c>
      <c r="E1709" s="2">
        <v>510</v>
      </c>
      <c r="F1709" s="1" t="s">
        <v>5425</v>
      </c>
      <c r="G1709" s="2" t="s">
        <v>18</v>
      </c>
      <c r="H1709" s="1" t="s">
        <v>9411</v>
      </c>
      <c r="I1709" s="3">
        <v>45002.516041666669</v>
      </c>
      <c r="J1709" s="4">
        <v>110000</v>
      </c>
      <c r="K1709" s="5">
        <v>6600</v>
      </c>
      <c r="L1709" s="5">
        <v>98200</v>
      </c>
      <c r="M1709" s="5">
        <f t="shared" si="62"/>
        <v>104800</v>
      </c>
      <c r="N1709" s="38">
        <v>1.55</v>
      </c>
      <c r="O1709" s="38">
        <v>1.9631322957198447</v>
      </c>
    </row>
    <row r="1710" spans="1:15">
      <c r="A1710" s="1" t="s">
        <v>4459</v>
      </c>
      <c r="B1710" s="1" t="s">
        <v>5426</v>
      </c>
      <c r="C1710" s="1" t="s">
        <v>5427</v>
      </c>
      <c r="D1710" s="1" t="s">
        <v>5340</v>
      </c>
      <c r="E1710" s="2">
        <v>510</v>
      </c>
      <c r="F1710" s="1" t="s">
        <v>5428</v>
      </c>
      <c r="G1710" s="2" t="s">
        <v>18</v>
      </c>
      <c r="H1710" s="1" t="s">
        <v>9412</v>
      </c>
      <c r="I1710" s="3">
        <v>44978.602199074077</v>
      </c>
      <c r="J1710" s="4">
        <v>246700</v>
      </c>
      <c r="K1710" s="5">
        <v>12000</v>
      </c>
      <c r="L1710" s="5">
        <v>223800</v>
      </c>
      <c r="M1710" s="5">
        <f t="shared" si="62"/>
        <v>235800</v>
      </c>
      <c r="N1710" s="38">
        <v>1.55</v>
      </c>
      <c r="O1710" s="38">
        <v>1.9631322957198447</v>
      </c>
    </row>
    <row r="1711" spans="1:15">
      <c r="A1711" s="1" t="s">
        <v>4459</v>
      </c>
      <c r="B1711" s="1" t="s">
        <v>5429</v>
      </c>
      <c r="C1711" s="1" t="s">
        <v>5430</v>
      </c>
      <c r="D1711" s="1" t="s">
        <v>5340</v>
      </c>
      <c r="E1711" s="2">
        <v>510</v>
      </c>
      <c r="F1711" s="1" t="s">
        <v>5431</v>
      </c>
      <c r="G1711" s="2" t="s">
        <v>18</v>
      </c>
      <c r="H1711" s="1" t="s">
        <v>9413</v>
      </c>
      <c r="I1711" s="3">
        <v>44998.532384259262</v>
      </c>
      <c r="J1711" s="4">
        <v>90000</v>
      </c>
      <c r="K1711" s="5">
        <v>6000</v>
      </c>
      <c r="L1711" s="5">
        <v>83200</v>
      </c>
      <c r="M1711" s="5">
        <f t="shared" si="62"/>
        <v>89200</v>
      </c>
      <c r="N1711" s="38">
        <v>1.55</v>
      </c>
      <c r="O1711" s="38">
        <v>1.9631322957198447</v>
      </c>
    </row>
    <row r="1712" spans="1:15">
      <c r="A1712" s="1" t="s">
        <v>4459</v>
      </c>
      <c r="B1712" s="1" t="s">
        <v>5432</v>
      </c>
      <c r="C1712" s="1" t="s">
        <v>5433</v>
      </c>
      <c r="D1712" s="1" t="s">
        <v>5340</v>
      </c>
      <c r="E1712" s="2">
        <v>510</v>
      </c>
      <c r="F1712" s="1" t="s">
        <v>5434</v>
      </c>
      <c r="G1712" s="2" t="s">
        <v>18</v>
      </c>
      <c r="H1712" s="1" t="s">
        <v>9414</v>
      </c>
      <c r="I1712" s="3">
        <v>45258.357048611113</v>
      </c>
      <c r="J1712" s="4">
        <v>60000</v>
      </c>
      <c r="K1712" s="5">
        <v>7200</v>
      </c>
      <c r="L1712" s="5">
        <v>54300</v>
      </c>
      <c r="M1712" s="5">
        <f t="shared" si="62"/>
        <v>61500</v>
      </c>
      <c r="N1712" s="38">
        <v>1.55</v>
      </c>
      <c r="O1712" s="38">
        <v>1.9631322957198447</v>
      </c>
    </row>
    <row r="1713" spans="1:15">
      <c r="A1713" s="1" t="s">
        <v>4459</v>
      </c>
      <c r="B1713" s="1" t="s">
        <v>5435</v>
      </c>
      <c r="C1713" s="1" t="s">
        <v>5436</v>
      </c>
      <c r="D1713" s="1" t="s">
        <v>5340</v>
      </c>
      <c r="E1713" s="2">
        <v>510</v>
      </c>
      <c r="F1713" s="1" t="s">
        <v>5437</v>
      </c>
      <c r="G1713" s="2" t="s">
        <v>18</v>
      </c>
      <c r="H1713" s="1" t="s">
        <v>9415</v>
      </c>
      <c r="I1713" s="3">
        <v>45035.579675925925</v>
      </c>
      <c r="J1713" s="4">
        <v>170000</v>
      </c>
      <c r="K1713" s="5">
        <v>8000</v>
      </c>
      <c r="L1713" s="5">
        <v>172200</v>
      </c>
      <c r="M1713" s="5">
        <f t="shared" si="62"/>
        <v>180200</v>
      </c>
      <c r="N1713" s="38">
        <v>1.55</v>
      </c>
      <c r="O1713" s="38">
        <v>1.9631322957198447</v>
      </c>
    </row>
    <row r="1714" spans="1:15">
      <c r="A1714" s="1" t="s">
        <v>4459</v>
      </c>
      <c r="B1714" s="1" t="s">
        <v>5438</v>
      </c>
      <c r="C1714" s="1" t="s">
        <v>5439</v>
      </c>
      <c r="D1714" s="1" t="s">
        <v>5340</v>
      </c>
      <c r="E1714" s="2">
        <v>510</v>
      </c>
      <c r="F1714" s="1" t="s">
        <v>5440</v>
      </c>
      <c r="G1714" s="2" t="s">
        <v>18</v>
      </c>
      <c r="H1714" s="1" t="s">
        <v>9416</v>
      </c>
      <c r="I1714" s="3">
        <v>45189.376064814816</v>
      </c>
      <c r="J1714" s="4">
        <v>55900</v>
      </c>
      <c r="K1714" s="5">
        <v>7300</v>
      </c>
      <c r="L1714" s="5">
        <v>53800</v>
      </c>
      <c r="M1714" s="5">
        <f t="shared" si="62"/>
        <v>61100</v>
      </c>
      <c r="N1714" s="38">
        <v>1.55</v>
      </c>
      <c r="O1714" s="38">
        <v>1.9631322957198447</v>
      </c>
    </row>
    <row r="1715" spans="1:15">
      <c r="A1715" s="1" t="s">
        <v>4459</v>
      </c>
      <c r="B1715" s="1" t="s">
        <v>5441</v>
      </c>
      <c r="C1715" s="1" t="s">
        <v>5442</v>
      </c>
      <c r="D1715" s="1" t="s">
        <v>5443</v>
      </c>
      <c r="E1715" s="2">
        <v>510</v>
      </c>
      <c r="F1715" s="1" t="s">
        <v>5444</v>
      </c>
      <c r="G1715" s="2" t="s">
        <v>18</v>
      </c>
      <c r="H1715" s="1" t="s">
        <v>9417</v>
      </c>
      <c r="I1715" s="3">
        <v>45198.603819444441</v>
      </c>
      <c r="J1715" s="4">
        <v>205000</v>
      </c>
      <c r="K1715" s="5">
        <v>16700</v>
      </c>
      <c r="L1715" s="5">
        <v>118200</v>
      </c>
      <c r="M1715" s="5">
        <f t="shared" si="62"/>
        <v>134900</v>
      </c>
      <c r="N1715" s="38">
        <v>2.23</v>
      </c>
      <c r="O1715" s="38">
        <v>2.23</v>
      </c>
    </row>
    <row r="1716" spans="1:15">
      <c r="A1716" s="1" t="s">
        <v>4459</v>
      </c>
      <c r="B1716" s="1" t="s">
        <v>5445</v>
      </c>
      <c r="C1716" s="1" t="s">
        <v>5446</v>
      </c>
      <c r="D1716" s="1" t="s">
        <v>5443</v>
      </c>
      <c r="E1716" s="2">
        <v>510</v>
      </c>
      <c r="F1716" s="1" t="s">
        <v>5447</v>
      </c>
      <c r="G1716" s="2" t="s">
        <v>18</v>
      </c>
      <c r="H1716" s="1" t="s">
        <v>9418</v>
      </c>
      <c r="I1716" s="3">
        <v>45106.403495370374</v>
      </c>
      <c r="J1716" s="4">
        <v>175000</v>
      </c>
      <c r="K1716" s="5">
        <v>21400</v>
      </c>
      <c r="L1716" s="5">
        <v>103500</v>
      </c>
      <c r="M1716" s="5">
        <f t="shared" si="62"/>
        <v>124900</v>
      </c>
      <c r="N1716" s="38">
        <v>2.23</v>
      </c>
      <c r="O1716" s="38">
        <v>2.23</v>
      </c>
    </row>
    <row r="1717" spans="1:15">
      <c r="A1717" s="1" t="s">
        <v>4459</v>
      </c>
      <c r="B1717" s="1" t="s">
        <v>5448</v>
      </c>
      <c r="C1717" s="1" t="s">
        <v>5449</v>
      </c>
      <c r="D1717" s="1" t="s">
        <v>5443</v>
      </c>
      <c r="E1717" s="2">
        <v>510</v>
      </c>
      <c r="F1717" s="1" t="s">
        <v>5450</v>
      </c>
      <c r="G1717" s="2" t="s">
        <v>18</v>
      </c>
      <c r="H1717" s="1" t="s">
        <v>9419</v>
      </c>
      <c r="I1717" s="3">
        <v>45086.376296296294</v>
      </c>
      <c r="J1717" s="4">
        <v>180000</v>
      </c>
      <c r="K1717" s="5">
        <v>10300</v>
      </c>
      <c r="L1717" s="5">
        <v>123100</v>
      </c>
      <c r="M1717" s="5">
        <f t="shared" si="62"/>
        <v>133400</v>
      </c>
      <c r="N1717" s="38">
        <v>2.23</v>
      </c>
      <c r="O1717" s="38">
        <v>2.23</v>
      </c>
    </row>
    <row r="1718" spans="1:15">
      <c r="A1718" s="1" t="s">
        <v>4459</v>
      </c>
      <c r="B1718" s="1" t="s">
        <v>5451</v>
      </c>
      <c r="C1718" s="1" t="s">
        <v>5452</v>
      </c>
      <c r="D1718" s="1" t="s">
        <v>5443</v>
      </c>
      <c r="E1718" s="2">
        <v>510</v>
      </c>
      <c r="F1718" s="1" t="s">
        <v>5453</v>
      </c>
      <c r="G1718" s="2" t="s">
        <v>18</v>
      </c>
      <c r="H1718" s="1" t="s">
        <v>9420</v>
      </c>
      <c r="I1718" s="3">
        <v>45252.33488425926</v>
      </c>
      <c r="J1718" s="4">
        <v>175000</v>
      </c>
      <c r="K1718" s="5">
        <v>17600</v>
      </c>
      <c r="L1718" s="5">
        <v>114700</v>
      </c>
      <c r="M1718" s="5">
        <f t="shared" si="62"/>
        <v>132300</v>
      </c>
      <c r="N1718" s="38">
        <v>2.23</v>
      </c>
      <c r="O1718" s="38">
        <v>2.23</v>
      </c>
    </row>
    <row r="1719" spans="1:15">
      <c r="A1719" s="1" t="s">
        <v>4459</v>
      </c>
      <c r="B1719" s="1" t="s">
        <v>5454</v>
      </c>
      <c r="C1719" s="1" t="s">
        <v>5455</v>
      </c>
      <c r="D1719" s="1" t="s">
        <v>5443</v>
      </c>
      <c r="E1719" s="2">
        <v>510</v>
      </c>
      <c r="F1719" s="1" t="s">
        <v>5456</v>
      </c>
      <c r="G1719" s="2" t="s">
        <v>18</v>
      </c>
      <c r="H1719" s="1" t="s">
        <v>9421</v>
      </c>
      <c r="I1719" s="3">
        <v>45113.343472222223</v>
      </c>
      <c r="J1719" s="4">
        <v>224900</v>
      </c>
      <c r="K1719" s="5">
        <v>18500</v>
      </c>
      <c r="L1719" s="5">
        <v>156300</v>
      </c>
      <c r="M1719" s="5">
        <f t="shared" si="62"/>
        <v>174800</v>
      </c>
      <c r="N1719" s="38">
        <v>2.23</v>
      </c>
      <c r="O1719" s="38">
        <v>2.23</v>
      </c>
    </row>
    <row r="1720" spans="1:15">
      <c r="A1720" s="1" t="s">
        <v>4459</v>
      </c>
      <c r="B1720" s="1" t="s">
        <v>5457</v>
      </c>
      <c r="C1720" s="1" t="s">
        <v>5458</v>
      </c>
      <c r="D1720" s="1" t="s">
        <v>5443</v>
      </c>
      <c r="E1720" s="2">
        <v>510</v>
      </c>
      <c r="F1720" s="1" t="s">
        <v>5459</v>
      </c>
      <c r="G1720" s="2" t="s">
        <v>18</v>
      </c>
      <c r="H1720" s="1" t="s">
        <v>9422</v>
      </c>
      <c r="I1720" s="3">
        <v>45230.664479166669</v>
      </c>
      <c r="J1720" s="4">
        <v>157500</v>
      </c>
      <c r="K1720" s="5">
        <v>9600</v>
      </c>
      <c r="L1720" s="5">
        <v>116300</v>
      </c>
      <c r="M1720" s="5">
        <f t="shared" si="62"/>
        <v>125900</v>
      </c>
      <c r="N1720" s="38">
        <v>2.23</v>
      </c>
      <c r="O1720" s="38">
        <v>2.23</v>
      </c>
    </row>
    <row r="1721" spans="1:15">
      <c r="A1721" s="1" t="s">
        <v>4459</v>
      </c>
      <c r="B1721" s="1" t="s">
        <v>5460</v>
      </c>
      <c r="C1721" s="1" t="s">
        <v>5461</v>
      </c>
      <c r="D1721" s="1" t="s">
        <v>5443</v>
      </c>
      <c r="E1721" s="2">
        <v>510</v>
      </c>
      <c r="F1721" s="1" t="s">
        <v>5462</v>
      </c>
      <c r="G1721" s="2" t="s">
        <v>18</v>
      </c>
      <c r="H1721" s="1" t="s">
        <v>9423</v>
      </c>
      <c r="I1721" s="3">
        <v>44939.582569444443</v>
      </c>
      <c r="J1721" s="4">
        <v>240000</v>
      </c>
      <c r="K1721" s="5">
        <v>17100</v>
      </c>
      <c r="L1721" s="5">
        <v>179200</v>
      </c>
      <c r="M1721" s="5">
        <f t="shared" si="62"/>
        <v>196300</v>
      </c>
      <c r="N1721" s="38">
        <v>2.23</v>
      </c>
      <c r="O1721" s="38">
        <v>2.23</v>
      </c>
    </row>
    <row r="1722" spans="1:15">
      <c r="A1722" s="1" t="s">
        <v>4459</v>
      </c>
      <c r="B1722" s="1" t="s">
        <v>5463</v>
      </c>
      <c r="C1722" s="1" t="s">
        <v>5464</v>
      </c>
      <c r="D1722" s="1" t="s">
        <v>5443</v>
      </c>
      <c r="E1722" s="2">
        <v>510</v>
      </c>
      <c r="F1722" s="1" t="s">
        <v>5465</v>
      </c>
      <c r="G1722" s="2" t="s">
        <v>18</v>
      </c>
      <c r="H1722" s="1" t="s">
        <v>9424</v>
      </c>
      <c r="I1722" s="3">
        <v>45187.462569444448</v>
      </c>
      <c r="J1722" s="4">
        <v>155000</v>
      </c>
      <c r="K1722" s="5">
        <v>17600</v>
      </c>
      <c r="L1722" s="5">
        <v>112000</v>
      </c>
      <c r="M1722" s="5">
        <f t="shared" si="62"/>
        <v>129600</v>
      </c>
      <c r="N1722" s="38">
        <v>2.23</v>
      </c>
      <c r="O1722" s="38">
        <v>2.23</v>
      </c>
    </row>
    <row r="1723" spans="1:15">
      <c r="A1723" s="1" t="s">
        <v>4459</v>
      </c>
      <c r="B1723" s="1" t="s">
        <v>5466</v>
      </c>
      <c r="C1723" s="1" t="s">
        <v>5467</v>
      </c>
      <c r="D1723" s="1" t="s">
        <v>5443</v>
      </c>
      <c r="E1723" s="2">
        <v>510</v>
      </c>
      <c r="F1723" s="1" t="s">
        <v>5468</v>
      </c>
      <c r="G1723" s="2" t="s">
        <v>18</v>
      </c>
      <c r="H1723" s="1" t="s">
        <v>9425</v>
      </c>
      <c r="I1723" s="3">
        <v>45159.358298611114</v>
      </c>
      <c r="J1723" s="4">
        <v>250000</v>
      </c>
      <c r="K1723" s="5">
        <v>27600</v>
      </c>
      <c r="L1723" s="5">
        <v>182100</v>
      </c>
      <c r="M1723" s="5">
        <f t="shared" si="62"/>
        <v>209700</v>
      </c>
      <c r="N1723" s="38">
        <v>2.23</v>
      </c>
      <c r="O1723" s="38">
        <v>2.23</v>
      </c>
    </row>
    <row r="1724" spans="1:15">
      <c r="A1724" s="1" t="s">
        <v>4459</v>
      </c>
      <c r="B1724" s="1" t="s">
        <v>5469</v>
      </c>
      <c r="C1724" s="1" t="s">
        <v>5470</v>
      </c>
      <c r="D1724" s="1" t="s">
        <v>5443</v>
      </c>
      <c r="E1724" s="2">
        <v>510</v>
      </c>
      <c r="F1724" s="1" t="s">
        <v>5471</v>
      </c>
      <c r="G1724" s="2" t="s">
        <v>18</v>
      </c>
      <c r="H1724" s="1" t="s">
        <v>9426</v>
      </c>
      <c r="I1724" s="3">
        <v>45260.528275462966</v>
      </c>
      <c r="J1724" s="4">
        <v>250000</v>
      </c>
      <c r="K1724" s="5">
        <v>16400</v>
      </c>
      <c r="L1724" s="5">
        <v>193600</v>
      </c>
      <c r="M1724" s="5">
        <f t="shared" si="62"/>
        <v>210000</v>
      </c>
      <c r="N1724" s="38">
        <v>2.23</v>
      </c>
      <c r="O1724" s="38">
        <v>2.23</v>
      </c>
    </row>
    <row r="1725" spans="1:15">
      <c r="A1725" s="1" t="s">
        <v>4459</v>
      </c>
      <c r="B1725" s="1" t="s">
        <v>5472</v>
      </c>
      <c r="C1725" s="1" t="s">
        <v>5473</v>
      </c>
      <c r="D1725" s="1" t="s">
        <v>5443</v>
      </c>
      <c r="E1725" s="2">
        <v>510</v>
      </c>
      <c r="F1725" s="1" t="s">
        <v>5474</v>
      </c>
      <c r="G1725" s="2" t="s">
        <v>18</v>
      </c>
      <c r="H1725" s="1" t="s">
        <v>9427</v>
      </c>
      <c r="I1725" s="3">
        <v>45203.613541666666</v>
      </c>
      <c r="J1725" s="4">
        <v>180000</v>
      </c>
      <c r="K1725" s="5">
        <v>16700</v>
      </c>
      <c r="L1725" s="5">
        <v>137000</v>
      </c>
      <c r="M1725" s="5">
        <f t="shared" si="62"/>
        <v>153700</v>
      </c>
      <c r="N1725" s="38">
        <v>2.23</v>
      </c>
      <c r="O1725" s="38">
        <v>2.23</v>
      </c>
    </row>
    <row r="1726" spans="1:15">
      <c r="A1726" s="1" t="s">
        <v>4459</v>
      </c>
      <c r="B1726" s="1" t="s">
        <v>5475</v>
      </c>
      <c r="C1726" s="1" t="s">
        <v>5476</v>
      </c>
      <c r="D1726" s="1" t="s">
        <v>5443</v>
      </c>
      <c r="E1726" s="2">
        <v>510</v>
      </c>
      <c r="F1726" s="1" t="s">
        <v>5477</v>
      </c>
      <c r="G1726" s="2" t="s">
        <v>18</v>
      </c>
      <c r="H1726" s="1" t="s">
        <v>9428</v>
      </c>
      <c r="I1726" s="3">
        <v>45048.582962962966</v>
      </c>
      <c r="J1726" s="4">
        <v>165000</v>
      </c>
      <c r="K1726" s="5">
        <v>16700</v>
      </c>
      <c r="L1726" s="5">
        <v>128300</v>
      </c>
      <c r="M1726" s="5">
        <f t="shared" si="62"/>
        <v>145000</v>
      </c>
      <c r="N1726" s="38">
        <v>2.23</v>
      </c>
      <c r="O1726" s="38">
        <v>2.23</v>
      </c>
    </row>
    <row r="1727" spans="1:15">
      <c r="A1727" s="1" t="s">
        <v>4459</v>
      </c>
      <c r="B1727" s="1" t="s">
        <v>5478</v>
      </c>
      <c r="C1727" s="1" t="s">
        <v>5479</v>
      </c>
      <c r="D1727" s="1" t="s">
        <v>5443</v>
      </c>
      <c r="E1727" s="2">
        <v>510</v>
      </c>
      <c r="F1727" s="1" t="s">
        <v>5480</v>
      </c>
      <c r="G1727" s="2" t="s">
        <v>18</v>
      </c>
      <c r="H1727" s="1" t="s">
        <v>9429</v>
      </c>
      <c r="I1727" s="3">
        <v>45201.674826388888</v>
      </c>
      <c r="J1727" s="4">
        <v>233516.99</v>
      </c>
      <c r="K1727" s="5">
        <v>8500</v>
      </c>
      <c r="L1727" s="5">
        <v>200500</v>
      </c>
      <c r="M1727" s="5">
        <f t="shared" si="62"/>
        <v>209000</v>
      </c>
      <c r="N1727" s="38">
        <v>2.23</v>
      </c>
      <c r="O1727" s="38">
        <v>2.23</v>
      </c>
    </row>
    <row r="1728" spans="1:15">
      <c r="A1728" s="1" t="s">
        <v>4459</v>
      </c>
      <c r="B1728" s="1" t="s">
        <v>5481</v>
      </c>
      <c r="C1728" s="1" t="s">
        <v>5482</v>
      </c>
      <c r="D1728" s="1" t="s">
        <v>5443</v>
      </c>
      <c r="E1728" s="2">
        <v>510</v>
      </c>
      <c r="F1728" s="1" t="s">
        <v>5483</v>
      </c>
      <c r="G1728" s="2" t="s">
        <v>18</v>
      </c>
      <c r="H1728" s="1" t="s">
        <v>9430</v>
      </c>
      <c r="I1728" s="3">
        <v>45065.60050925926</v>
      </c>
      <c r="J1728" s="4">
        <v>198000</v>
      </c>
      <c r="K1728" s="5">
        <v>13700</v>
      </c>
      <c r="L1728" s="5">
        <v>171600</v>
      </c>
      <c r="M1728" s="5">
        <f t="shared" si="62"/>
        <v>185300</v>
      </c>
      <c r="N1728" s="38">
        <v>2.23</v>
      </c>
      <c r="O1728" s="38">
        <v>2.23</v>
      </c>
    </row>
    <row r="1729" spans="1:15">
      <c r="A1729" s="1" t="s">
        <v>4459</v>
      </c>
      <c r="B1729" s="1" t="s">
        <v>5484</v>
      </c>
      <c r="C1729" s="1" t="s">
        <v>5485</v>
      </c>
      <c r="D1729" s="1" t="s">
        <v>5443</v>
      </c>
      <c r="E1729" s="2">
        <v>510</v>
      </c>
      <c r="F1729" s="1" t="s">
        <v>5486</v>
      </c>
      <c r="G1729" s="2" t="s">
        <v>18</v>
      </c>
      <c r="H1729" s="1" t="s">
        <v>9431</v>
      </c>
      <c r="I1729" s="3">
        <v>45135.355173611111</v>
      </c>
      <c r="J1729" s="4">
        <v>136000</v>
      </c>
      <c r="K1729" s="5">
        <v>9700</v>
      </c>
      <c r="L1729" s="5">
        <v>118400</v>
      </c>
      <c r="M1729" s="5">
        <f t="shared" si="62"/>
        <v>128100</v>
      </c>
      <c r="N1729" s="38">
        <v>2.23</v>
      </c>
      <c r="O1729" s="38">
        <v>2.23</v>
      </c>
    </row>
    <row r="1730" spans="1:15">
      <c r="A1730" s="1" t="s">
        <v>4459</v>
      </c>
      <c r="B1730" s="1" t="s">
        <v>5487</v>
      </c>
      <c r="C1730" s="1" t="s">
        <v>5488</v>
      </c>
      <c r="D1730" s="1" t="s">
        <v>5443</v>
      </c>
      <c r="E1730" s="2">
        <v>510</v>
      </c>
      <c r="F1730" s="1" t="s">
        <v>5489</v>
      </c>
      <c r="G1730" s="2" t="s">
        <v>18</v>
      </c>
      <c r="H1730" s="1" t="s">
        <v>9432</v>
      </c>
      <c r="I1730" s="3">
        <v>45086.634895833333</v>
      </c>
      <c r="J1730" s="4">
        <v>180000</v>
      </c>
      <c r="K1730" s="5">
        <v>17100</v>
      </c>
      <c r="L1730" s="5">
        <v>154700</v>
      </c>
      <c r="M1730" s="5">
        <f t="shared" si="62"/>
        <v>171800</v>
      </c>
      <c r="N1730" s="38">
        <v>2.23</v>
      </c>
      <c r="O1730" s="38">
        <v>2.23</v>
      </c>
    </row>
    <row r="1731" spans="1:15">
      <c r="A1731" s="1" t="s">
        <v>4459</v>
      </c>
      <c r="B1731" s="1" t="s">
        <v>5490</v>
      </c>
      <c r="C1731" s="1" t="s">
        <v>5491</v>
      </c>
      <c r="D1731" s="1" t="s">
        <v>5443</v>
      </c>
      <c r="E1731" s="2">
        <v>510</v>
      </c>
      <c r="F1731" s="1" t="s">
        <v>5492</v>
      </c>
      <c r="G1731" s="2" t="s">
        <v>18</v>
      </c>
      <c r="H1731" s="1" t="s">
        <v>9433</v>
      </c>
      <c r="I1731" s="3">
        <v>45250.667557870373</v>
      </c>
      <c r="J1731" s="4">
        <v>234700</v>
      </c>
      <c r="K1731" s="5">
        <v>16700</v>
      </c>
      <c r="L1731" s="5">
        <v>208600</v>
      </c>
      <c r="M1731" s="5">
        <f t="shared" si="62"/>
        <v>225300</v>
      </c>
      <c r="N1731" s="38">
        <v>2.23</v>
      </c>
      <c r="O1731" s="38">
        <v>2.23</v>
      </c>
    </row>
    <row r="1732" spans="1:15">
      <c r="A1732" s="1" t="s">
        <v>4459</v>
      </c>
      <c r="B1732" s="1" t="s">
        <v>5493</v>
      </c>
      <c r="C1732" s="1" t="s">
        <v>5494</v>
      </c>
      <c r="D1732" s="1" t="s">
        <v>5443</v>
      </c>
      <c r="E1732" s="2">
        <v>510</v>
      </c>
      <c r="F1732" s="1" t="s">
        <v>5495</v>
      </c>
      <c r="G1732" s="2" t="s">
        <v>18</v>
      </c>
      <c r="H1732" s="1" t="s">
        <v>9434</v>
      </c>
      <c r="I1732" s="3">
        <v>45226.604780092595</v>
      </c>
      <c r="J1732" s="4">
        <v>175000</v>
      </c>
      <c r="K1732" s="5">
        <v>15500</v>
      </c>
      <c r="L1732" s="5">
        <v>153100</v>
      </c>
      <c r="M1732" s="5">
        <f t="shared" si="62"/>
        <v>168600</v>
      </c>
      <c r="N1732" s="38">
        <v>2.23</v>
      </c>
      <c r="O1732" s="38">
        <v>2.23</v>
      </c>
    </row>
    <row r="1733" spans="1:15">
      <c r="A1733" s="1" t="s">
        <v>4459</v>
      </c>
      <c r="B1733" s="1" t="s">
        <v>5496</v>
      </c>
      <c r="C1733" s="1" t="s">
        <v>5497</v>
      </c>
      <c r="D1733" s="1" t="s">
        <v>5443</v>
      </c>
      <c r="E1733" s="2">
        <v>510</v>
      </c>
      <c r="F1733" s="1" t="s">
        <v>5498</v>
      </c>
      <c r="G1733" s="2" t="s">
        <v>18</v>
      </c>
      <c r="H1733" s="1" t="s">
        <v>9435</v>
      </c>
      <c r="I1733" s="3">
        <v>45086.493773148148</v>
      </c>
      <c r="J1733" s="4">
        <v>270000</v>
      </c>
      <c r="K1733" s="5">
        <v>19200</v>
      </c>
      <c r="L1733" s="5">
        <v>243300</v>
      </c>
      <c r="M1733" s="5">
        <f t="shared" si="62"/>
        <v>262500</v>
      </c>
      <c r="N1733" s="38">
        <v>2.23</v>
      </c>
      <c r="O1733" s="38">
        <v>2.23</v>
      </c>
    </row>
    <row r="1734" spans="1:15">
      <c r="A1734" s="1" t="s">
        <v>4459</v>
      </c>
      <c r="B1734" s="1" t="s">
        <v>5499</v>
      </c>
      <c r="C1734" s="1" t="s">
        <v>5500</v>
      </c>
      <c r="D1734" s="1" t="s">
        <v>5443</v>
      </c>
      <c r="E1734" s="2">
        <v>510</v>
      </c>
      <c r="F1734" s="1" t="s">
        <v>5501</v>
      </c>
      <c r="G1734" s="2" t="s">
        <v>18</v>
      </c>
      <c r="H1734" s="1" t="s">
        <v>9436</v>
      </c>
      <c r="I1734" s="3">
        <v>45134.665949074071</v>
      </c>
      <c r="J1734" s="4">
        <v>377500</v>
      </c>
      <c r="K1734" s="5">
        <v>35300</v>
      </c>
      <c r="L1734" s="5">
        <v>336000</v>
      </c>
      <c r="M1734" s="5">
        <f t="shared" si="62"/>
        <v>371300</v>
      </c>
      <c r="N1734" s="38">
        <v>2.23</v>
      </c>
      <c r="O1734" s="38">
        <v>2.23</v>
      </c>
    </row>
    <row r="1735" spans="1:15">
      <c r="A1735" s="1" t="s">
        <v>4459</v>
      </c>
      <c r="B1735" s="1" t="s">
        <v>5502</v>
      </c>
      <c r="C1735" s="1" t="s">
        <v>5503</v>
      </c>
      <c r="D1735" s="1" t="s">
        <v>5443</v>
      </c>
      <c r="E1735" s="2">
        <v>510</v>
      </c>
      <c r="F1735" s="1" t="s">
        <v>5504</v>
      </c>
      <c r="G1735" s="2" t="s">
        <v>18</v>
      </c>
      <c r="H1735" s="1" t="s">
        <v>9437</v>
      </c>
      <c r="I1735" s="3">
        <v>45149.46020833333</v>
      </c>
      <c r="J1735" s="4">
        <v>188400</v>
      </c>
      <c r="K1735" s="5">
        <v>16500</v>
      </c>
      <c r="L1735" s="5">
        <v>169500</v>
      </c>
      <c r="M1735" s="5">
        <f t="shared" si="62"/>
        <v>186000</v>
      </c>
      <c r="N1735" s="38">
        <v>2.23</v>
      </c>
      <c r="O1735" s="38">
        <v>2.23</v>
      </c>
    </row>
    <row r="1736" spans="1:15">
      <c r="A1736" s="1" t="s">
        <v>4459</v>
      </c>
      <c r="B1736" s="1" t="s">
        <v>5505</v>
      </c>
      <c r="C1736" s="1" t="s">
        <v>5506</v>
      </c>
      <c r="D1736" s="1" t="s">
        <v>5443</v>
      </c>
      <c r="E1736" s="2">
        <v>510</v>
      </c>
      <c r="F1736" s="1" t="s">
        <v>5507</v>
      </c>
      <c r="G1736" s="2" t="s">
        <v>18</v>
      </c>
      <c r="H1736" s="1" t="s">
        <v>9438</v>
      </c>
      <c r="I1736" s="3">
        <v>45065.421319444446</v>
      </c>
      <c r="J1736" s="4">
        <v>207000</v>
      </c>
      <c r="K1736" s="5">
        <v>32400</v>
      </c>
      <c r="L1736" s="5">
        <v>179700</v>
      </c>
      <c r="M1736" s="5">
        <f t="shared" si="62"/>
        <v>212100</v>
      </c>
      <c r="N1736" s="38">
        <v>2.23</v>
      </c>
      <c r="O1736" s="38">
        <v>2.23</v>
      </c>
    </row>
    <row r="1737" spans="1:15">
      <c r="A1737" s="1" t="s">
        <v>4459</v>
      </c>
      <c r="B1737" s="1" t="s">
        <v>5508</v>
      </c>
      <c r="C1737" s="1" t="s">
        <v>5509</v>
      </c>
      <c r="D1737" s="1" t="s">
        <v>5443</v>
      </c>
      <c r="E1737" s="2">
        <v>510</v>
      </c>
      <c r="F1737" s="1" t="s">
        <v>5510</v>
      </c>
      <c r="G1737" s="2" t="s">
        <v>18</v>
      </c>
      <c r="H1737" s="1" t="s">
        <v>9439</v>
      </c>
      <c r="I1737" s="3">
        <v>45044.643599537034</v>
      </c>
      <c r="J1737" s="4">
        <v>263000</v>
      </c>
      <c r="K1737" s="5">
        <v>25600</v>
      </c>
      <c r="L1737" s="5">
        <v>245400</v>
      </c>
      <c r="M1737" s="5">
        <f t="shared" si="62"/>
        <v>271000</v>
      </c>
      <c r="N1737" s="38">
        <v>2.23</v>
      </c>
      <c r="O1737" s="38">
        <v>2.23</v>
      </c>
    </row>
    <row r="1738" spans="1:15">
      <c r="A1738" s="1" t="s">
        <v>4459</v>
      </c>
      <c r="B1738" s="1" t="s">
        <v>5511</v>
      </c>
      <c r="C1738" s="1" t="s">
        <v>5512</v>
      </c>
      <c r="D1738" s="1" t="s">
        <v>5443</v>
      </c>
      <c r="E1738" s="2">
        <v>510</v>
      </c>
      <c r="F1738" s="1" t="s">
        <v>5513</v>
      </c>
      <c r="G1738" s="2" t="s">
        <v>18</v>
      </c>
      <c r="H1738" s="1" t="s">
        <v>9440</v>
      </c>
      <c r="I1738" s="3">
        <v>45077.402557870373</v>
      </c>
      <c r="J1738" s="4">
        <v>300000</v>
      </c>
      <c r="K1738" s="5">
        <v>21900</v>
      </c>
      <c r="L1738" s="5">
        <v>306700</v>
      </c>
      <c r="M1738" s="5">
        <f t="shared" si="62"/>
        <v>328600</v>
      </c>
      <c r="N1738" s="38">
        <v>2.23</v>
      </c>
      <c r="O1738" s="38">
        <v>2.23</v>
      </c>
    </row>
    <row r="1739" spans="1:15">
      <c r="A1739" s="1" t="s">
        <v>4459</v>
      </c>
      <c r="B1739" s="1" t="s">
        <v>5514</v>
      </c>
      <c r="C1739" s="1" t="s">
        <v>5515</v>
      </c>
      <c r="D1739" s="1" t="s">
        <v>5443</v>
      </c>
      <c r="E1739" s="2">
        <v>510</v>
      </c>
      <c r="F1739" s="1" t="s">
        <v>5516</v>
      </c>
      <c r="G1739" s="2" t="s">
        <v>18</v>
      </c>
      <c r="H1739" s="1" t="s">
        <v>9441</v>
      </c>
      <c r="I1739" s="3">
        <v>45155.595081018517</v>
      </c>
      <c r="J1739" s="4">
        <v>140000</v>
      </c>
      <c r="K1739" s="5">
        <v>17500</v>
      </c>
      <c r="L1739" s="5">
        <v>135900</v>
      </c>
      <c r="M1739" s="5">
        <f t="shared" si="62"/>
        <v>153400</v>
      </c>
      <c r="N1739" s="38">
        <v>2.23</v>
      </c>
      <c r="O1739" s="38">
        <v>2.23</v>
      </c>
    </row>
    <row r="1740" spans="1:15">
      <c r="A1740" s="1" t="s">
        <v>4459</v>
      </c>
      <c r="B1740" s="1" t="s">
        <v>5517</v>
      </c>
      <c r="C1740" s="1" t="s">
        <v>5518</v>
      </c>
      <c r="D1740" s="1" t="s">
        <v>5443</v>
      </c>
      <c r="E1740" s="2">
        <v>510</v>
      </c>
      <c r="F1740" s="1" t="s">
        <v>5519</v>
      </c>
      <c r="G1740" s="2" t="s">
        <v>18</v>
      </c>
      <c r="H1740" s="1" t="s">
        <v>9442</v>
      </c>
      <c r="I1740" s="3">
        <v>45155.636458333334</v>
      </c>
      <c r="J1740" s="4">
        <v>170000</v>
      </c>
      <c r="K1740" s="5">
        <v>9400</v>
      </c>
      <c r="L1740" s="5">
        <v>179700</v>
      </c>
      <c r="M1740" s="5">
        <f t="shared" si="62"/>
        <v>189100</v>
      </c>
      <c r="N1740" s="38">
        <v>2.23</v>
      </c>
      <c r="O1740" s="38">
        <v>2.23</v>
      </c>
    </row>
    <row r="1741" spans="1:15">
      <c r="A1741" s="1" t="s">
        <v>4459</v>
      </c>
      <c r="B1741" s="1" t="s">
        <v>5520</v>
      </c>
      <c r="C1741" s="1" t="s">
        <v>5521</v>
      </c>
      <c r="D1741" s="1" t="s">
        <v>5443</v>
      </c>
      <c r="E1741" s="2">
        <v>510</v>
      </c>
      <c r="F1741" s="1" t="s">
        <v>5522</v>
      </c>
      <c r="G1741" s="2" t="s">
        <v>18</v>
      </c>
      <c r="H1741" s="1" t="s">
        <v>9443</v>
      </c>
      <c r="I1741" s="3">
        <v>44974.604803240742</v>
      </c>
      <c r="J1741" s="4">
        <v>249900</v>
      </c>
      <c r="K1741" s="5">
        <v>21200</v>
      </c>
      <c r="L1741" s="5">
        <v>272800</v>
      </c>
      <c r="M1741" s="5">
        <f t="shared" si="62"/>
        <v>294000</v>
      </c>
      <c r="N1741" s="38">
        <v>2.23</v>
      </c>
      <c r="O1741" s="38">
        <v>2.23</v>
      </c>
    </row>
    <row r="1742" spans="1:15">
      <c r="A1742" s="1" t="s">
        <v>4459</v>
      </c>
      <c r="B1742" s="1" t="s">
        <v>5523</v>
      </c>
      <c r="C1742" s="1" t="s">
        <v>5524</v>
      </c>
      <c r="D1742" s="1" t="s">
        <v>5443</v>
      </c>
      <c r="E1742" s="2">
        <v>510</v>
      </c>
      <c r="F1742" s="1" t="s">
        <v>5525</v>
      </c>
      <c r="G1742" s="2" t="s">
        <v>18</v>
      </c>
      <c r="H1742" s="1" t="s">
        <v>9444</v>
      </c>
      <c r="I1742" s="3">
        <v>44957.599629629629</v>
      </c>
      <c r="J1742" s="4">
        <v>262500</v>
      </c>
      <c r="K1742" s="5">
        <v>31100</v>
      </c>
      <c r="L1742" s="5">
        <v>291700</v>
      </c>
      <c r="M1742" s="5">
        <f t="shared" si="62"/>
        <v>322800</v>
      </c>
      <c r="N1742" s="38">
        <v>2.23</v>
      </c>
      <c r="O1742" s="38">
        <v>2.23</v>
      </c>
    </row>
    <row r="1743" spans="1:15">
      <c r="A1743" s="1" t="s">
        <v>4459</v>
      </c>
      <c r="B1743" s="1" t="s">
        <v>5526</v>
      </c>
      <c r="C1743" s="1" t="s">
        <v>5527</v>
      </c>
      <c r="D1743" s="1" t="s">
        <v>5528</v>
      </c>
      <c r="E1743" s="2">
        <v>510</v>
      </c>
      <c r="F1743" s="1" t="s">
        <v>5529</v>
      </c>
      <c r="G1743" s="2" t="s">
        <v>18</v>
      </c>
      <c r="H1743" s="1" t="s">
        <v>9445</v>
      </c>
      <c r="I1743" s="3">
        <v>45037.626736111109</v>
      </c>
      <c r="J1743" s="4">
        <v>400000</v>
      </c>
      <c r="K1743" s="5">
        <v>40900</v>
      </c>
      <c r="L1743" s="5">
        <v>244600</v>
      </c>
      <c r="M1743" s="5">
        <f t="shared" si="62"/>
        <v>285500</v>
      </c>
      <c r="N1743" s="38">
        <v>1.73</v>
      </c>
      <c r="O1743" s="38">
        <v>2.1796704811189063</v>
      </c>
    </row>
    <row r="1744" spans="1:15">
      <c r="A1744" s="1" t="s">
        <v>4459</v>
      </c>
      <c r="B1744" s="1" t="s">
        <v>5530</v>
      </c>
      <c r="C1744" s="1" t="s">
        <v>5531</v>
      </c>
      <c r="D1744" s="1" t="s">
        <v>5528</v>
      </c>
      <c r="E1744" s="2">
        <v>510</v>
      </c>
      <c r="F1744" s="1" t="s">
        <v>5532</v>
      </c>
      <c r="G1744" s="2" t="s">
        <v>18</v>
      </c>
      <c r="H1744" s="1" t="s">
        <v>9446</v>
      </c>
      <c r="I1744" s="3">
        <v>45156.624120370368</v>
      </c>
      <c r="J1744" s="4">
        <v>325000</v>
      </c>
      <c r="K1744" s="5">
        <v>42800</v>
      </c>
      <c r="L1744" s="5">
        <v>191400</v>
      </c>
      <c r="M1744" s="5">
        <f t="shared" si="62"/>
        <v>234200</v>
      </c>
      <c r="N1744" s="38">
        <v>1.73</v>
      </c>
      <c r="O1744" s="38">
        <v>2.1796704811189063</v>
      </c>
    </row>
    <row r="1745" spans="1:15">
      <c r="A1745" s="1" t="s">
        <v>4459</v>
      </c>
      <c r="B1745" s="1" t="s">
        <v>5533</v>
      </c>
      <c r="C1745" s="1" t="s">
        <v>5534</v>
      </c>
      <c r="D1745" s="1" t="s">
        <v>5528</v>
      </c>
      <c r="E1745" s="2">
        <v>510</v>
      </c>
      <c r="F1745" s="1" t="s">
        <v>5535</v>
      </c>
      <c r="G1745" s="2" t="s">
        <v>18</v>
      </c>
      <c r="H1745" s="1" t="s">
        <v>9447</v>
      </c>
      <c r="I1745" s="3">
        <v>45128.611597222225</v>
      </c>
      <c r="J1745" s="4">
        <v>498500</v>
      </c>
      <c r="K1745" s="5">
        <v>21100</v>
      </c>
      <c r="L1745" s="5">
        <v>365400</v>
      </c>
      <c r="M1745" s="5">
        <f t="shared" si="62"/>
        <v>386500</v>
      </c>
      <c r="N1745" s="38">
        <v>1.73</v>
      </c>
      <c r="O1745" s="38">
        <v>2.1796704811189063</v>
      </c>
    </row>
    <row r="1746" spans="1:15">
      <c r="A1746" s="1" t="s">
        <v>4459</v>
      </c>
      <c r="B1746" s="1" t="s">
        <v>5536</v>
      </c>
      <c r="C1746" s="1" t="s">
        <v>5537</v>
      </c>
      <c r="D1746" s="1" t="s">
        <v>5528</v>
      </c>
      <c r="E1746" s="2">
        <v>510</v>
      </c>
      <c r="F1746" s="1" t="s">
        <v>5538</v>
      </c>
      <c r="G1746" s="2" t="s">
        <v>18</v>
      </c>
      <c r="H1746" s="1" t="s">
        <v>9448</v>
      </c>
      <c r="I1746" s="3">
        <v>45100.578194444446</v>
      </c>
      <c r="J1746" s="4">
        <v>650000</v>
      </c>
      <c r="K1746" s="5">
        <v>96000</v>
      </c>
      <c r="L1746" s="5">
        <v>417000</v>
      </c>
      <c r="M1746" s="5">
        <f t="shared" si="62"/>
        <v>513000</v>
      </c>
      <c r="N1746" s="38">
        <v>1.73</v>
      </c>
      <c r="O1746" s="38">
        <v>2.1796704811189063</v>
      </c>
    </row>
    <row r="1747" spans="1:15">
      <c r="A1747" s="1" t="s">
        <v>4459</v>
      </c>
      <c r="B1747" s="1" t="s">
        <v>5539</v>
      </c>
      <c r="C1747" s="1" t="s">
        <v>5540</v>
      </c>
      <c r="D1747" s="1" t="s">
        <v>5528</v>
      </c>
      <c r="E1747" s="2">
        <v>510</v>
      </c>
      <c r="F1747" s="1" t="s">
        <v>5541</v>
      </c>
      <c r="G1747" s="2" t="s">
        <v>18</v>
      </c>
      <c r="H1747" s="1" t="s">
        <v>9449</v>
      </c>
      <c r="I1747" s="3">
        <v>45076.591284722221</v>
      </c>
      <c r="J1747" s="4">
        <v>327000</v>
      </c>
      <c r="K1747" s="5">
        <v>43400</v>
      </c>
      <c r="L1747" s="5">
        <v>222800</v>
      </c>
      <c r="M1747" s="5">
        <f t="shared" si="62"/>
        <v>266200</v>
      </c>
      <c r="N1747" s="38">
        <v>1.73</v>
      </c>
      <c r="O1747" s="38">
        <v>2.1796704811189063</v>
      </c>
    </row>
    <row r="1748" spans="1:15">
      <c r="A1748" s="1" t="s">
        <v>4459</v>
      </c>
      <c r="B1748" s="1" t="s">
        <v>5542</v>
      </c>
      <c r="C1748" s="1" t="s">
        <v>5543</v>
      </c>
      <c r="D1748" s="1" t="s">
        <v>5528</v>
      </c>
      <c r="E1748" s="2">
        <v>510</v>
      </c>
      <c r="F1748" s="1" t="s">
        <v>5544</v>
      </c>
      <c r="G1748" s="2" t="s">
        <v>18</v>
      </c>
      <c r="H1748" s="1" t="s">
        <v>9450</v>
      </c>
      <c r="I1748" s="3">
        <v>45125.353460648148</v>
      </c>
      <c r="J1748" s="4">
        <v>436500</v>
      </c>
      <c r="K1748" s="5">
        <v>72700</v>
      </c>
      <c r="L1748" s="5">
        <v>284700</v>
      </c>
      <c r="M1748" s="5">
        <f>SUM(K1748:L1748)+200</f>
        <v>357600</v>
      </c>
      <c r="N1748" s="38">
        <v>1.73</v>
      </c>
      <c r="O1748" s="38">
        <v>2.1796704811189063</v>
      </c>
    </row>
    <row r="1749" spans="1:15">
      <c r="A1749" s="1" t="s">
        <v>4459</v>
      </c>
      <c r="B1749" s="1" t="s">
        <v>5545</v>
      </c>
      <c r="C1749" s="1" t="s">
        <v>5546</v>
      </c>
      <c r="D1749" s="1" t="s">
        <v>5547</v>
      </c>
      <c r="E1749" s="2">
        <v>509</v>
      </c>
      <c r="F1749" s="1" t="s">
        <v>5548</v>
      </c>
      <c r="G1749" s="2" t="s">
        <v>18</v>
      </c>
      <c r="H1749" s="1" t="s">
        <v>9450</v>
      </c>
      <c r="I1749" s="3">
        <v>45125.353460648148</v>
      </c>
      <c r="K1749" s="5">
        <v>200</v>
      </c>
      <c r="L1749" s="5">
        <v>0</v>
      </c>
      <c r="N1749" s="38">
        <v>1</v>
      </c>
      <c r="O1749" s="38">
        <v>1</v>
      </c>
    </row>
    <row r="1750" spans="1:15">
      <c r="A1750" s="1" t="s">
        <v>4459</v>
      </c>
      <c r="B1750" s="1" t="s">
        <v>5549</v>
      </c>
      <c r="C1750" s="1" t="s">
        <v>5550</v>
      </c>
      <c r="D1750" s="1" t="s">
        <v>5528</v>
      </c>
      <c r="E1750" s="2">
        <v>510</v>
      </c>
      <c r="F1750" s="1" t="s">
        <v>5551</v>
      </c>
      <c r="G1750" s="2" t="s">
        <v>18</v>
      </c>
      <c r="H1750" s="1" t="s">
        <v>9451</v>
      </c>
      <c r="I1750" s="3">
        <v>45141.590763888889</v>
      </c>
      <c r="J1750" s="4">
        <v>460000</v>
      </c>
      <c r="K1750" s="5">
        <v>95100</v>
      </c>
      <c r="L1750" s="5">
        <v>293500</v>
      </c>
      <c r="M1750" s="5">
        <f>SUM(K1750:L1750)</f>
        <v>388600</v>
      </c>
      <c r="N1750" s="38">
        <v>1.73</v>
      </c>
      <c r="O1750" s="38">
        <v>2.1796704811189063</v>
      </c>
    </row>
    <row r="1751" spans="1:15">
      <c r="A1751" s="1" t="s">
        <v>4459</v>
      </c>
      <c r="B1751" s="1" t="s">
        <v>5552</v>
      </c>
      <c r="C1751" s="1" t="s">
        <v>5553</v>
      </c>
      <c r="D1751" s="1" t="s">
        <v>5528</v>
      </c>
      <c r="E1751" s="2">
        <v>510</v>
      </c>
      <c r="F1751" s="1" t="s">
        <v>5554</v>
      </c>
      <c r="G1751" s="2" t="s">
        <v>18</v>
      </c>
      <c r="H1751" s="1" t="s">
        <v>9452</v>
      </c>
      <c r="I1751" s="3">
        <v>45218.623564814814</v>
      </c>
      <c r="J1751" s="4">
        <v>345000</v>
      </c>
      <c r="K1751" s="5">
        <v>68500</v>
      </c>
      <c r="L1751" s="5">
        <v>357000</v>
      </c>
      <c r="M1751" s="5">
        <f>SUM(K1751:L1751)</f>
        <v>425500</v>
      </c>
      <c r="N1751" s="38">
        <v>1.73</v>
      </c>
      <c r="O1751" s="38">
        <v>2.1796704811189063</v>
      </c>
    </row>
    <row r="1752" spans="1:15">
      <c r="A1752" s="1" t="s">
        <v>4459</v>
      </c>
      <c r="B1752" s="1" t="s">
        <v>5555</v>
      </c>
      <c r="C1752" s="1" t="s">
        <v>5556</v>
      </c>
      <c r="D1752" s="1" t="s">
        <v>5557</v>
      </c>
      <c r="E1752" s="2">
        <v>510</v>
      </c>
      <c r="F1752" s="1" t="s">
        <v>5558</v>
      </c>
      <c r="G1752" s="2" t="s">
        <v>18</v>
      </c>
      <c r="H1752" s="1" t="s">
        <v>9453</v>
      </c>
      <c r="I1752" s="3">
        <v>45142.600787037038</v>
      </c>
      <c r="J1752" s="4">
        <v>130500</v>
      </c>
      <c r="K1752" s="5">
        <v>5600</v>
      </c>
      <c r="L1752" s="5">
        <v>68200</v>
      </c>
      <c r="M1752" s="5">
        <f>SUM(K1752:L1752)</f>
        <v>73800</v>
      </c>
      <c r="N1752" s="38">
        <v>1.9</v>
      </c>
      <c r="O1752" s="38">
        <v>2.1714285714285713</v>
      </c>
    </row>
    <row r="1753" spans="1:15">
      <c r="A1753" s="1" t="s">
        <v>4459</v>
      </c>
      <c r="B1753" s="1" t="s">
        <v>5559</v>
      </c>
      <c r="C1753" s="1" t="s">
        <v>5560</v>
      </c>
      <c r="D1753" s="1" t="s">
        <v>5557</v>
      </c>
      <c r="E1753" s="2">
        <v>510</v>
      </c>
      <c r="F1753" s="1" t="s">
        <v>5561</v>
      </c>
      <c r="G1753" s="2" t="s">
        <v>18</v>
      </c>
      <c r="H1753" s="1" t="s">
        <v>9454</v>
      </c>
      <c r="I1753" s="3">
        <v>45093.494803240741</v>
      </c>
      <c r="J1753" s="4">
        <v>170000</v>
      </c>
      <c r="K1753" s="5">
        <v>5000</v>
      </c>
      <c r="L1753" s="5">
        <v>96600</v>
      </c>
      <c r="M1753" s="5">
        <f>SUM(K1753:L1753)</f>
        <v>101600</v>
      </c>
      <c r="N1753" s="38">
        <v>1.9</v>
      </c>
      <c r="O1753" s="38">
        <v>2.1714285714285713</v>
      </c>
    </row>
    <row r="1754" spans="1:15">
      <c r="A1754" s="1" t="s">
        <v>4459</v>
      </c>
      <c r="B1754" s="1" t="s">
        <v>5562</v>
      </c>
      <c r="C1754" s="1" t="s">
        <v>5563</v>
      </c>
      <c r="D1754" s="1" t="s">
        <v>5557</v>
      </c>
      <c r="E1754" s="2">
        <v>510</v>
      </c>
      <c r="F1754" s="1" t="s">
        <v>5564</v>
      </c>
      <c r="G1754" s="2" t="s">
        <v>18</v>
      </c>
      <c r="H1754" s="1" t="s">
        <v>9455</v>
      </c>
      <c r="I1754" s="3">
        <v>45177.360543981478</v>
      </c>
      <c r="J1754" s="4">
        <v>148000</v>
      </c>
      <c r="K1754" s="5">
        <v>6200</v>
      </c>
      <c r="L1754" s="5">
        <v>131100</v>
      </c>
      <c r="M1754" s="5">
        <f>SUM(K1754:L1754)</f>
        <v>137300</v>
      </c>
      <c r="N1754" s="38">
        <v>1.9</v>
      </c>
      <c r="O1754" s="38">
        <v>2.1714285714285713</v>
      </c>
    </row>
    <row r="1755" spans="1:15">
      <c r="A1755" s="1" t="s">
        <v>4459</v>
      </c>
      <c r="B1755" s="1" t="s">
        <v>5565</v>
      </c>
      <c r="C1755" s="1" t="s">
        <v>5566</v>
      </c>
      <c r="D1755" s="1" t="s">
        <v>5557</v>
      </c>
      <c r="E1755" s="2">
        <v>510</v>
      </c>
      <c r="F1755" s="1" t="s">
        <v>5567</v>
      </c>
      <c r="G1755" s="2" t="s">
        <v>18</v>
      </c>
      <c r="H1755" s="1" t="s">
        <v>9456</v>
      </c>
      <c r="I1755" s="3">
        <v>45247.604745370372</v>
      </c>
      <c r="J1755" s="4">
        <v>166000</v>
      </c>
      <c r="K1755" s="5">
        <v>6700</v>
      </c>
      <c r="L1755" s="5">
        <v>96600</v>
      </c>
      <c r="M1755" s="5">
        <f>SUM(K1755:L1755)+300</f>
        <v>103600</v>
      </c>
      <c r="N1755" s="38">
        <v>1.9</v>
      </c>
      <c r="O1755" s="38">
        <v>2.1714285714285713</v>
      </c>
    </row>
    <row r="1756" spans="1:15">
      <c r="A1756" s="1" t="s">
        <v>4459</v>
      </c>
      <c r="B1756" s="1" t="s">
        <v>5568</v>
      </c>
      <c r="C1756" s="1" t="s">
        <v>5569</v>
      </c>
      <c r="D1756" s="1" t="s">
        <v>5570</v>
      </c>
      <c r="E1756" s="2">
        <v>509</v>
      </c>
      <c r="F1756" s="1" t="s">
        <v>5571</v>
      </c>
      <c r="G1756" s="2" t="s">
        <v>18</v>
      </c>
      <c r="H1756" s="1" t="s">
        <v>9456</v>
      </c>
      <c r="I1756" s="3">
        <v>45247.604745370372</v>
      </c>
      <c r="K1756" s="5">
        <v>300</v>
      </c>
      <c r="L1756" s="5">
        <v>0</v>
      </c>
      <c r="N1756" s="38">
        <v>1</v>
      </c>
      <c r="O1756" s="38">
        <v>1</v>
      </c>
    </row>
    <row r="1757" spans="1:15">
      <c r="A1757" s="1" t="s">
        <v>4459</v>
      </c>
      <c r="B1757" s="1" t="s">
        <v>5572</v>
      </c>
      <c r="C1757" s="1" t="s">
        <v>5573</v>
      </c>
      <c r="D1757" s="1" t="s">
        <v>5557</v>
      </c>
      <c r="E1757" s="2">
        <v>510</v>
      </c>
      <c r="F1757" s="1" t="s">
        <v>5574</v>
      </c>
      <c r="G1757" s="2" t="s">
        <v>18</v>
      </c>
      <c r="H1757" s="1" t="s">
        <v>9457</v>
      </c>
      <c r="I1757" s="3">
        <v>45195.454768518517</v>
      </c>
      <c r="J1757" s="4">
        <v>204000</v>
      </c>
      <c r="K1757" s="5">
        <v>10100</v>
      </c>
      <c r="L1757" s="5">
        <v>124400</v>
      </c>
      <c r="M1757" s="5">
        <f t="shared" ref="M1757:M1788" si="63">SUM(K1757:L1757)</f>
        <v>134500</v>
      </c>
      <c r="N1757" s="38">
        <v>1.9</v>
      </c>
      <c r="O1757" s="38">
        <v>2.1714285714285713</v>
      </c>
    </row>
    <row r="1758" spans="1:15">
      <c r="A1758" s="1" t="s">
        <v>4459</v>
      </c>
      <c r="B1758" s="1" t="s">
        <v>5575</v>
      </c>
      <c r="C1758" s="1" t="s">
        <v>5576</v>
      </c>
      <c r="D1758" s="1" t="s">
        <v>5557</v>
      </c>
      <c r="E1758" s="2">
        <v>510</v>
      </c>
      <c r="F1758" s="1" t="s">
        <v>5577</v>
      </c>
      <c r="G1758" s="2" t="s">
        <v>18</v>
      </c>
      <c r="H1758" s="1" t="s">
        <v>9458</v>
      </c>
      <c r="I1758" s="3">
        <v>45114.472777777781</v>
      </c>
      <c r="J1758" s="4">
        <v>129000</v>
      </c>
      <c r="K1758" s="5">
        <v>5100</v>
      </c>
      <c r="L1758" s="5">
        <v>79200</v>
      </c>
      <c r="M1758" s="5">
        <f t="shared" si="63"/>
        <v>84300</v>
      </c>
      <c r="N1758" s="38">
        <v>1.9</v>
      </c>
      <c r="O1758" s="38">
        <v>2.1714285714285713</v>
      </c>
    </row>
    <row r="1759" spans="1:15">
      <c r="A1759" s="1" t="s">
        <v>4459</v>
      </c>
      <c r="B1759" s="1" t="s">
        <v>5578</v>
      </c>
      <c r="C1759" s="1" t="s">
        <v>5579</v>
      </c>
      <c r="D1759" s="1" t="s">
        <v>5557</v>
      </c>
      <c r="E1759" s="2">
        <v>510</v>
      </c>
      <c r="F1759" s="1" t="s">
        <v>5580</v>
      </c>
      <c r="G1759" s="2" t="s">
        <v>18</v>
      </c>
      <c r="H1759" s="1" t="s">
        <v>9459</v>
      </c>
      <c r="I1759" s="3">
        <v>45097.59851851852</v>
      </c>
      <c r="J1759" s="4">
        <v>190000</v>
      </c>
      <c r="K1759" s="5">
        <v>5800</v>
      </c>
      <c r="L1759" s="5">
        <v>119400</v>
      </c>
      <c r="M1759" s="5">
        <f t="shared" si="63"/>
        <v>125200</v>
      </c>
      <c r="N1759" s="38">
        <v>1.9</v>
      </c>
      <c r="O1759" s="38">
        <v>2.1714285714285713</v>
      </c>
    </row>
    <row r="1760" spans="1:15">
      <c r="A1760" s="1" t="s">
        <v>4459</v>
      </c>
      <c r="B1760" s="1" t="s">
        <v>5581</v>
      </c>
      <c r="C1760" s="1" t="s">
        <v>5582</v>
      </c>
      <c r="D1760" s="1" t="s">
        <v>5557</v>
      </c>
      <c r="E1760" s="2">
        <v>510</v>
      </c>
      <c r="F1760" s="1" t="s">
        <v>5583</v>
      </c>
      <c r="G1760" s="2" t="s">
        <v>18</v>
      </c>
      <c r="H1760" s="1" t="s">
        <v>9460</v>
      </c>
      <c r="I1760" s="3">
        <v>45149.478148148148</v>
      </c>
      <c r="J1760" s="4">
        <v>150000</v>
      </c>
      <c r="K1760" s="5">
        <v>5200</v>
      </c>
      <c r="L1760" s="5">
        <v>92800</v>
      </c>
      <c r="M1760" s="5">
        <f t="shared" si="63"/>
        <v>98000</v>
      </c>
      <c r="N1760" s="38">
        <v>1.9</v>
      </c>
      <c r="O1760" s="38">
        <v>2.1714285714285713</v>
      </c>
    </row>
    <row r="1761" spans="1:15">
      <c r="A1761" s="1" t="s">
        <v>4459</v>
      </c>
      <c r="B1761" s="1" t="s">
        <v>5584</v>
      </c>
      <c r="C1761" s="1" t="s">
        <v>5585</v>
      </c>
      <c r="D1761" s="1" t="s">
        <v>5557</v>
      </c>
      <c r="E1761" s="2">
        <v>510</v>
      </c>
      <c r="F1761" s="1" t="s">
        <v>5586</v>
      </c>
      <c r="G1761" s="2" t="s">
        <v>18</v>
      </c>
      <c r="H1761" s="1" t="s">
        <v>9461</v>
      </c>
      <c r="I1761" s="3">
        <v>45142.626307870371</v>
      </c>
      <c r="J1761" s="4">
        <v>179000</v>
      </c>
      <c r="K1761" s="5">
        <v>5700</v>
      </c>
      <c r="L1761" s="5">
        <v>113400</v>
      </c>
      <c r="M1761" s="5">
        <f t="shared" si="63"/>
        <v>119100</v>
      </c>
      <c r="N1761" s="38">
        <v>1.9</v>
      </c>
      <c r="O1761" s="38">
        <v>2.1714285714285713</v>
      </c>
    </row>
    <row r="1762" spans="1:15">
      <c r="A1762" s="1" t="s">
        <v>4459</v>
      </c>
      <c r="B1762" s="1" t="s">
        <v>5587</v>
      </c>
      <c r="C1762" s="1" t="s">
        <v>5588</v>
      </c>
      <c r="D1762" s="1" t="s">
        <v>5557</v>
      </c>
      <c r="E1762" s="2">
        <v>510</v>
      </c>
      <c r="F1762" s="1" t="s">
        <v>5589</v>
      </c>
      <c r="G1762" s="2" t="s">
        <v>18</v>
      </c>
      <c r="H1762" s="1" t="s">
        <v>9462</v>
      </c>
      <c r="I1762" s="3">
        <v>45027.620266203703</v>
      </c>
      <c r="J1762" s="4">
        <v>150000</v>
      </c>
      <c r="K1762" s="5">
        <v>5900</v>
      </c>
      <c r="L1762" s="5">
        <v>94100</v>
      </c>
      <c r="M1762" s="5">
        <f t="shared" si="63"/>
        <v>100000</v>
      </c>
      <c r="N1762" s="38">
        <v>1.9</v>
      </c>
      <c r="O1762" s="38">
        <v>2.1714285714285713</v>
      </c>
    </row>
    <row r="1763" spans="1:15">
      <c r="A1763" s="1" t="s">
        <v>4459</v>
      </c>
      <c r="B1763" s="1" t="s">
        <v>5590</v>
      </c>
      <c r="C1763" s="1" t="s">
        <v>5591</v>
      </c>
      <c r="D1763" s="1" t="s">
        <v>5557</v>
      </c>
      <c r="E1763" s="2">
        <v>510</v>
      </c>
      <c r="F1763" s="1" t="s">
        <v>5592</v>
      </c>
      <c r="G1763" s="2" t="s">
        <v>18</v>
      </c>
      <c r="H1763" s="1" t="s">
        <v>9463</v>
      </c>
      <c r="I1763" s="3">
        <v>45048.614872685182</v>
      </c>
      <c r="J1763" s="4">
        <v>202000</v>
      </c>
      <c r="K1763" s="5">
        <v>7000</v>
      </c>
      <c r="L1763" s="5">
        <v>129600</v>
      </c>
      <c r="M1763" s="5">
        <f t="shared" si="63"/>
        <v>136600</v>
      </c>
      <c r="N1763" s="38">
        <v>1.9</v>
      </c>
      <c r="O1763" s="38">
        <v>2.1714285714285713</v>
      </c>
    </row>
    <row r="1764" spans="1:15">
      <c r="A1764" s="1" t="s">
        <v>4459</v>
      </c>
      <c r="B1764" s="1" t="s">
        <v>5593</v>
      </c>
      <c r="C1764" s="1" t="s">
        <v>5594</v>
      </c>
      <c r="D1764" s="1" t="s">
        <v>5557</v>
      </c>
      <c r="E1764" s="2">
        <v>510</v>
      </c>
      <c r="F1764" s="1" t="s">
        <v>5595</v>
      </c>
      <c r="G1764" s="2" t="s">
        <v>18</v>
      </c>
      <c r="H1764" s="1" t="s">
        <v>9464</v>
      </c>
      <c r="I1764" s="3">
        <v>45198.340613425928</v>
      </c>
      <c r="J1764" s="4">
        <v>132900</v>
      </c>
      <c r="K1764" s="5">
        <v>5600</v>
      </c>
      <c r="L1764" s="5">
        <v>84300</v>
      </c>
      <c r="M1764" s="5">
        <f t="shared" si="63"/>
        <v>89900</v>
      </c>
      <c r="N1764" s="38">
        <v>1.9</v>
      </c>
      <c r="O1764" s="38">
        <v>2.1714285714285713</v>
      </c>
    </row>
    <row r="1765" spans="1:15">
      <c r="A1765" s="1" t="s">
        <v>4459</v>
      </c>
      <c r="B1765" s="1" t="s">
        <v>5596</v>
      </c>
      <c r="C1765" s="1" t="s">
        <v>5597</v>
      </c>
      <c r="D1765" s="1" t="s">
        <v>5557</v>
      </c>
      <c r="E1765" s="2">
        <v>510</v>
      </c>
      <c r="F1765" s="1" t="s">
        <v>5598</v>
      </c>
      <c r="G1765" s="2" t="s">
        <v>18</v>
      </c>
      <c r="H1765" s="1" t="s">
        <v>9465</v>
      </c>
      <c r="I1765" s="3">
        <v>45085.397905092592</v>
      </c>
      <c r="J1765" s="4">
        <v>157000</v>
      </c>
      <c r="K1765" s="5">
        <v>5800</v>
      </c>
      <c r="L1765" s="5">
        <v>100400</v>
      </c>
      <c r="M1765" s="5">
        <f t="shared" si="63"/>
        <v>106200</v>
      </c>
      <c r="N1765" s="38">
        <v>1.9</v>
      </c>
      <c r="O1765" s="38">
        <v>2.1714285714285713</v>
      </c>
    </row>
    <row r="1766" spans="1:15">
      <c r="A1766" s="1" t="s">
        <v>4459</v>
      </c>
      <c r="B1766" s="1" t="s">
        <v>5599</v>
      </c>
      <c r="C1766" s="1" t="s">
        <v>5600</v>
      </c>
      <c r="D1766" s="1" t="s">
        <v>5557</v>
      </c>
      <c r="E1766" s="2">
        <v>510</v>
      </c>
      <c r="F1766" s="1" t="s">
        <v>5601</v>
      </c>
      <c r="G1766" s="2" t="s">
        <v>18</v>
      </c>
      <c r="H1766" s="1" t="s">
        <v>9466</v>
      </c>
      <c r="I1766" s="3">
        <v>45189.585289351853</v>
      </c>
      <c r="J1766" s="4">
        <v>142000</v>
      </c>
      <c r="K1766" s="5">
        <v>5900</v>
      </c>
      <c r="L1766" s="5">
        <v>91800</v>
      </c>
      <c r="M1766" s="5">
        <f t="shared" si="63"/>
        <v>97700</v>
      </c>
      <c r="N1766" s="38">
        <v>1.9</v>
      </c>
      <c r="O1766" s="38">
        <v>2.1714285714285713</v>
      </c>
    </row>
    <row r="1767" spans="1:15">
      <c r="A1767" s="1" t="s">
        <v>4459</v>
      </c>
      <c r="B1767" s="1" t="s">
        <v>5602</v>
      </c>
      <c r="C1767" s="1" t="s">
        <v>5603</v>
      </c>
      <c r="D1767" s="1" t="s">
        <v>5557</v>
      </c>
      <c r="E1767" s="2">
        <v>510</v>
      </c>
      <c r="F1767" s="1" t="s">
        <v>5604</v>
      </c>
      <c r="G1767" s="2" t="s">
        <v>18</v>
      </c>
      <c r="H1767" s="1" t="s">
        <v>10115</v>
      </c>
      <c r="I1767" s="3">
        <v>45054.47016203704</v>
      </c>
      <c r="J1767" s="4">
        <v>137102</v>
      </c>
      <c r="K1767" s="5">
        <v>6700</v>
      </c>
      <c r="L1767" s="5">
        <v>89600</v>
      </c>
      <c r="M1767" s="5">
        <f t="shared" si="63"/>
        <v>96300</v>
      </c>
      <c r="N1767" s="38">
        <v>1.9</v>
      </c>
      <c r="O1767" s="38">
        <v>2.1714285714285713</v>
      </c>
    </row>
    <row r="1768" spans="1:15">
      <c r="A1768" s="1" t="s">
        <v>4459</v>
      </c>
      <c r="B1768" s="1" t="s">
        <v>5605</v>
      </c>
      <c r="C1768" s="1" t="s">
        <v>5606</v>
      </c>
      <c r="D1768" s="1" t="s">
        <v>5557</v>
      </c>
      <c r="E1768" s="2">
        <v>510</v>
      </c>
      <c r="F1768" s="1" t="s">
        <v>5607</v>
      </c>
      <c r="G1768" s="2" t="s">
        <v>18</v>
      </c>
      <c r="H1768" s="1" t="s">
        <v>9467</v>
      </c>
      <c r="I1768" s="3">
        <v>45212.409456018519</v>
      </c>
      <c r="J1768" s="4">
        <v>160000</v>
      </c>
      <c r="K1768" s="5">
        <v>9200</v>
      </c>
      <c r="L1768" s="5">
        <v>103100</v>
      </c>
      <c r="M1768" s="5">
        <f t="shared" si="63"/>
        <v>112300</v>
      </c>
      <c r="N1768" s="38">
        <v>1.9</v>
      </c>
      <c r="O1768" s="38">
        <v>2.1714285714285713</v>
      </c>
    </row>
    <row r="1769" spans="1:15">
      <c r="A1769" s="1" t="s">
        <v>4459</v>
      </c>
      <c r="B1769" s="1" t="s">
        <v>5608</v>
      </c>
      <c r="C1769" s="1" t="s">
        <v>5609</v>
      </c>
      <c r="D1769" s="1" t="s">
        <v>5557</v>
      </c>
      <c r="E1769" s="2">
        <v>510</v>
      </c>
      <c r="F1769" s="1" t="s">
        <v>5610</v>
      </c>
      <c r="G1769" s="2" t="s">
        <v>18</v>
      </c>
      <c r="H1769" s="1" t="s">
        <v>9468</v>
      </c>
      <c r="I1769" s="3">
        <v>45233.444652777776</v>
      </c>
      <c r="J1769" s="4">
        <v>121000</v>
      </c>
      <c r="K1769" s="5">
        <v>5100</v>
      </c>
      <c r="L1769" s="5">
        <v>79800</v>
      </c>
      <c r="M1769" s="5">
        <f t="shared" si="63"/>
        <v>84900</v>
      </c>
      <c r="N1769" s="38">
        <v>1.9</v>
      </c>
      <c r="O1769" s="38">
        <v>2.1714285714285713</v>
      </c>
    </row>
    <row r="1770" spans="1:15">
      <c r="A1770" s="1" t="s">
        <v>4459</v>
      </c>
      <c r="B1770" s="1" t="s">
        <v>5611</v>
      </c>
      <c r="C1770" s="1" t="s">
        <v>5612</v>
      </c>
      <c r="D1770" s="1" t="s">
        <v>5557</v>
      </c>
      <c r="E1770" s="2">
        <v>510</v>
      </c>
      <c r="F1770" s="1" t="s">
        <v>5613</v>
      </c>
      <c r="G1770" s="2" t="s">
        <v>18</v>
      </c>
      <c r="H1770" s="1" t="s">
        <v>9469</v>
      </c>
      <c r="I1770" s="3">
        <v>45069.604849537034</v>
      </c>
      <c r="J1770" s="4">
        <v>155000</v>
      </c>
      <c r="K1770" s="5">
        <v>5900</v>
      </c>
      <c r="L1770" s="5">
        <v>104400</v>
      </c>
      <c r="M1770" s="5">
        <f t="shared" si="63"/>
        <v>110300</v>
      </c>
      <c r="N1770" s="38">
        <v>1.9</v>
      </c>
      <c r="O1770" s="38">
        <v>2.1714285714285713</v>
      </c>
    </row>
    <row r="1771" spans="1:15">
      <c r="A1771" s="1" t="s">
        <v>4459</v>
      </c>
      <c r="B1771" s="1" t="s">
        <v>5614</v>
      </c>
      <c r="C1771" s="1" t="s">
        <v>5615</v>
      </c>
      <c r="D1771" s="1" t="s">
        <v>5557</v>
      </c>
      <c r="E1771" s="2">
        <v>510</v>
      </c>
      <c r="F1771" s="1" t="s">
        <v>5616</v>
      </c>
      <c r="G1771" s="2" t="s">
        <v>18</v>
      </c>
      <c r="H1771" s="1" t="s">
        <v>9470</v>
      </c>
      <c r="I1771" s="3">
        <v>45163.659687500003</v>
      </c>
      <c r="J1771" s="4">
        <v>181000</v>
      </c>
      <c r="K1771" s="5">
        <v>5900</v>
      </c>
      <c r="L1771" s="5">
        <v>124200</v>
      </c>
      <c r="M1771" s="5">
        <f t="shared" si="63"/>
        <v>130100</v>
      </c>
      <c r="N1771" s="38">
        <v>1.9</v>
      </c>
      <c r="O1771" s="38">
        <v>2.1714285714285713</v>
      </c>
    </row>
    <row r="1772" spans="1:15">
      <c r="A1772" s="1" t="s">
        <v>4459</v>
      </c>
      <c r="B1772" s="1" t="s">
        <v>5617</v>
      </c>
      <c r="C1772" s="1" t="s">
        <v>5618</v>
      </c>
      <c r="D1772" s="1" t="s">
        <v>5557</v>
      </c>
      <c r="E1772" s="2">
        <v>510</v>
      </c>
      <c r="F1772" s="1" t="s">
        <v>5619</v>
      </c>
      <c r="G1772" s="2" t="s">
        <v>18</v>
      </c>
      <c r="H1772" s="1" t="s">
        <v>9471</v>
      </c>
      <c r="I1772" s="3">
        <v>44953.488958333335</v>
      </c>
      <c r="J1772" s="4">
        <v>121900</v>
      </c>
      <c r="K1772" s="5">
        <v>5900</v>
      </c>
      <c r="L1772" s="5">
        <v>83600</v>
      </c>
      <c r="M1772" s="5">
        <f t="shared" si="63"/>
        <v>89500</v>
      </c>
      <c r="N1772" s="38">
        <v>1.9</v>
      </c>
      <c r="O1772" s="38">
        <v>2.1714285714285713</v>
      </c>
    </row>
    <row r="1773" spans="1:15">
      <c r="A1773" s="1" t="s">
        <v>4459</v>
      </c>
      <c r="B1773" s="1" t="s">
        <v>5620</v>
      </c>
      <c r="C1773" s="1" t="s">
        <v>5621</v>
      </c>
      <c r="D1773" s="1" t="s">
        <v>5557</v>
      </c>
      <c r="E1773" s="2">
        <v>510</v>
      </c>
      <c r="F1773" s="1" t="s">
        <v>5622</v>
      </c>
      <c r="G1773" s="2" t="s">
        <v>18</v>
      </c>
      <c r="H1773" s="1" t="s">
        <v>9472</v>
      </c>
      <c r="I1773" s="3">
        <v>45093.418807870374</v>
      </c>
      <c r="J1773" s="4">
        <v>160000</v>
      </c>
      <c r="K1773" s="5">
        <v>6400</v>
      </c>
      <c r="L1773" s="5">
        <v>113000</v>
      </c>
      <c r="M1773" s="5">
        <f t="shared" si="63"/>
        <v>119400</v>
      </c>
      <c r="N1773" s="38">
        <v>1.9</v>
      </c>
      <c r="O1773" s="38">
        <v>2.1714285714285713</v>
      </c>
    </row>
    <row r="1774" spans="1:15">
      <c r="A1774" s="1" t="s">
        <v>4459</v>
      </c>
      <c r="B1774" s="1" t="s">
        <v>5623</v>
      </c>
      <c r="C1774" s="1" t="s">
        <v>5624</v>
      </c>
      <c r="D1774" s="1" t="s">
        <v>5557</v>
      </c>
      <c r="E1774" s="2">
        <v>510</v>
      </c>
      <c r="F1774" s="1" t="s">
        <v>5625</v>
      </c>
      <c r="G1774" s="2" t="s">
        <v>18</v>
      </c>
      <c r="H1774" s="1" t="s">
        <v>9473</v>
      </c>
      <c r="I1774" s="3">
        <v>44929.619155092594</v>
      </c>
      <c r="J1774" s="4">
        <v>145000</v>
      </c>
      <c r="K1774" s="5">
        <v>6400</v>
      </c>
      <c r="L1774" s="5">
        <v>102200</v>
      </c>
      <c r="M1774" s="5">
        <f t="shared" si="63"/>
        <v>108600</v>
      </c>
      <c r="N1774" s="38">
        <v>1.9</v>
      </c>
      <c r="O1774" s="38">
        <v>2.1714285714285713</v>
      </c>
    </row>
    <row r="1775" spans="1:15">
      <c r="A1775" s="1" t="s">
        <v>4459</v>
      </c>
      <c r="B1775" s="1" t="s">
        <v>5626</v>
      </c>
      <c r="C1775" s="1" t="s">
        <v>5627</v>
      </c>
      <c r="D1775" s="1" t="s">
        <v>5557</v>
      </c>
      <c r="E1775" s="2">
        <v>510</v>
      </c>
      <c r="F1775" s="1" t="s">
        <v>5628</v>
      </c>
      <c r="G1775" s="2" t="s">
        <v>18</v>
      </c>
      <c r="H1775" s="1" t="s">
        <v>9474</v>
      </c>
      <c r="I1775" s="3">
        <v>45069.481064814812</v>
      </c>
      <c r="J1775" s="4">
        <v>123500</v>
      </c>
      <c r="K1775" s="5">
        <v>6100</v>
      </c>
      <c r="L1775" s="5">
        <v>86100</v>
      </c>
      <c r="M1775" s="5">
        <f t="shared" si="63"/>
        <v>92200</v>
      </c>
      <c r="N1775" s="38">
        <v>1.9</v>
      </c>
      <c r="O1775" s="38">
        <v>2.1714285714285713</v>
      </c>
    </row>
    <row r="1776" spans="1:15">
      <c r="A1776" s="1" t="s">
        <v>4459</v>
      </c>
      <c r="B1776" s="1" t="s">
        <v>5629</v>
      </c>
      <c r="C1776" s="1" t="s">
        <v>5630</v>
      </c>
      <c r="D1776" s="1" t="s">
        <v>5557</v>
      </c>
      <c r="E1776" s="2">
        <v>510</v>
      </c>
      <c r="F1776" s="1" t="s">
        <v>5631</v>
      </c>
      <c r="G1776" s="2" t="s">
        <v>18</v>
      </c>
      <c r="H1776" s="1" t="s">
        <v>9475</v>
      </c>
      <c r="I1776" s="3">
        <v>44988.404699074075</v>
      </c>
      <c r="J1776" s="4">
        <v>166320</v>
      </c>
      <c r="K1776" s="5">
        <v>6100</v>
      </c>
      <c r="L1776" s="5">
        <v>119400</v>
      </c>
      <c r="M1776" s="5">
        <f t="shared" si="63"/>
        <v>125500</v>
      </c>
      <c r="N1776" s="38">
        <v>1.9</v>
      </c>
      <c r="O1776" s="38">
        <v>2.1714285714285713</v>
      </c>
    </row>
    <row r="1777" spans="1:15">
      <c r="A1777" s="1" t="s">
        <v>4459</v>
      </c>
      <c r="B1777" s="1" t="s">
        <v>5632</v>
      </c>
      <c r="C1777" s="1" t="s">
        <v>5633</v>
      </c>
      <c r="D1777" s="1" t="s">
        <v>5557</v>
      </c>
      <c r="E1777" s="2">
        <v>510</v>
      </c>
      <c r="F1777" s="1" t="s">
        <v>5634</v>
      </c>
      <c r="G1777" s="2" t="s">
        <v>18</v>
      </c>
      <c r="H1777" s="1" t="s">
        <v>9476</v>
      </c>
      <c r="I1777" s="3">
        <v>45098.355567129627</v>
      </c>
      <c r="J1777" s="4">
        <v>222127</v>
      </c>
      <c r="K1777" s="5">
        <v>7600</v>
      </c>
      <c r="L1777" s="5">
        <v>163400</v>
      </c>
      <c r="M1777" s="5">
        <f t="shared" si="63"/>
        <v>171000</v>
      </c>
      <c r="N1777" s="38">
        <v>1.9</v>
      </c>
      <c r="O1777" s="38">
        <v>2.1714285714285713</v>
      </c>
    </row>
    <row r="1778" spans="1:15" ht="15" customHeight="1">
      <c r="A1778" s="1" t="s">
        <v>4459</v>
      </c>
      <c r="B1778" s="1" t="s">
        <v>5635</v>
      </c>
      <c r="C1778" s="1" t="s">
        <v>5636</v>
      </c>
      <c r="D1778" s="1" t="s">
        <v>5557</v>
      </c>
      <c r="E1778" s="2">
        <v>510</v>
      </c>
      <c r="F1778" s="1" t="s">
        <v>5637</v>
      </c>
      <c r="G1778" s="2" t="s">
        <v>18</v>
      </c>
      <c r="H1778" s="1" t="s">
        <v>9477</v>
      </c>
      <c r="I1778" s="3">
        <v>45251.568877314814</v>
      </c>
      <c r="J1778" s="4">
        <v>145000</v>
      </c>
      <c r="K1778" s="5">
        <v>5700</v>
      </c>
      <c r="L1778" s="5">
        <v>107000</v>
      </c>
      <c r="M1778" s="5">
        <f t="shared" si="63"/>
        <v>112700</v>
      </c>
      <c r="N1778" s="38">
        <v>1.9</v>
      </c>
      <c r="O1778" s="38">
        <v>2.1714285714285713</v>
      </c>
    </row>
    <row r="1779" spans="1:15">
      <c r="A1779" s="1" t="s">
        <v>4459</v>
      </c>
      <c r="B1779" s="1" t="s">
        <v>5638</v>
      </c>
      <c r="C1779" s="1" t="s">
        <v>5639</v>
      </c>
      <c r="D1779" s="1" t="s">
        <v>5557</v>
      </c>
      <c r="E1779" s="2">
        <v>510</v>
      </c>
      <c r="F1779" s="1" t="s">
        <v>5640</v>
      </c>
      <c r="G1779" s="2" t="s">
        <v>18</v>
      </c>
      <c r="H1779" s="1" t="s">
        <v>9478</v>
      </c>
      <c r="I1779" s="3">
        <v>45183.638518518521</v>
      </c>
      <c r="J1779" s="4">
        <v>175000</v>
      </c>
      <c r="K1779" s="5">
        <v>6100</v>
      </c>
      <c r="L1779" s="5">
        <v>130100</v>
      </c>
      <c r="M1779" s="5">
        <f t="shared" si="63"/>
        <v>136200</v>
      </c>
      <c r="N1779" s="38">
        <v>1.9</v>
      </c>
      <c r="O1779" s="38">
        <v>2.1714285714285713</v>
      </c>
    </row>
    <row r="1780" spans="1:15">
      <c r="A1780" s="1" t="s">
        <v>4459</v>
      </c>
      <c r="B1780" s="1" t="s">
        <v>5641</v>
      </c>
      <c r="C1780" s="1" t="s">
        <v>5642</v>
      </c>
      <c r="D1780" s="1" t="s">
        <v>5557</v>
      </c>
      <c r="E1780" s="2">
        <v>510</v>
      </c>
      <c r="F1780" s="1" t="s">
        <v>5643</v>
      </c>
      <c r="G1780" s="2" t="s">
        <v>18</v>
      </c>
      <c r="H1780" s="1" t="s">
        <v>9479</v>
      </c>
      <c r="I1780" s="3">
        <v>45117.485011574077</v>
      </c>
      <c r="J1780" s="4">
        <v>140000</v>
      </c>
      <c r="K1780" s="5">
        <v>5000</v>
      </c>
      <c r="L1780" s="5">
        <v>103800</v>
      </c>
      <c r="M1780" s="5">
        <f t="shared" si="63"/>
        <v>108800</v>
      </c>
      <c r="N1780" s="38">
        <v>1.9</v>
      </c>
      <c r="O1780" s="38">
        <v>2.1714285714285713</v>
      </c>
    </row>
    <row r="1781" spans="1:15">
      <c r="A1781" s="1" t="s">
        <v>4459</v>
      </c>
      <c r="B1781" s="1" t="s">
        <v>5644</v>
      </c>
      <c r="C1781" s="1" t="s">
        <v>5645</v>
      </c>
      <c r="D1781" s="1" t="s">
        <v>5557</v>
      </c>
      <c r="E1781" s="2">
        <v>510</v>
      </c>
      <c r="F1781" s="1" t="s">
        <v>5646</v>
      </c>
      <c r="G1781" s="2" t="s">
        <v>18</v>
      </c>
      <c r="H1781" s="1" t="s">
        <v>9480</v>
      </c>
      <c r="I1781" s="3">
        <v>45190.429861111108</v>
      </c>
      <c r="J1781" s="4">
        <v>112500</v>
      </c>
      <c r="K1781" s="5">
        <v>6100</v>
      </c>
      <c r="L1781" s="5">
        <v>82700</v>
      </c>
      <c r="M1781" s="5">
        <f t="shared" si="63"/>
        <v>88800</v>
      </c>
      <c r="N1781" s="38">
        <v>1.9</v>
      </c>
      <c r="O1781" s="38">
        <v>2.1714285714285713</v>
      </c>
    </row>
    <row r="1782" spans="1:15">
      <c r="A1782" s="1" t="s">
        <v>4459</v>
      </c>
      <c r="B1782" s="1" t="s">
        <v>5647</v>
      </c>
      <c r="C1782" s="1" t="s">
        <v>5648</v>
      </c>
      <c r="D1782" s="1" t="s">
        <v>5557</v>
      </c>
      <c r="E1782" s="2">
        <v>510</v>
      </c>
      <c r="F1782" s="1" t="s">
        <v>5649</v>
      </c>
      <c r="G1782" s="2" t="s">
        <v>18</v>
      </c>
      <c r="H1782" s="1" t="s">
        <v>9481</v>
      </c>
      <c r="I1782" s="3">
        <v>45174.512650462966</v>
      </c>
      <c r="J1782" s="4">
        <v>113500</v>
      </c>
      <c r="K1782" s="5">
        <v>6400</v>
      </c>
      <c r="L1782" s="5">
        <v>82900</v>
      </c>
      <c r="M1782" s="5">
        <f t="shared" si="63"/>
        <v>89300</v>
      </c>
      <c r="N1782" s="38">
        <v>1.9</v>
      </c>
      <c r="O1782" s="38">
        <v>2.1714285714285713</v>
      </c>
    </row>
    <row r="1783" spans="1:15">
      <c r="A1783" s="1" t="s">
        <v>4459</v>
      </c>
      <c r="B1783" s="1" t="s">
        <v>5650</v>
      </c>
      <c r="C1783" s="1" t="s">
        <v>5651</v>
      </c>
      <c r="D1783" s="1" t="s">
        <v>5557</v>
      </c>
      <c r="E1783" s="2">
        <v>510</v>
      </c>
      <c r="F1783" s="1" t="s">
        <v>5652</v>
      </c>
      <c r="G1783" s="2" t="s">
        <v>18</v>
      </c>
      <c r="H1783" s="1" t="s">
        <v>9482</v>
      </c>
      <c r="I1783" s="3">
        <v>45093.534467592595</v>
      </c>
      <c r="J1783" s="4">
        <v>168000</v>
      </c>
      <c r="K1783" s="5">
        <v>5900</v>
      </c>
      <c r="L1783" s="5">
        <v>126900</v>
      </c>
      <c r="M1783" s="5">
        <f t="shared" si="63"/>
        <v>132800</v>
      </c>
      <c r="N1783" s="38">
        <v>1.9</v>
      </c>
      <c r="O1783" s="38">
        <v>2.1714285714285713</v>
      </c>
    </row>
    <row r="1784" spans="1:15">
      <c r="A1784" s="1" t="s">
        <v>4459</v>
      </c>
      <c r="B1784" s="1" t="s">
        <v>5653</v>
      </c>
      <c r="C1784" s="1" t="s">
        <v>5654</v>
      </c>
      <c r="D1784" s="1" t="s">
        <v>5557</v>
      </c>
      <c r="E1784" s="2">
        <v>510</v>
      </c>
      <c r="F1784" s="1" t="s">
        <v>5655</v>
      </c>
      <c r="G1784" s="2" t="s">
        <v>18</v>
      </c>
      <c r="H1784" s="1" t="s">
        <v>9483</v>
      </c>
      <c r="I1784" s="3">
        <v>45268.671875</v>
      </c>
      <c r="J1784" s="4">
        <v>135000</v>
      </c>
      <c r="K1784" s="5">
        <v>4300</v>
      </c>
      <c r="L1784" s="5">
        <v>101600</v>
      </c>
      <c r="M1784" s="5">
        <f t="shared" si="63"/>
        <v>105900</v>
      </c>
      <c r="N1784" s="38">
        <v>1.9</v>
      </c>
      <c r="O1784" s="38">
        <v>2.1714285714285713</v>
      </c>
    </row>
    <row r="1785" spans="1:15">
      <c r="A1785" s="1" t="s">
        <v>4459</v>
      </c>
      <c r="B1785" s="1" t="s">
        <v>5656</v>
      </c>
      <c r="C1785" s="1" t="s">
        <v>5657</v>
      </c>
      <c r="D1785" s="1" t="s">
        <v>5557</v>
      </c>
      <c r="E1785" s="2">
        <v>510</v>
      </c>
      <c r="F1785" s="1" t="s">
        <v>5658</v>
      </c>
      <c r="G1785" s="2" t="s">
        <v>18</v>
      </c>
      <c r="H1785" s="1" t="s">
        <v>9484</v>
      </c>
      <c r="I1785" s="3">
        <v>44978.513032407405</v>
      </c>
      <c r="J1785" s="4">
        <v>153000</v>
      </c>
      <c r="K1785" s="5">
        <v>5000</v>
      </c>
      <c r="L1785" s="5">
        <v>116800</v>
      </c>
      <c r="M1785" s="5">
        <f t="shared" si="63"/>
        <v>121800</v>
      </c>
      <c r="N1785" s="38">
        <v>1.9</v>
      </c>
      <c r="O1785" s="38">
        <v>2.1714285714285713</v>
      </c>
    </row>
    <row r="1786" spans="1:15">
      <c r="A1786" s="1" t="s">
        <v>4459</v>
      </c>
      <c r="B1786" s="1" t="s">
        <v>5659</v>
      </c>
      <c r="C1786" s="1" t="s">
        <v>5660</v>
      </c>
      <c r="D1786" s="1" t="s">
        <v>5557</v>
      </c>
      <c r="E1786" s="2">
        <v>510</v>
      </c>
      <c r="F1786" s="1" t="s">
        <v>5661</v>
      </c>
      <c r="G1786" s="2" t="s">
        <v>18</v>
      </c>
      <c r="H1786" s="1" t="s">
        <v>9485</v>
      </c>
      <c r="I1786" s="3">
        <v>44995.575983796298</v>
      </c>
      <c r="J1786" s="4">
        <v>125900</v>
      </c>
      <c r="K1786" s="5">
        <v>6100</v>
      </c>
      <c r="L1786" s="5">
        <v>93900</v>
      </c>
      <c r="M1786" s="5">
        <f t="shared" si="63"/>
        <v>100000</v>
      </c>
      <c r="N1786" s="38">
        <v>1.9</v>
      </c>
      <c r="O1786" s="38">
        <v>2.1714285714285713</v>
      </c>
    </row>
    <row r="1787" spans="1:15">
      <c r="A1787" s="1" t="s">
        <v>4459</v>
      </c>
      <c r="B1787" s="1" t="s">
        <v>5662</v>
      </c>
      <c r="C1787" s="1" t="s">
        <v>5663</v>
      </c>
      <c r="D1787" s="1" t="s">
        <v>5557</v>
      </c>
      <c r="E1787" s="2">
        <v>510</v>
      </c>
      <c r="F1787" s="1" t="s">
        <v>5664</v>
      </c>
      <c r="G1787" s="2" t="s">
        <v>18</v>
      </c>
      <c r="H1787" s="1" t="s">
        <v>9486</v>
      </c>
      <c r="I1787" s="3">
        <v>45107.634340277778</v>
      </c>
      <c r="J1787" s="4">
        <v>130000</v>
      </c>
      <c r="K1787" s="5">
        <v>5800</v>
      </c>
      <c r="L1787" s="5">
        <v>97700</v>
      </c>
      <c r="M1787" s="5">
        <f t="shared" si="63"/>
        <v>103500</v>
      </c>
      <c r="N1787" s="38">
        <v>1.9</v>
      </c>
      <c r="O1787" s="38">
        <v>2.1714285714285713</v>
      </c>
    </row>
    <row r="1788" spans="1:15">
      <c r="A1788" s="1" t="s">
        <v>4459</v>
      </c>
      <c r="B1788" s="1" t="s">
        <v>5665</v>
      </c>
      <c r="C1788" s="1" t="s">
        <v>5666</v>
      </c>
      <c r="D1788" s="1" t="s">
        <v>5557</v>
      </c>
      <c r="E1788" s="2">
        <v>510</v>
      </c>
      <c r="F1788" s="1" t="s">
        <v>5667</v>
      </c>
      <c r="G1788" s="2" t="s">
        <v>18</v>
      </c>
      <c r="H1788" s="1" t="s">
        <v>9487</v>
      </c>
      <c r="I1788" s="3">
        <v>45126.376608796294</v>
      </c>
      <c r="J1788" s="4">
        <v>150000</v>
      </c>
      <c r="K1788" s="5">
        <v>5700</v>
      </c>
      <c r="L1788" s="5">
        <v>113700</v>
      </c>
      <c r="M1788" s="5">
        <f t="shared" si="63"/>
        <v>119400</v>
      </c>
      <c r="N1788" s="38">
        <v>1.9</v>
      </c>
      <c r="O1788" s="38">
        <v>2.1714285714285713</v>
      </c>
    </row>
    <row r="1789" spans="1:15">
      <c r="A1789" s="1" t="s">
        <v>4459</v>
      </c>
      <c r="B1789" s="1" t="s">
        <v>5668</v>
      </c>
      <c r="C1789" s="1" t="s">
        <v>5669</v>
      </c>
      <c r="D1789" s="1" t="s">
        <v>5557</v>
      </c>
      <c r="E1789" s="2">
        <v>510</v>
      </c>
      <c r="F1789" s="1" t="s">
        <v>5670</v>
      </c>
      <c r="G1789" s="2" t="s">
        <v>18</v>
      </c>
      <c r="H1789" s="1" t="s">
        <v>9488</v>
      </c>
      <c r="I1789" s="3">
        <v>45238.38722222222</v>
      </c>
      <c r="J1789" s="4">
        <v>123000</v>
      </c>
      <c r="K1789" s="5">
        <v>5900</v>
      </c>
      <c r="L1789" s="5">
        <v>93200</v>
      </c>
      <c r="M1789" s="5">
        <f t="shared" ref="M1789:M1811" si="64">SUM(K1789:L1789)</f>
        <v>99100</v>
      </c>
      <c r="N1789" s="38">
        <v>1.9</v>
      </c>
      <c r="O1789" s="38">
        <v>2.1714285714285713</v>
      </c>
    </row>
    <row r="1790" spans="1:15">
      <c r="A1790" s="1" t="s">
        <v>4459</v>
      </c>
      <c r="B1790" s="1" t="s">
        <v>5671</v>
      </c>
      <c r="C1790" s="1" t="s">
        <v>5672</v>
      </c>
      <c r="D1790" s="1" t="s">
        <v>5557</v>
      </c>
      <c r="E1790" s="2">
        <v>510</v>
      </c>
      <c r="F1790" s="1" t="s">
        <v>5673</v>
      </c>
      <c r="G1790" s="2" t="s">
        <v>18</v>
      </c>
      <c r="H1790" s="1" t="s">
        <v>9489</v>
      </c>
      <c r="I1790" s="3">
        <v>45139.414907407408</v>
      </c>
      <c r="J1790" s="4">
        <v>95000</v>
      </c>
      <c r="K1790" s="5">
        <v>5600</v>
      </c>
      <c r="L1790" s="5">
        <v>71300</v>
      </c>
      <c r="M1790" s="5">
        <f t="shared" si="64"/>
        <v>76900</v>
      </c>
      <c r="N1790" s="38">
        <v>1.9</v>
      </c>
      <c r="O1790" s="38">
        <v>2.1714285714285713</v>
      </c>
    </row>
    <row r="1791" spans="1:15">
      <c r="A1791" s="1" t="s">
        <v>4459</v>
      </c>
      <c r="B1791" s="1" t="s">
        <v>5674</v>
      </c>
      <c r="C1791" s="1" t="s">
        <v>5675</v>
      </c>
      <c r="D1791" s="1" t="s">
        <v>5557</v>
      </c>
      <c r="E1791" s="2">
        <v>510</v>
      </c>
      <c r="F1791" s="1" t="s">
        <v>5676</v>
      </c>
      <c r="G1791" s="2" t="s">
        <v>18</v>
      </c>
      <c r="H1791" s="1" t="s">
        <v>9490</v>
      </c>
      <c r="I1791" s="3">
        <v>45051.352812500001</v>
      </c>
      <c r="J1791" s="4">
        <v>129000</v>
      </c>
      <c r="K1791" s="5">
        <v>5600</v>
      </c>
      <c r="L1791" s="5">
        <v>99800</v>
      </c>
      <c r="M1791" s="5">
        <f t="shared" si="64"/>
        <v>105400</v>
      </c>
      <c r="N1791" s="38">
        <v>1.9</v>
      </c>
      <c r="O1791" s="38">
        <v>2.1714285714285713</v>
      </c>
    </row>
    <row r="1792" spans="1:15">
      <c r="A1792" s="1" t="s">
        <v>4459</v>
      </c>
      <c r="B1792" s="1" t="s">
        <v>5677</v>
      </c>
      <c r="C1792" s="1" t="s">
        <v>5678</v>
      </c>
      <c r="D1792" s="1" t="s">
        <v>5557</v>
      </c>
      <c r="E1792" s="2">
        <v>510</v>
      </c>
      <c r="F1792" s="1" t="s">
        <v>5679</v>
      </c>
      <c r="G1792" s="2" t="s">
        <v>18</v>
      </c>
      <c r="H1792" s="1" t="s">
        <v>9491</v>
      </c>
      <c r="I1792" s="3">
        <v>45022.486805555556</v>
      </c>
      <c r="J1792" s="4">
        <v>132000</v>
      </c>
      <c r="K1792" s="5">
        <v>6700</v>
      </c>
      <c r="L1792" s="5">
        <v>102000</v>
      </c>
      <c r="M1792" s="5">
        <f t="shared" si="64"/>
        <v>108700</v>
      </c>
      <c r="N1792" s="38">
        <v>1.9</v>
      </c>
      <c r="O1792" s="38">
        <v>2.1714285714285713</v>
      </c>
    </row>
    <row r="1793" spans="1:15">
      <c r="A1793" s="1" t="s">
        <v>4459</v>
      </c>
      <c r="B1793" s="1" t="s">
        <v>5680</v>
      </c>
      <c r="C1793" s="1" t="s">
        <v>5681</v>
      </c>
      <c r="D1793" s="1" t="s">
        <v>5557</v>
      </c>
      <c r="E1793" s="2">
        <v>510</v>
      </c>
      <c r="F1793" s="1" t="s">
        <v>5682</v>
      </c>
      <c r="G1793" s="2" t="s">
        <v>18</v>
      </c>
      <c r="H1793" s="1" t="s">
        <v>9492</v>
      </c>
      <c r="I1793" s="3">
        <v>45169.508206018516</v>
      </c>
      <c r="J1793" s="4">
        <v>191000</v>
      </c>
      <c r="K1793" s="5">
        <v>5200</v>
      </c>
      <c r="L1793" s="5">
        <v>151900</v>
      </c>
      <c r="M1793" s="5">
        <f t="shared" si="64"/>
        <v>157100</v>
      </c>
      <c r="N1793" s="38">
        <v>1.9</v>
      </c>
      <c r="O1793" s="38">
        <v>2.1714285714285713</v>
      </c>
    </row>
    <row r="1794" spans="1:15">
      <c r="A1794" s="1" t="s">
        <v>4459</v>
      </c>
      <c r="B1794" s="1" t="s">
        <v>5683</v>
      </c>
      <c r="C1794" s="1" t="s">
        <v>5684</v>
      </c>
      <c r="D1794" s="1" t="s">
        <v>5557</v>
      </c>
      <c r="E1794" s="2">
        <v>510</v>
      </c>
      <c r="F1794" s="1" t="s">
        <v>5685</v>
      </c>
      <c r="G1794" s="2" t="s">
        <v>18</v>
      </c>
      <c r="H1794" s="1" t="s">
        <v>9493</v>
      </c>
      <c r="I1794" s="3">
        <v>44929.402314814812</v>
      </c>
      <c r="J1794" s="4">
        <v>155500</v>
      </c>
      <c r="K1794" s="5">
        <v>5600</v>
      </c>
      <c r="L1794" s="5">
        <v>122500</v>
      </c>
      <c r="M1794" s="5">
        <f t="shared" si="64"/>
        <v>128100</v>
      </c>
      <c r="N1794" s="38">
        <v>1.9</v>
      </c>
      <c r="O1794" s="38">
        <v>2.1714285714285713</v>
      </c>
    </row>
    <row r="1795" spans="1:15">
      <c r="A1795" s="1" t="s">
        <v>4459</v>
      </c>
      <c r="B1795" s="1" t="s">
        <v>5686</v>
      </c>
      <c r="C1795" s="1" t="s">
        <v>5687</v>
      </c>
      <c r="D1795" s="1" t="s">
        <v>5557</v>
      </c>
      <c r="E1795" s="2">
        <v>510</v>
      </c>
      <c r="F1795" s="1" t="s">
        <v>5688</v>
      </c>
      <c r="G1795" s="2" t="s">
        <v>18</v>
      </c>
      <c r="H1795" s="1" t="s">
        <v>9494</v>
      </c>
      <c r="I1795" s="3">
        <v>45084.428773148145</v>
      </c>
      <c r="J1795" s="4">
        <v>162000</v>
      </c>
      <c r="K1795" s="5">
        <v>5900</v>
      </c>
      <c r="L1795" s="5">
        <v>130100</v>
      </c>
      <c r="M1795" s="5">
        <f t="shared" si="64"/>
        <v>136000</v>
      </c>
      <c r="N1795" s="38">
        <v>1.9</v>
      </c>
      <c r="O1795" s="38">
        <v>2.1714285714285713</v>
      </c>
    </row>
    <row r="1796" spans="1:15">
      <c r="A1796" s="1" t="s">
        <v>4459</v>
      </c>
      <c r="B1796" s="1" t="s">
        <v>5689</v>
      </c>
      <c r="C1796" s="1" t="s">
        <v>5690</v>
      </c>
      <c r="D1796" s="1" t="s">
        <v>5557</v>
      </c>
      <c r="E1796" s="2">
        <v>510</v>
      </c>
      <c r="F1796" s="1" t="s">
        <v>5691</v>
      </c>
      <c r="G1796" s="2" t="s">
        <v>18</v>
      </c>
      <c r="H1796" s="1" t="s">
        <v>9495</v>
      </c>
      <c r="I1796" s="3">
        <v>45196.475995370369</v>
      </c>
      <c r="J1796" s="4">
        <v>139900</v>
      </c>
      <c r="K1796" s="5">
        <v>5000</v>
      </c>
      <c r="L1796" s="5">
        <v>112200</v>
      </c>
      <c r="M1796" s="5">
        <f t="shared" si="64"/>
        <v>117200</v>
      </c>
      <c r="N1796" s="38">
        <v>1.9</v>
      </c>
      <c r="O1796" s="38">
        <v>2.1714285714285713</v>
      </c>
    </row>
    <row r="1797" spans="1:15">
      <c r="A1797" s="1" t="s">
        <v>4459</v>
      </c>
      <c r="B1797" s="1" t="s">
        <v>5692</v>
      </c>
      <c r="C1797" s="1" t="s">
        <v>5693</v>
      </c>
      <c r="D1797" s="1" t="s">
        <v>5557</v>
      </c>
      <c r="E1797" s="2">
        <v>510</v>
      </c>
      <c r="F1797" s="1" t="s">
        <v>5694</v>
      </c>
      <c r="G1797" s="2" t="s">
        <v>18</v>
      </c>
      <c r="H1797" s="1" t="s">
        <v>9496</v>
      </c>
      <c r="I1797" s="3">
        <v>45217.604016203702</v>
      </c>
      <c r="J1797" s="4">
        <v>135000</v>
      </c>
      <c r="K1797" s="5">
        <v>6100</v>
      </c>
      <c r="L1797" s="5">
        <v>108400</v>
      </c>
      <c r="M1797" s="5">
        <f t="shared" si="64"/>
        <v>114500</v>
      </c>
      <c r="N1797" s="38">
        <v>1.9</v>
      </c>
      <c r="O1797" s="38">
        <v>2.1714285714285713</v>
      </c>
    </row>
    <row r="1798" spans="1:15">
      <c r="A1798" s="1" t="s">
        <v>4459</v>
      </c>
      <c r="B1798" s="1" t="s">
        <v>5695</v>
      </c>
      <c r="C1798" s="1" t="s">
        <v>5696</v>
      </c>
      <c r="D1798" s="1" t="s">
        <v>5557</v>
      </c>
      <c r="E1798" s="2">
        <v>510</v>
      </c>
      <c r="F1798" s="1" t="s">
        <v>5697</v>
      </c>
      <c r="G1798" s="2" t="s">
        <v>18</v>
      </c>
      <c r="H1798" s="1" t="s">
        <v>9497</v>
      </c>
      <c r="I1798" s="3">
        <v>45183.406331018516</v>
      </c>
      <c r="J1798" s="4">
        <v>145000</v>
      </c>
      <c r="K1798" s="5">
        <v>5700</v>
      </c>
      <c r="L1798" s="5">
        <v>117900</v>
      </c>
      <c r="M1798" s="5">
        <f t="shared" si="64"/>
        <v>123600</v>
      </c>
      <c r="N1798" s="38">
        <v>1.9</v>
      </c>
      <c r="O1798" s="38">
        <v>2.1714285714285713</v>
      </c>
    </row>
    <row r="1799" spans="1:15">
      <c r="A1799" s="1" t="s">
        <v>4459</v>
      </c>
      <c r="B1799" s="1" t="s">
        <v>5698</v>
      </c>
      <c r="C1799" s="1" t="s">
        <v>5699</v>
      </c>
      <c r="D1799" s="1" t="s">
        <v>5557</v>
      </c>
      <c r="E1799" s="2">
        <v>510</v>
      </c>
      <c r="F1799" s="1" t="s">
        <v>5700</v>
      </c>
      <c r="G1799" s="2" t="s">
        <v>18</v>
      </c>
      <c r="H1799" s="1" t="s">
        <v>9498</v>
      </c>
      <c r="I1799" s="3">
        <v>45062.343078703707</v>
      </c>
      <c r="J1799" s="4">
        <v>202000</v>
      </c>
      <c r="K1799" s="5">
        <v>10100</v>
      </c>
      <c r="L1799" s="5">
        <v>163200</v>
      </c>
      <c r="M1799" s="5">
        <f t="shared" si="64"/>
        <v>173300</v>
      </c>
      <c r="N1799" s="38">
        <v>1.9</v>
      </c>
      <c r="O1799" s="38">
        <v>2.1714285714285713</v>
      </c>
    </row>
    <row r="1800" spans="1:15">
      <c r="A1800" s="1" t="s">
        <v>4459</v>
      </c>
      <c r="B1800" s="1" t="s">
        <v>5701</v>
      </c>
      <c r="C1800" s="1" t="s">
        <v>5702</v>
      </c>
      <c r="D1800" s="1" t="s">
        <v>5557</v>
      </c>
      <c r="E1800" s="2">
        <v>510</v>
      </c>
      <c r="F1800" s="1" t="s">
        <v>5703</v>
      </c>
      <c r="G1800" s="2" t="s">
        <v>18</v>
      </c>
      <c r="H1800" s="1" t="s">
        <v>9499</v>
      </c>
      <c r="I1800" s="3">
        <v>45016.495312500003</v>
      </c>
      <c r="J1800" s="4">
        <v>175000</v>
      </c>
      <c r="K1800" s="5">
        <v>5900</v>
      </c>
      <c r="L1800" s="5">
        <v>169200</v>
      </c>
      <c r="M1800" s="5">
        <f t="shared" si="64"/>
        <v>175100</v>
      </c>
      <c r="N1800" s="38">
        <v>1.9</v>
      </c>
      <c r="O1800" s="38">
        <v>2.1714285714285713</v>
      </c>
    </row>
    <row r="1801" spans="1:15">
      <c r="A1801" s="1" t="s">
        <v>4459</v>
      </c>
      <c r="B1801" s="1" t="s">
        <v>5704</v>
      </c>
      <c r="C1801" s="1" t="s">
        <v>5705</v>
      </c>
      <c r="D1801" s="1" t="s">
        <v>5557</v>
      </c>
      <c r="E1801" s="2">
        <v>510</v>
      </c>
      <c r="F1801" s="1" t="s">
        <v>5706</v>
      </c>
      <c r="G1801" s="2" t="s">
        <v>18</v>
      </c>
      <c r="H1801" s="1" t="s">
        <v>9500</v>
      </c>
      <c r="I1801" s="3">
        <v>45280.465046296296</v>
      </c>
      <c r="J1801" s="4">
        <v>159900</v>
      </c>
      <c r="K1801" s="5">
        <v>5900</v>
      </c>
      <c r="L1801" s="5">
        <v>131700</v>
      </c>
      <c r="M1801" s="5">
        <f t="shared" si="64"/>
        <v>137600</v>
      </c>
      <c r="N1801" s="38">
        <v>1.9</v>
      </c>
      <c r="O1801" s="38">
        <v>2.1714285714285713</v>
      </c>
    </row>
    <row r="1802" spans="1:15">
      <c r="A1802" s="1" t="s">
        <v>4459</v>
      </c>
      <c r="B1802" s="1" t="s">
        <v>5707</v>
      </c>
      <c r="C1802" s="1" t="s">
        <v>5708</v>
      </c>
      <c r="D1802" s="1" t="s">
        <v>5557</v>
      </c>
      <c r="E1802" s="2">
        <v>510</v>
      </c>
      <c r="F1802" s="1" t="s">
        <v>5709</v>
      </c>
      <c r="G1802" s="2" t="s">
        <v>18</v>
      </c>
      <c r="H1802" s="1" t="s">
        <v>9501</v>
      </c>
      <c r="I1802" s="3">
        <v>45219.541574074072</v>
      </c>
      <c r="J1802" s="4">
        <v>115000</v>
      </c>
      <c r="K1802" s="5">
        <v>5100</v>
      </c>
      <c r="L1802" s="5">
        <v>92700</v>
      </c>
      <c r="M1802" s="5">
        <f t="shared" si="64"/>
        <v>97800</v>
      </c>
      <c r="N1802" s="38">
        <v>1.9</v>
      </c>
      <c r="O1802" s="38">
        <v>2.1714285714285713</v>
      </c>
    </row>
    <row r="1803" spans="1:15">
      <c r="A1803" s="1" t="s">
        <v>4459</v>
      </c>
      <c r="B1803" s="1" t="s">
        <v>5710</v>
      </c>
      <c r="C1803" s="1" t="s">
        <v>5711</v>
      </c>
      <c r="D1803" s="1" t="s">
        <v>5557</v>
      </c>
      <c r="E1803" s="2">
        <v>510</v>
      </c>
      <c r="F1803" s="1" t="s">
        <v>5712</v>
      </c>
      <c r="G1803" s="2" t="s">
        <v>18</v>
      </c>
      <c r="H1803" s="1" t="s">
        <v>9502</v>
      </c>
      <c r="I1803" s="3">
        <v>45168.35260416667</v>
      </c>
      <c r="J1803" s="4">
        <v>140000</v>
      </c>
      <c r="K1803" s="5">
        <v>5900</v>
      </c>
      <c r="L1803" s="5">
        <v>114900</v>
      </c>
      <c r="M1803" s="5">
        <f t="shared" si="64"/>
        <v>120800</v>
      </c>
      <c r="N1803" s="38">
        <v>1.9</v>
      </c>
      <c r="O1803" s="38">
        <v>2.1714285714285713</v>
      </c>
    </row>
    <row r="1804" spans="1:15">
      <c r="A1804" s="1" t="s">
        <v>4459</v>
      </c>
      <c r="B1804" s="1" t="s">
        <v>5713</v>
      </c>
      <c r="C1804" s="1" t="s">
        <v>5714</v>
      </c>
      <c r="D1804" s="1" t="s">
        <v>5557</v>
      </c>
      <c r="E1804" s="2">
        <v>510</v>
      </c>
      <c r="F1804" s="1" t="s">
        <v>5715</v>
      </c>
      <c r="G1804" s="2" t="s">
        <v>18</v>
      </c>
      <c r="H1804" s="1" t="s">
        <v>9503</v>
      </c>
      <c r="I1804" s="3">
        <v>45139.418530092589</v>
      </c>
      <c r="J1804" s="4">
        <v>125000</v>
      </c>
      <c r="K1804" s="5">
        <v>5800</v>
      </c>
      <c r="L1804" s="5">
        <v>102600</v>
      </c>
      <c r="M1804" s="5">
        <f t="shared" si="64"/>
        <v>108400</v>
      </c>
      <c r="N1804" s="38">
        <v>1.9</v>
      </c>
      <c r="O1804" s="38">
        <v>2.1714285714285713</v>
      </c>
    </row>
    <row r="1805" spans="1:15">
      <c r="A1805" s="1" t="s">
        <v>4459</v>
      </c>
      <c r="B1805" s="1" t="s">
        <v>5716</v>
      </c>
      <c r="C1805" s="1" t="s">
        <v>5717</v>
      </c>
      <c r="D1805" s="1" t="s">
        <v>5557</v>
      </c>
      <c r="E1805" s="2">
        <v>510</v>
      </c>
      <c r="F1805" s="1" t="s">
        <v>5718</v>
      </c>
      <c r="G1805" s="2" t="s">
        <v>18</v>
      </c>
      <c r="H1805" s="1" t="s">
        <v>9504</v>
      </c>
      <c r="I1805" s="3">
        <v>45194.496111111112</v>
      </c>
      <c r="J1805" s="4">
        <v>169000</v>
      </c>
      <c r="K1805" s="5">
        <v>6200</v>
      </c>
      <c r="L1805" s="5">
        <v>141000</v>
      </c>
      <c r="M1805" s="5">
        <f t="shared" si="64"/>
        <v>147200</v>
      </c>
      <c r="N1805" s="38">
        <v>1.9</v>
      </c>
      <c r="O1805" s="38">
        <v>2.1714285714285713</v>
      </c>
    </row>
    <row r="1806" spans="1:15">
      <c r="A1806" s="1" t="s">
        <v>4459</v>
      </c>
      <c r="B1806" s="1" t="s">
        <v>5719</v>
      </c>
      <c r="C1806" s="1" t="s">
        <v>5720</v>
      </c>
      <c r="D1806" s="1" t="s">
        <v>5557</v>
      </c>
      <c r="E1806" s="2">
        <v>510</v>
      </c>
      <c r="F1806" s="1" t="s">
        <v>5721</v>
      </c>
      <c r="G1806" s="2" t="s">
        <v>18</v>
      </c>
      <c r="H1806" s="1" t="s">
        <v>9505</v>
      </c>
      <c r="I1806" s="3">
        <v>45061.515115740738</v>
      </c>
      <c r="J1806" s="4">
        <v>150000</v>
      </c>
      <c r="K1806" s="5">
        <v>5900</v>
      </c>
      <c r="L1806" s="5">
        <v>126800</v>
      </c>
      <c r="M1806" s="5">
        <f t="shared" si="64"/>
        <v>132700</v>
      </c>
      <c r="N1806" s="38">
        <v>1.9</v>
      </c>
      <c r="O1806" s="38">
        <v>2.1714285714285713</v>
      </c>
    </row>
    <row r="1807" spans="1:15">
      <c r="A1807" s="1" t="s">
        <v>4459</v>
      </c>
      <c r="B1807" s="1" t="s">
        <v>5722</v>
      </c>
      <c r="C1807" s="1" t="s">
        <v>5723</v>
      </c>
      <c r="D1807" s="1" t="s">
        <v>5557</v>
      </c>
      <c r="E1807" s="2">
        <v>510</v>
      </c>
      <c r="F1807" s="1" t="s">
        <v>5724</v>
      </c>
      <c r="G1807" s="2" t="s">
        <v>18</v>
      </c>
      <c r="H1807" s="1" t="s">
        <v>9506</v>
      </c>
      <c r="I1807" s="3">
        <v>44981.59988425926</v>
      </c>
      <c r="J1807" s="4">
        <v>170000</v>
      </c>
      <c r="K1807" s="5">
        <v>5900</v>
      </c>
      <c r="L1807" s="5">
        <v>145200</v>
      </c>
      <c r="M1807" s="5">
        <f t="shared" si="64"/>
        <v>151100</v>
      </c>
      <c r="N1807" s="38">
        <v>1.9</v>
      </c>
      <c r="O1807" s="38">
        <v>2.1714285714285713</v>
      </c>
    </row>
    <row r="1808" spans="1:15">
      <c r="A1808" s="1" t="s">
        <v>4459</v>
      </c>
      <c r="B1808" s="1" t="s">
        <v>5725</v>
      </c>
      <c r="C1808" s="1" t="s">
        <v>5726</v>
      </c>
      <c r="D1808" s="1" t="s">
        <v>5557</v>
      </c>
      <c r="E1808" s="2">
        <v>510</v>
      </c>
      <c r="F1808" s="1" t="s">
        <v>5727</v>
      </c>
      <c r="G1808" s="2" t="s">
        <v>18</v>
      </c>
      <c r="H1808" s="1" t="s">
        <v>9507</v>
      </c>
      <c r="I1808" s="3">
        <v>45198.580312500002</v>
      </c>
      <c r="J1808" s="4">
        <v>150000</v>
      </c>
      <c r="K1808" s="5">
        <v>5900</v>
      </c>
      <c r="L1808" s="5">
        <v>127600</v>
      </c>
      <c r="M1808" s="5">
        <f t="shared" si="64"/>
        <v>133500</v>
      </c>
      <c r="N1808" s="38">
        <v>1.9</v>
      </c>
      <c r="O1808" s="38">
        <v>2.1714285714285713</v>
      </c>
    </row>
    <row r="1809" spans="1:15">
      <c r="A1809" s="1" t="s">
        <v>4459</v>
      </c>
      <c r="B1809" s="1" t="s">
        <v>5728</v>
      </c>
      <c r="C1809" s="1" t="s">
        <v>5729</v>
      </c>
      <c r="D1809" s="1" t="s">
        <v>5557</v>
      </c>
      <c r="E1809" s="2">
        <v>510</v>
      </c>
      <c r="F1809" s="1" t="s">
        <v>5730</v>
      </c>
      <c r="G1809" s="2" t="s">
        <v>18</v>
      </c>
      <c r="H1809" s="1" t="s">
        <v>9508</v>
      </c>
      <c r="I1809" s="3">
        <v>45035.375127314815</v>
      </c>
      <c r="J1809" s="4">
        <v>130000</v>
      </c>
      <c r="K1809" s="5">
        <v>5800</v>
      </c>
      <c r="L1809" s="5">
        <v>111400</v>
      </c>
      <c r="M1809" s="5">
        <f t="shared" si="64"/>
        <v>117200</v>
      </c>
      <c r="N1809" s="38">
        <v>1.9</v>
      </c>
      <c r="O1809" s="38">
        <v>2.1714285714285713</v>
      </c>
    </row>
    <row r="1810" spans="1:15">
      <c r="A1810" s="1" t="s">
        <v>4459</v>
      </c>
      <c r="B1810" s="1" t="s">
        <v>5731</v>
      </c>
      <c r="C1810" s="1" t="s">
        <v>5732</v>
      </c>
      <c r="D1810" s="1" t="s">
        <v>5557</v>
      </c>
      <c r="E1810" s="2">
        <v>510</v>
      </c>
      <c r="F1810" s="1" t="s">
        <v>5733</v>
      </c>
      <c r="G1810" s="2" t="s">
        <v>18</v>
      </c>
      <c r="H1810" s="1" t="s">
        <v>9509</v>
      </c>
      <c r="I1810" s="3">
        <v>45138.600057870368</v>
      </c>
      <c r="J1810" s="4">
        <v>126500</v>
      </c>
      <c r="K1810" s="5">
        <v>6100</v>
      </c>
      <c r="L1810" s="5">
        <v>108100</v>
      </c>
      <c r="M1810" s="5">
        <f t="shared" si="64"/>
        <v>114200</v>
      </c>
      <c r="N1810" s="38">
        <v>1.9</v>
      </c>
      <c r="O1810" s="38">
        <v>2.1714285714285713</v>
      </c>
    </row>
    <row r="1811" spans="1:15">
      <c r="A1811" s="1" t="s">
        <v>4459</v>
      </c>
      <c r="B1811" s="1" t="s">
        <v>5734</v>
      </c>
      <c r="C1811" s="1" t="s">
        <v>5735</v>
      </c>
      <c r="D1811" s="1" t="s">
        <v>5557</v>
      </c>
      <c r="E1811" s="2">
        <v>510</v>
      </c>
      <c r="F1811" s="1" t="s">
        <v>5736</v>
      </c>
      <c r="G1811" s="2" t="s">
        <v>18</v>
      </c>
      <c r="H1811" s="1" t="s">
        <v>9510</v>
      </c>
      <c r="I1811" s="3">
        <v>45023.592499999999</v>
      </c>
      <c r="J1811" s="4">
        <v>139000</v>
      </c>
      <c r="K1811" s="5">
        <v>5900</v>
      </c>
      <c r="L1811" s="5">
        <v>121000</v>
      </c>
      <c r="M1811" s="5">
        <f t="shared" si="64"/>
        <v>126900</v>
      </c>
      <c r="N1811" s="38">
        <v>1.9</v>
      </c>
      <c r="O1811" s="38">
        <v>2.1714285714285713</v>
      </c>
    </row>
    <row r="1812" spans="1:15">
      <c r="A1812" s="1" t="s">
        <v>4459</v>
      </c>
      <c r="B1812" s="1" t="s">
        <v>5737</v>
      </c>
      <c r="C1812" s="1" t="s">
        <v>5738</v>
      </c>
      <c r="D1812" s="1" t="s">
        <v>5557</v>
      </c>
      <c r="E1812" s="2">
        <v>510</v>
      </c>
      <c r="F1812" s="1" t="s">
        <v>5739</v>
      </c>
      <c r="G1812" s="2" t="s">
        <v>18</v>
      </c>
      <c r="H1812" s="1" t="s">
        <v>9511</v>
      </c>
      <c r="I1812" s="3">
        <v>44963.620416666665</v>
      </c>
      <c r="J1812" s="4">
        <v>120000</v>
      </c>
      <c r="K1812" s="5">
        <v>4300</v>
      </c>
      <c r="L1812" s="5">
        <v>103200</v>
      </c>
      <c r="M1812" s="5">
        <f>SUM(K1812:L1812)+1800</f>
        <v>109300</v>
      </c>
      <c r="N1812" s="38">
        <v>1.9</v>
      </c>
      <c r="O1812" s="38">
        <v>2.1714285714285713</v>
      </c>
    </row>
    <row r="1813" spans="1:15">
      <c r="A1813" s="1" t="s">
        <v>4459</v>
      </c>
      <c r="B1813" s="1" t="s">
        <v>5740</v>
      </c>
      <c r="C1813" s="1" t="s">
        <v>5741</v>
      </c>
      <c r="D1813" s="1" t="s">
        <v>5570</v>
      </c>
      <c r="E1813" s="2">
        <v>500</v>
      </c>
      <c r="F1813" s="1" t="s">
        <v>5742</v>
      </c>
      <c r="G1813" s="2" t="s">
        <v>18</v>
      </c>
      <c r="H1813" s="1" t="s">
        <v>9511</v>
      </c>
      <c r="I1813" s="3">
        <v>44963.620416666665</v>
      </c>
      <c r="K1813" s="5">
        <v>1800</v>
      </c>
      <c r="L1813" s="5">
        <v>0</v>
      </c>
      <c r="N1813" s="38">
        <v>1</v>
      </c>
      <c r="O1813" s="38">
        <v>1</v>
      </c>
    </row>
    <row r="1814" spans="1:15">
      <c r="A1814" s="1" t="s">
        <v>4459</v>
      </c>
      <c r="B1814" s="1" t="s">
        <v>5743</v>
      </c>
      <c r="C1814" s="1" t="s">
        <v>5744</v>
      </c>
      <c r="D1814" s="1" t="s">
        <v>5557</v>
      </c>
      <c r="E1814" s="2">
        <v>510</v>
      </c>
      <c r="F1814" s="1" t="s">
        <v>5745</v>
      </c>
      <c r="G1814" s="2" t="s">
        <v>18</v>
      </c>
      <c r="H1814" s="1" t="s">
        <v>9512</v>
      </c>
      <c r="I1814" s="3">
        <v>45281.508668981478</v>
      </c>
      <c r="J1814" s="4">
        <v>134000</v>
      </c>
      <c r="K1814" s="5">
        <v>6100</v>
      </c>
      <c r="L1814" s="5">
        <v>118000</v>
      </c>
      <c r="M1814" s="5">
        <f t="shared" ref="M1814:M1820" si="65">SUM(K1814:L1814)</f>
        <v>124100</v>
      </c>
      <c r="N1814" s="38">
        <v>1.9</v>
      </c>
      <c r="O1814" s="38">
        <v>2.1714285714285713</v>
      </c>
    </row>
    <row r="1815" spans="1:15">
      <c r="A1815" s="1" t="s">
        <v>4459</v>
      </c>
      <c r="B1815" s="1" t="s">
        <v>5746</v>
      </c>
      <c r="C1815" s="1" t="s">
        <v>5747</v>
      </c>
      <c r="D1815" s="1" t="s">
        <v>5557</v>
      </c>
      <c r="E1815" s="2">
        <v>510</v>
      </c>
      <c r="F1815" s="1" t="s">
        <v>5748</v>
      </c>
      <c r="G1815" s="2" t="s">
        <v>18</v>
      </c>
      <c r="H1815" s="1" t="s">
        <v>9513</v>
      </c>
      <c r="I1815" s="3">
        <v>44953.63994212963</v>
      </c>
      <c r="J1815" s="4">
        <v>139717.14000000001</v>
      </c>
      <c r="K1815" s="5">
        <v>5400</v>
      </c>
      <c r="L1815" s="5">
        <v>124400</v>
      </c>
      <c r="M1815" s="5">
        <f t="shared" si="65"/>
        <v>129800</v>
      </c>
      <c r="N1815" s="38">
        <v>1.9</v>
      </c>
      <c r="O1815" s="38">
        <v>2.1714285714285713</v>
      </c>
    </row>
    <row r="1816" spans="1:15">
      <c r="A1816" s="1" t="s">
        <v>4459</v>
      </c>
      <c r="B1816" s="1" t="s">
        <v>5749</v>
      </c>
      <c r="C1816" s="1" t="s">
        <v>5750</v>
      </c>
      <c r="D1816" s="1" t="s">
        <v>5557</v>
      </c>
      <c r="E1816" s="2">
        <v>510</v>
      </c>
      <c r="F1816" s="1" t="s">
        <v>5751</v>
      </c>
      <c r="G1816" s="2" t="s">
        <v>18</v>
      </c>
      <c r="H1816" s="1" t="s">
        <v>9514</v>
      </c>
      <c r="I1816" s="3">
        <v>45057.6406712963</v>
      </c>
      <c r="J1816" s="4">
        <v>122000</v>
      </c>
      <c r="K1816" s="5">
        <v>5700</v>
      </c>
      <c r="L1816" s="5">
        <v>108300</v>
      </c>
      <c r="M1816" s="5">
        <f t="shared" si="65"/>
        <v>114000</v>
      </c>
      <c r="N1816" s="38">
        <v>1.9</v>
      </c>
      <c r="O1816" s="38">
        <v>2.1714285714285713</v>
      </c>
    </row>
    <row r="1817" spans="1:15">
      <c r="A1817" s="1" t="s">
        <v>4459</v>
      </c>
      <c r="B1817" s="1" t="s">
        <v>5752</v>
      </c>
      <c r="C1817" s="1" t="s">
        <v>5753</v>
      </c>
      <c r="D1817" s="1" t="s">
        <v>5557</v>
      </c>
      <c r="E1817" s="2">
        <v>510</v>
      </c>
      <c r="F1817" s="1" t="s">
        <v>5754</v>
      </c>
      <c r="G1817" s="2" t="s">
        <v>18</v>
      </c>
      <c r="H1817" s="1" t="s">
        <v>9515</v>
      </c>
      <c r="I1817" s="3">
        <v>45245.428587962961</v>
      </c>
      <c r="J1817" s="4">
        <v>130000</v>
      </c>
      <c r="K1817" s="5">
        <v>6800</v>
      </c>
      <c r="L1817" s="5">
        <v>114900</v>
      </c>
      <c r="M1817" s="5">
        <f t="shared" si="65"/>
        <v>121700</v>
      </c>
      <c r="N1817" s="38">
        <v>1.9</v>
      </c>
      <c r="O1817" s="38">
        <v>2.1714285714285713</v>
      </c>
    </row>
    <row r="1818" spans="1:15">
      <c r="A1818" s="1" t="s">
        <v>4459</v>
      </c>
      <c r="B1818" s="1" t="s">
        <v>5755</v>
      </c>
      <c r="C1818" s="1" t="s">
        <v>5756</v>
      </c>
      <c r="D1818" s="1" t="s">
        <v>5557</v>
      </c>
      <c r="E1818" s="2">
        <v>510</v>
      </c>
      <c r="F1818" s="1" t="s">
        <v>5757</v>
      </c>
      <c r="G1818" s="2" t="s">
        <v>18</v>
      </c>
      <c r="H1818" s="1" t="s">
        <v>9516</v>
      </c>
      <c r="I1818" s="3">
        <v>45014.449236111112</v>
      </c>
      <c r="J1818" s="4">
        <v>155000</v>
      </c>
      <c r="K1818" s="5">
        <v>6200</v>
      </c>
      <c r="L1818" s="5">
        <v>139500</v>
      </c>
      <c r="M1818" s="5">
        <f t="shared" si="65"/>
        <v>145700</v>
      </c>
      <c r="N1818" s="38">
        <v>1.9</v>
      </c>
      <c r="O1818" s="38">
        <v>2.1714285714285713</v>
      </c>
    </row>
    <row r="1819" spans="1:15">
      <c r="A1819" s="1" t="s">
        <v>4459</v>
      </c>
      <c r="B1819" s="1" t="s">
        <v>5758</v>
      </c>
      <c r="C1819" s="1" t="s">
        <v>5759</v>
      </c>
      <c r="D1819" s="1" t="s">
        <v>5557</v>
      </c>
      <c r="E1819" s="2">
        <v>510</v>
      </c>
      <c r="F1819" s="1" t="s">
        <v>5760</v>
      </c>
      <c r="G1819" s="2" t="s">
        <v>18</v>
      </c>
      <c r="H1819" s="1" t="s">
        <v>9517</v>
      </c>
      <c r="I1819" s="3">
        <v>45044.591840277775</v>
      </c>
      <c r="J1819" s="4">
        <v>145000</v>
      </c>
      <c r="K1819" s="5">
        <v>5900</v>
      </c>
      <c r="L1819" s="5">
        <v>130500</v>
      </c>
      <c r="M1819" s="5">
        <f t="shared" si="65"/>
        <v>136400</v>
      </c>
      <c r="N1819" s="38">
        <v>1.9</v>
      </c>
      <c r="O1819" s="38">
        <v>2.1714285714285713</v>
      </c>
    </row>
    <row r="1820" spans="1:15">
      <c r="A1820" s="1" t="s">
        <v>4459</v>
      </c>
      <c r="B1820" s="1" t="s">
        <v>5761</v>
      </c>
      <c r="C1820" s="1" t="s">
        <v>5762</v>
      </c>
      <c r="D1820" s="1" t="s">
        <v>5557</v>
      </c>
      <c r="E1820" s="2">
        <v>510</v>
      </c>
      <c r="F1820" s="1" t="s">
        <v>5763</v>
      </c>
      <c r="G1820" s="2" t="s">
        <v>18</v>
      </c>
      <c r="H1820" s="1" t="s">
        <v>9518</v>
      </c>
      <c r="I1820" s="3">
        <v>45030.472858796296</v>
      </c>
      <c r="J1820" s="4">
        <v>125000</v>
      </c>
      <c r="K1820" s="5">
        <v>6100</v>
      </c>
      <c r="L1820" s="5">
        <v>111700</v>
      </c>
      <c r="M1820" s="5">
        <f t="shared" si="65"/>
        <v>117800</v>
      </c>
      <c r="N1820" s="38">
        <v>1.9</v>
      </c>
      <c r="O1820" s="38">
        <v>2.1714285714285713</v>
      </c>
    </row>
    <row r="1821" spans="1:15">
      <c r="A1821" s="1" t="s">
        <v>4459</v>
      </c>
      <c r="B1821" s="1" t="s">
        <v>5764</v>
      </c>
      <c r="C1821" s="1" t="s">
        <v>5765</v>
      </c>
      <c r="D1821" s="1" t="s">
        <v>5557</v>
      </c>
      <c r="E1821" s="2">
        <v>510</v>
      </c>
      <c r="F1821" s="1" t="s">
        <v>5766</v>
      </c>
      <c r="G1821" s="2" t="s">
        <v>18</v>
      </c>
      <c r="H1821" s="1" t="s">
        <v>9519</v>
      </c>
      <c r="I1821" s="3">
        <v>45203.58011574074</v>
      </c>
      <c r="J1821" s="4">
        <v>175000</v>
      </c>
      <c r="K1821" s="5">
        <v>5800</v>
      </c>
      <c r="L1821" s="5">
        <v>155300</v>
      </c>
      <c r="M1821" s="5">
        <f>SUM(K1821:L1821)+400</f>
        <v>161500</v>
      </c>
      <c r="N1821" s="38">
        <v>1.9</v>
      </c>
      <c r="O1821" s="38">
        <v>2.1714285714285713</v>
      </c>
    </row>
    <row r="1822" spans="1:15">
      <c r="A1822" s="1" t="s">
        <v>4459</v>
      </c>
      <c r="B1822" s="1" t="s">
        <v>5767</v>
      </c>
      <c r="C1822" s="1" t="s">
        <v>5768</v>
      </c>
      <c r="D1822" s="1" t="s">
        <v>5570</v>
      </c>
      <c r="E1822" s="2">
        <v>509</v>
      </c>
      <c r="F1822" s="1" t="s">
        <v>5769</v>
      </c>
      <c r="G1822" s="2" t="s">
        <v>18</v>
      </c>
      <c r="H1822" s="1" t="s">
        <v>9519</v>
      </c>
      <c r="I1822" s="3">
        <v>45203.58011574074</v>
      </c>
      <c r="K1822" s="5">
        <v>400</v>
      </c>
      <c r="L1822" s="5">
        <v>0</v>
      </c>
      <c r="N1822" s="38">
        <v>1</v>
      </c>
      <c r="O1822" s="38">
        <v>1</v>
      </c>
    </row>
    <row r="1823" spans="1:15">
      <c r="A1823" s="1" t="s">
        <v>4459</v>
      </c>
      <c r="B1823" s="1" t="s">
        <v>5770</v>
      </c>
      <c r="C1823" s="1" t="s">
        <v>5771</v>
      </c>
      <c r="D1823" s="1" t="s">
        <v>5557</v>
      </c>
      <c r="E1823" s="2">
        <v>510</v>
      </c>
      <c r="F1823" s="1" t="s">
        <v>5772</v>
      </c>
      <c r="G1823" s="2" t="s">
        <v>18</v>
      </c>
      <c r="H1823" s="1" t="s">
        <v>9520</v>
      </c>
      <c r="I1823" s="3">
        <v>45189.679930555554</v>
      </c>
      <c r="J1823" s="4">
        <v>75000</v>
      </c>
      <c r="K1823" s="5">
        <v>5800</v>
      </c>
      <c r="L1823" s="5">
        <v>66700</v>
      </c>
      <c r="M1823" s="5">
        <f t="shared" ref="M1823:M1856" si="66">SUM(K1823:L1823)</f>
        <v>72500</v>
      </c>
      <c r="N1823" s="38">
        <v>1.9</v>
      </c>
      <c r="O1823" s="38">
        <v>2.1714285714285713</v>
      </c>
    </row>
    <row r="1824" spans="1:15">
      <c r="A1824" s="1" t="s">
        <v>4459</v>
      </c>
      <c r="B1824" s="1" t="s">
        <v>5773</v>
      </c>
      <c r="C1824" s="1" t="s">
        <v>5774</v>
      </c>
      <c r="D1824" s="1" t="s">
        <v>5557</v>
      </c>
      <c r="E1824" s="2">
        <v>510</v>
      </c>
      <c r="F1824" s="1" t="s">
        <v>5775</v>
      </c>
      <c r="G1824" s="2" t="s">
        <v>18</v>
      </c>
      <c r="H1824" s="1" t="s">
        <v>9521</v>
      </c>
      <c r="I1824" s="3">
        <v>45034.558657407404</v>
      </c>
      <c r="J1824" s="4">
        <v>143000</v>
      </c>
      <c r="K1824" s="5">
        <v>5900</v>
      </c>
      <c r="L1824" s="5">
        <v>132800</v>
      </c>
      <c r="M1824" s="5">
        <f t="shared" si="66"/>
        <v>138700</v>
      </c>
      <c r="N1824" s="38">
        <v>1.9</v>
      </c>
      <c r="O1824" s="38">
        <v>2.1714285714285713</v>
      </c>
    </row>
    <row r="1825" spans="1:15">
      <c r="A1825" s="1" t="s">
        <v>4459</v>
      </c>
      <c r="B1825" s="1" t="s">
        <v>5776</v>
      </c>
      <c r="C1825" s="1" t="s">
        <v>5777</v>
      </c>
      <c r="D1825" s="1" t="s">
        <v>5557</v>
      </c>
      <c r="E1825" s="2">
        <v>510</v>
      </c>
      <c r="F1825" s="1" t="s">
        <v>5778</v>
      </c>
      <c r="G1825" s="2" t="s">
        <v>18</v>
      </c>
      <c r="H1825" s="1" t="s">
        <v>9522</v>
      </c>
      <c r="I1825" s="3">
        <v>45163.65357638889</v>
      </c>
      <c r="J1825" s="4">
        <v>135000</v>
      </c>
      <c r="K1825" s="5">
        <v>5900</v>
      </c>
      <c r="L1825" s="5">
        <v>125200</v>
      </c>
      <c r="M1825" s="5">
        <f t="shared" si="66"/>
        <v>131100</v>
      </c>
      <c r="N1825" s="38">
        <v>1.9</v>
      </c>
      <c r="O1825" s="38">
        <v>2.1714285714285713</v>
      </c>
    </row>
    <row r="1826" spans="1:15">
      <c r="A1826" s="1" t="s">
        <v>4459</v>
      </c>
      <c r="B1826" s="1" t="s">
        <v>5779</v>
      </c>
      <c r="C1826" s="1" t="s">
        <v>5780</v>
      </c>
      <c r="D1826" s="1" t="s">
        <v>5557</v>
      </c>
      <c r="E1826" s="2">
        <v>510</v>
      </c>
      <c r="F1826" s="1" t="s">
        <v>5781</v>
      </c>
      <c r="G1826" s="2" t="s">
        <v>18</v>
      </c>
      <c r="H1826" s="1" t="s">
        <v>9523</v>
      </c>
      <c r="I1826" s="3">
        <v>45034.564062500001</v>
      </c>
      <c r="J1826" s="4">
        <v>105000</v>
      </c>
      <c r="K1826" s="5">
        <v>5100</v>
      </c>
      <c r="L1826" s="5">
        <v>96800</v>
      </c>
      <c r="M1826" s="5">
        <f t="shared" si="66"/>
        <v>101900</v>
      </c>
      <c r="N1826" s="38">
        <v>1.9</v>
      </c>
      <c r="O1826" s="38">
        <v>2.1714285714285713</v>
      </c>
    </row>
    <row r="1827" spans="1:15">
      <c r="A1827" s="1" t="s">
        <v>4459</v>
      </c>
      <c r="B1827" s="1" t="s">
        <v>5782</v>
      </c>
      <c r="C1827" s="1" t="s">
        <v>5783</v>
      </c>
      <c r="D1827" s="1" t="s">
        <v>5557</v>
      </c>
      <c r="E1827" s="2">
        <v>510</v>
      </c>
      <c r="F1827" s="1" t="s">
        <v>5784</v>
      </c>
      <c r="G1827" s="2" t="s">
        <v>18</v>
      </c>
      <c r="H1827" s="1" t="s">
        <v>9524</v>
      </c>
      <c r="I1827" s="3">
        <v>45155.580462962964</v>
      </c>
      <c r="J1827" s="4">
        <v>96500</v>
      </c>
      <c r="K1827" s="5">
        <v>5600</v>
      </c>
      <c r="L1827" s="5">
        <v>88500</v>
      </c>
      <c r="M1827" s="5">
        <f t="shared" si="66"/>
        <v>94100</v>
      </c>
      <c r="N1827" s="38">
        <v>1.9</v>
      </c>
      <c r="O1827" s="38">
        <v>2.1714285714285713</v>
      </c>
    </row>
    <row r="1828" spans="1:15">
      <c r="A1828" s="1" t="s">
        <v>4459</v>
      </c>
      <c r="B1828" s="1" t="s">
        <v>5785</v>
      </c>
      <c r="C1828" s="1" t="s">
        <v>5786</v>
      </c>
      <c r="D1828" s="1" t="s">
        <v>5557</v>
      </c>
      <c r="E1828" s="2">
        <v>510</v>
      </c>
      <c r="F1828" s="1" t="s">
        <v>5787</v>
      </c>
      <c r="G1828" s="2" t="s">
        <v>18</v>
      </c>
      <c r="H1828" s="1" t="s">
        <v>9525</v>
      </c>
      <c r="I1828" s="3">
        <v>45084.391469907408</v>
      </c>
      <c r="J1828" s="4">
        <v>130500</v>
      </c>
      <c r="K1828" s="5">
        <v>5900</v>
      </c>
      <c r="L1828" s="5">
        <v>121400</v>
      </c>
      <c r="M1828" s="5">
        <f t="shared" si="66"/>
        <v>127300</v>
      </c>
      <c r="N1828" s="38">
        <v>1.9</v>
      </c>
      <c r="O1828" s="38">
        <v>2.1714285714285713</v>
      </c>
    </row>
    <row r="1829" spans="1:15">
      <c r="A1829" s="1" t="s">
        <v>4459</v>
      </c>
      <c r="B1829" s="1" t="s">
        <v>5788</v>
      </c>
      <c r="C1829" s="1" t="s">
        <v>5789</v>
      </c>
      <c r="D1829" s="1" t="s">
        <v>5557</v>
      </c>
      <c r="E1829" s="2">
        <v>510</v>
      </c>
      <c r="F1829" s="1" t="s">
        <v>5790</v>
      </c>
      <c r="G1829" s="2" t="s">
        <v>18</v>
      </c>
      <c r="H1829" s="1" t="s">
        <v>9526</v>
      </c>
      <c r="I1829" s="3">
        <v>45152.590543981481</v>
      </c>
      <c r="J1829" s="4">
        <v>176000</v>
      </c>
      <c r="K1829" s="5">
        <v>7500</v>
      </c>
      <c r="L1829" s="5">
        <v>164200</v>
      </c>
      <c r="M1829" s="5">
        <f t="shared" si="66"/>
        <v>171700</v>
      </c>
      <c r="N1829" s="38">
        <v>1.9</v>
      </c>
      <c r="O1829" s="38">
        <v>2.1714285714285713</v>
      </c>
    </row>
    <row r="1830" spans="1:15">
      <c r="A1830" s="1" t="s">
        <v>4459</v>
      </c>
      <c r="B1830" s="1" t="s">
        <v>5791</v>
      </c>
      <c r="C1830" s="1" t="s">
        <v>5792</v>
      </c>
      <c r="D1830" s="1" t="s">
        <v>5557</v>
      </c>
      <c r="E1830" s="2">
        <v>510</v>
      </c>
      <c r="F1830" s="1" t="s">
        <v>5793</v>
      </c>
      <c r="G1830" s="2" t="s">
        <v>18</v>
      </c>
      <c r="H1830" s="1" t="s">
        <v>9527</v>
      </c>
      <c r="I1830" s="3">
        <v>45131.361145833333</v>
      </c>
      <c r="J1830" s="4">
        <v>150000</v>
      </c>
      <c r="K1830" s="5">
        <v>5700</v>
      </c>
      <c r="L1830" s="5">
        <v>141300</v>
      </c>
      <c r="M1830" s="5">
        <f t="shared" si="66"/>
        <v>147000</v>
      </c>
      <c r="N1830" s="38">
        <v>1.9</v>
      </c>
      <c r="O1830" s="38">
        <v>2.1714285714285713</v>
      </c>
    </row>
    <row r="1831" spans="1:15">
      <c r="A1831" s="1" t="s">
        <v>4459</v>
      </c>
      <c r="B1831" s="1" t="s">
        <v>5794</v>
      </c>
      <c r="C1831" s="1" t="s">
        <v>5795</v>
      </c>
      <c r="D1831" s="1" t="s">
        <v>5557</v>
      </c>
      <c r="E1831" s="2">
        <v>510</v>
      </c>
      <c r="F1831" s="1" t="s">
        <v>5796</v>
      </c>
      <c r="G1831" s="2" t="s">
        <v>18</v>
      </c>
      <c r="H1831" s="1" t="s">
        <v>9528</v>
      </c>
      <c r="I1831" s="3">
        <v>45182.566643518519</v>
      </c>
      <c r="J1831" s="4">
        <v>166000</v>
      </c>
      <c r="K1831" s="5">
        <v>7700</v>
      </c>
      <c r="L1831" s="5">
        <v>155700</v>
      </c>
      <c r="M1831" s="5">
        <f t="shared" si="66"/>
        <v>163400</v>
      </c>
      <c r="N1831" s="38">
        <v>1.9</v>
      </c>
      <c r="O1831" s="38">
        <v>2.1714285714285713</v>
      </c>
    </row>
    <row r="1832" spans="1:15">
      <c r="A1832" s="1" t="s">
        <v>4459</v>
      </c>
      <c r="B1832" s="1" t="s">
        <v>5797</v>
      </c>
      <c r="C1832" s="1" t="s">
        <v>5798</v>
      </c>
      <c r="D1832" s="1" t="s">
        <v>5557</v>
      </c>
      <c r="E1832" s="2">
        <v>510</v>
      </c>
      <c r="F1832" s="1" t="s">
        <v>5799</v>
      </c>
      <c r="G1832" s="2" t="s">
        <v>18</v>
      </c>
      <c r="H1832" s="1" t="s">
        <v>9529</v>
      </c>
      <c r="I1832" s="3">
        <v>45278.672766203701</v>
      </c>
      <c r="J1832" s="4">
        <v>142000</v>
      </c>
      <c r="K1832" s="5">
        <v>6000</v>
      </c>
      <c r="L1832" s="5">
        <v>134300</v>
      </c>
      <c r="M1832" s="5">
        <f t="shared" si="66"/>
        <v>140300</v>
      </c>
      <c r="N1832" s="38">
        <v>1.9</v>
      </c>
      <c r="O1832" s="38">
        <v>2.1714285714285713</v>
      </c>
    </row>
    <row r="1833" spans="1:15">
      <c r="A1833" s="1" t="s">
        <v>4459</v>
      </c>
      <c r="B1833" s="1" t="s">
        <v>5800</v>
      </c>
      <c r="C1833" s="1" t="s">
        <v>5801</v>
      </c>
      <c r="D1833" s="1" t="s">
        <v>5557</v>
      </c>
      <c r="E1833" s="2">
        <v>510</v>
      </c>
      <c r="F1833" s="1" t="s">
        <v>5802</v>
      </c>
      <c r="G1833" s="2" t="s">
        <v>18</v>
      </c>
      <c r="H1833" s="1" t="s">
        <v>9530</v>
      </c>
      <c r="I1833" s="3">
        <v>45093.427002314813</v>
      </c>
      <c r="J1833" s="4">
        <v>130000</v>
      </c>
      <c r="K1833" s="5">
        <v>5900</v>
      </c>
      <c r="L1833" s="5">
        <v>123200</v>
      </c>
      <c r="M1833" s="5">
        <f t="shared" si="66"/>
        <v>129100</v>
      </c>
      <c r="N1833" s="38">
        <v>1.9</v>
      </c>
      <c r="O1833" s="38">
        <v>2.1714285714285713</v>
      </c>
    </row>
    <row r="1834" spans="1:15">
      <c r="A1834" s="1" t="s">
        <v>4459</v>
      </c>
      <c r="B1834" s="1" t="s">
        <v>5803</v>
      </c>
      <c r="C1834" s="1" t="s">
        <v>5804</v>
      </c>
      <c r="D1834" s="1" t="s">
        <v>5557</v>
      </c>
      <c r="E1834" s="2">
        <v>510</v>
      </c>
      <c r="F1834" s="1" t="s">
        <v>5805</v>
      </c>
      <c r="G1834" s="2" t="s">
        <v>18</v>
      </c>
      <c r="H1834" s="1" t="s">
        <v>9531</v>
      </c>
      <c r="I1834" s="3">
        <v>5600</v>
      </c>
      <c r="J1834" s="4">
        <v>142000</v>
      </c>
      <c r="K1834" s="6">
        <v>5600</v>
      </c>
      <c r="L1834" s="20">
        <v>135600</v>
      </c>
      <c r="M1834" s="5">
        <f t="shared" si="66"/>
        <v>141200</v>
      </c>
      <c r="N1834" s="38">
        <v>1.9</v>
      </c>
      <c r="O1834" s="38">
        <v>2.1714285714285713</v>
      </c>
    </row>
    <row r="1835" spans="1:15">
      <c r="A1835" s="1" t="s">
        <v>4459</v>
      </c>
      <c r="B1835" s="1" t="s">
        <v>5806</v>
      </c>
      <c r="C1835" s="1" t="s">
        <v>5807</v>
      </c>
      <c r="D1835" s="1" t="s">
        <v>5557</v>
      </c>
      <c r="E1835" s="2">
        <v>510</v>
      </c>
      <c r="F1835" s="1" t="s">
        <v>5808</v>
      </c>
      <c r="G1835" s="2" t="s">
        <v>18</v>
      </c>
      <c r="H1835" s="1" t="s">
        <v>9532</v>
      </c>
      <c r="I1835" s="3">
        <v>45069.63790509259</v>
      </c>
      <c r="J1835" s="4">
        <v>130000</v>
      </c>
      <c r="K1835" s="5">
        <v>5900</v>
      </c>
      <c r="L1835" s="5">
        <v>123800</v>
      </c>
      <c r="M1835" s="5">
        <f t="shared" si="66"/>
        <v>129700</v>
      </c>
      <c r="N1835" s="38">
        <v>1.9</v>
      </c>
      <c r="O1835" s="38">
        <v>2.1714285714285713</v>
      </c>
    </row>
    <row r="1836" spans="1:15">
      <c r="A1836" s="1" t="s">
        <v>4459</v>
      </c>
      <c r="B1836" s="1" t="s">
        <v>5809</v>
      </c>
      <c r="C1836" s="1" t="s">
        <v>5810</v>
      </c>
      <c r="D1836" s="1" t="s">
        <v>5557</v>
      </c>
      <c r="E1836" s="2">
        <v>510</v>
      </c>
      <c r="F1836" s="1" t="s">
        <v>5811</v>
      </c>
      <c r="G1836" s="2" t="s">
        <v>18</v>
      </c>
      <c r="H1836" s="1" t="s">
        <v>9533</v>
      </c>
      <c r="I1836" s="3">
        <v>45103.391041666669</v>
      </c>
      <c r="J1836" s="4">
        <v>175000</v>
      </c>
      <c r="K1836" s="5">
        <v>5800</v>
      </c>
      <c r="L1836" s="5">
        <v>168700</v>
      </c>
      <c r="M1836" s="5">
        <f t="shared" si="66"/>
        <v>174500</v>
      </c>
      <c r="N1836" s="38">
        <v>1.9</v>
      </c>
      <c r="O1836" s="38">
        <v>2.1714285714285713</v>
      </c>
    </row>
    <row r="1837" spans="1:15">
      <c r="A1837" s="1" t="s">
        <v>4459</v>
      </c>
      <c r="B1837" s="1" t="s">
        <v>5812</v>
      </c>
      <c r="C1837" s="1" t="s">
        <v>5813</v>
      </c>
      <c r="D1837" s="1" t="s">
        <v>5557</v>
      </c>
      <c r="E1837" s="2">
        <v>510</v>
      </c>
      <c r="F1837" s="1" t="s">
        <v>5814</v>
      </c>
      <c r="G1837" s="2" t="s">
        <v>18</v>
      </c>
      <c r="H1837" s="1" t="s">
        <v>9534</v>
      </c>
      <c r="I1837" s="3">
        <v>45184.572002314817</v>
      </c>
      <c r="J1837" s="4">
        <v>179900</v>
      </c>
      <c r="K1837" s="5">
        <v>6100</v>
      </c>
      <c r="L1837" s="5">
        <v>173600</v>
      </c>
      <c r="M1837" s="5">
        <f t="shared" si="66"/>
        <v>179700</v>
      </c>
      <c r="N1837" s="38">
        <v>1.9</v>
      </c>
      <c r="O1837" s="38">
        <v>2.1714285714285713</v>
      </c>
    </row>
    <row r="1838" spans="1:15">
      <c r="A1838" s="1" t="s">
        <v>4459</v>
      </c>
      <c r="B1838" s="1" t="s">
        <v>5815</v>
      </c>
      <c r="C1838" s="1" t="s">
        <v>5816</v>
      </c>
      <c r="D1838" s="1" t="s">
        <v>5557</v>
      </c>
      <c r="E1838" s="2">
        <v>510</v>
      </c>
      <c r="F1838" s="1" t="s">
        <v>5817</v>
      </c>
      <c r="G1838" s="2" t="s">
        <v>18</v>
      </c>
      <c r="H1838" s="1" t="s">
        <v>9535</v>
      </c>
      <c r="I1838" s="3">
        <v>45233.451805555553</v>
      </c>
      <c r="J1838" s="4">
        <v>210000</v>
      </c>
      <c r="K1838" s="5">
        <v>6200</v>
      </c>
      <c r="L1838" s="5">
        <v>204200</v>
      </c>
      <c r="M1838" s="5">
        <f t="shared" si="66"/>
        <v>210400</v>
      </c>
      <c r="N1838" s="38">
        <v>1.9</v>
      </c>
      <c r="O1838" s="38">
        <v>2.1714285714285713</v>
      </c>
    </row>
    <row r="1839" spans="1:15">
      <c r="A1839" s="1" t="s">
        <v>4459</v>
      </c>
      <c r="B1839" s="1" t="s">
        <v>5818</v>
      </c>
      <c r="C1839" s="1" t="s">
        <v>5819</v>
      </c>
      <c r="D1839" s="1" t="s">
        <v>5557</v>
      </c>
      <c r="E1839" s="2">
        <v>510</v>
      </c>
      <c r="F1839" s="1" t="s">
        <v>5820</v>
      </c>
      <c r="G1839" s="2" t="s">
        <v>18</v>
      </c>
      <c r="H1839" s="1" t="s">
        <v>9536</v>
      </c>
      <c r="I1839" s="3">
        <v>45128.356203703705</v>
      </c>
      <c r="J1839" s="4">
        <v>125000</v>
      </c>
      <c r="K1839" s="5">
        <v>6000</v>
      </c>
      <c r="L1839" s="5">
        <v>119500</v>
      </c>
      <c r="M1839" s="5">
        <f t="shared" si="66"/>
        <v>125500</v>
      </c>
      <c r="N1839" s="38">
        <v>1.9</v>
      </c>
      <c r="O1839" s="38">
        <v>2.1714285714285713</v>
      </c>
    </row>
    <row r="1840" spans="1:15">
      <c r="A1840" s="1" t="s">
        <v>4459</v>
      </c>
      <c r="B1840" s="1" t="s">
        <v>5821</v>
      </c>
      <c r="C1840" s="1" t="s">
        <v>5822</v>
      </c>
      <c r="D1840" s="1" t="s">
        <v>5557</v>
      </c>
      <c r="E1840" s="2">
        <v>510</v>
      </c>
      <c r="F1840" s="1" t="s">
        <v>5823</v>
      </c>
      <c r="G1840" s="2" t="s">
        <v>18</v>
      </c>
      <c r="H1840" s="1" t="s">
        <v>9537</v>
      </c>
      <c r="I1840" s="3">
        <v>45149.633391203701</v>
      </c>
      <c r="J1840" s="4">
        <v>140050</v>
      </c>
      <c r="K1840" s="5">
        <v>7500</v>
      </c>
      <c r="L1840" s="5">
        <v>134500</v>
      </c>
      <c r="M1840" s="5">
        <f t="shared" si="66"/>
        <v>142000</v>
      </c>
      <c r="N1840" s="38">
        <v>1.9</v>
      </c>
      <c r="O1840" s="38">
        <v>2.1714285714285713</v>
      </c>
    </row>
    <row r="1841" spans="1:15">
      <c r="A1841" s="1" t="s">
        <v>4459</v>
      </c>
      <c r="B1841" s="1" t="s">
        <v>5824</v>
      </c>
      <c r="C1841" s="1" t="s">
        <v>5825</v>
      </c>
      <c r="D1841" s="1" t="s">
        <v>5557</v>
      </c>
      <c r="E1841" s="2">
        <v>510</v>
      </c>
      <c r="F1841" s="1" t="s">
        <v>5826</v>
      </c>
      <c r="G1841" s="2" t="s">
        <v>18</v>
      </c>
      <c r="H1841" s="1" t="s">
        <v>9538</v>
      </c>
      <c r="I1841" s="3">
        <v>45202.602731481478</v>
      </c>
      <c r="J1841" s="4">
        <v>85000</v>
      </c>
      <c r="K1841" s="5">
        <v>6400</v>
      </c>
      <c r="L1841" s="5">
        <v>80500</v>
      </c>
      <c r="M1841" s="5">
        <f t="shared" si="66"/>
        <v>86900</v>
      </c>
      <c r="N1841" s="38">
        <v>1.9</v>
      </c>
      <c r="O1841" s="38">
        <v>2.1714285714285713</v>
      </c>
    </row>
    <row r="1842" spans="1:15">
      <c r="A1842" s="1" t="s">
        <v>4459</v>
      </c>
      <c r="B1842" s="1" t="s">
        <v>5827</v>
      </c>
      <c r="C1842" s="1" t="s">
        <v>5828</v>
      </c>
      <c r="D1842" s="1" t="s">
        <v>5557</v>
      </c>
      <c r="E1842" s="2">
        <v>510</v>
      </c>
      <c r="F1842" s="1" t="s">
        <v>5829</v>
      </c>
      <c r="G1842" s="2" t="s">
        <v>18</v>
      </c>
      <c r="H1842" s="1" t="s">
        <v>9539</v>
      </c>
      <c r="I1842" s="3">
        <v>45240.578958333332</v>
      </c>
      <c r="J1842" s="4">
        <v>460000</v>
      </c>
      <c r="K1842" s="5">
        <v>7900</v>
      </c>
      <c r="L1842" s="5">
        <v>463700</v>
      </c>
      <c r="M1842" s="5">
        <f t="shared" si="66"/>
        <v>471600</v>
      </c>
      <c r="N1842" s="38">
        <v>1.9</v>
      </c>
      <c r="O1842" s="38">
        <v>2.1714285714285713</v>
      </c>
    </row>
    <row r="1843" spans="1:15">
      <c r="A1843" s="1" t="s">
        <v>4459</v>
      </c>
      <c r="B1843" s="1" t="s">
        <v>5830</v>
      </c>
      <c r="C1843" s="1" t="s">
        <v>5831</v>
      </c>
      <c r="D1843" s="1" t="s">
        <v>5557</v>
      </c>
      <c r="E1843" s="2">
        <v>510</v>
      </c>
      <c r="F1843" s="1" t="s">
        <v>5832</v>
      </c>
      <c r="G1843" s="2" t="s">
        <v>18</v>
      </c>
      <c r="H1843" s="1" t="s">
        <v>9540</v>
      </c>
      <c r="I1843" s="3">
        <v>45070.356689814813</v>
      </c>
      <c r="J1843" s="4">
        <v>150000</v>
      </c>
      <c r="K1843" s="5">
        <v>5300</v>
      </c>
      <c r="L1843" s="5">
        <v>148500</v>
      </c>
      <c r="M1843" s="5">
        <f t="shared" si="66"/>
        <v>153800</v>
      </c>
      <c r="N1843" s="38">
        <v>1.9</v>
      </c>
      <c r="O1843" s="38">
        <v>2.1714285714285713</v>
      </c>
    </row>
    <row r="1844" spans="1:15">
      <c r="A1844" s="1" t="s">
        <v>4459</v>
      </c>
      <c r="B1844" s="1" t="s">
        <v>5833</v>
      </c>
      <c r="C1844" s="1" t="s">
        <v>5834</v>
      </c>
      <c r="D1844" s="1" t="s">
        <v>5557</v>
      </c>
      <c r="E1844" s="2">
        <v>510</v>
      </c>
      <c r="F1844" s="1" t="s">
        <v>5835</v>
      </c>
      <c r="G1844" s="2" t="s">
        <v>18</v>
      </c>
      <c r="H1844" s="1" t="s">
        <v>9541</v>
      </c>
      <c r="I1844" s="3">
        <v>44984.607025462959</v>
      </c>
      <c r="J1844" s="4">
        <v>100000</v>
      </c>
      <c r="K1844" s="5">
        <v>5900</v>
      </c>
      <c r="L1844" s="5">
        <v>97300</v>
      </c>
      <c r="M1844" s="5">
        <f t="shared" si="66"/>
        <v>103200</v>
      </c>
      <c r="N1844" s="38">
        <v>1.9</v>
      </c>
      <c r="O1844" s="38">
        <v>2.1714285714285713</v>
      </c>
    </row>
    <row r="1845" spans="1:15">
      <c r="A1845" s="1" t="s">
        <v>4459</v>
      </c>
      <c r="B1845" s="1" t="s">
        <v>5836</v>
      </c>
      <c r="C1845" s="1" t="s">
        <v>5837</v>
      </c>
      <c r="D1845" s="1" t="s">
        <v>5557</v>
      </c>
      <c r="E1845" s="2">
        <v>510</v>
      </c>
      <c r="F1845" s="1" t="s">
        <v>5838</v>
      </c>
      <c r="G1845" s="2" t="s">
        <v>18</v>
      </c>
      <c r="H1845" s="1" t="s">
        <v>9542</v>
      </c>
      <c r="I1845" s="3">
        <v>45166.64503472222</v>
      </c>
      <c r="J1845" s="4">
        <v>121000</v>
      </c>
      <c r="K1845" s="5">
        <v>6100</v>
      </c>
      <c r="L1845" s="5">
        <v>123500</v>
      </c>
      <c r="M1845" s="5">
        <f t="shared" si="66"/>
        <v>129600</v>
      </c>
      <c r="N1845" s="38">
        <v>1.9</v>
      </c>
      <c r="O1845" s="38">
        <v>2.1714285714285713</v>
      </c>
    </row>
    <row r="1846" spans="1:15">
      <c r="A1846" s="1" t="s">
        <v>4459</v>
      </c>
      <c r="B1846" s="1" t="s">
        <v>5839</v>
      </c>
      <c r="C1846" s="1" t="s">
        <v>5840</v>
      </c>
      <c r="D1846" s="1" t="s">
        <v>5557</v>
      </c>
      <c r="E1846" s="2">
        <v>510</v>
      </c>
      <c r="F1846" s="1" t="s">
        <v>5841</v>
      </c>
      <c r="G1846" s="2" t="s">
        <v>18</v>
      </c>
      <c r="H1846" s="1" t="s">
        <v>9543</v>
      </c>
      <c r="I1846" s="3">
        <v>45264.604826388888</v>
      </c>
      <c r="J1846" s="4">
        <v>110000</v>
      </c>
      <c r="K1846" s="5">
        <v>6100</v>
      </c>
      <c r="L1846" s="5">
        <v>113800</v>
      </c>
      <c r="M1846" s="5">
        <f t="shared" si="66"/>
        <v>119900</v>
      </c>
      <c r="N1846" s="38">
        <v>1.9</v>
      </c>
      <c r="O1846" s="38">
        <v>2.1714285714285713</v>
      </c>
    </row>
    <row r="1847" spans="1:15">
      <c r="A1847" s="1" t="s">
        <v>4459</v>
      </c>
      <c r="B1847" s="1" t="s">
        <v>5842</v>
      </c>
      <c r="C1847" s="1" t="s">
        <v>5843</v>
      </c>
      <c r="D1847" s="1" t="s">
        <v>5557</v>
      </c>
      <c r="E1847" s="2">
        <v>510</v>
      </c>
      <c r="F1847" s="1" t="s">
        <v>5844</v>
      </c>
      <c r="G1847" s="2" t="s">
        <v>18</v>
      </c>
      <c r="H1847" s="1" t="s">
        <v>9544</v>
      </c>
      <c r="I1847" s="3">
        <v>45169.598182870373</v>
      </c>
      <c r="J1847" s="4">
        <v>126000</v>
      </c>
      <c r="K1847" s="5">
        <v>6100</v>
      </c>
      <c r="L1847" s="5">
        <v>134700</v>
      </c>
      <c r="M1847" s="5">
        <f t="shared" si="66"/>
        <v>140800</v>
      </c>
      <c r="N1847" s="38">
        <v>1.9</v>
      </c>
      <c r="O1847" s="38">
        <v>2.1714285714285713</v>
      </c>
    </row>
    <row r="1848" spans="1:15">
      <c r="A1848" s="1" t="s">
        <v>4459</v>
      </c>
      <c r="B1848" s="1" t="s">
        <v>5845</v>
      </c>
      <c r="C1848" s="1" t="s">
        <v>5846</v>
      </c>
      <c r="D1848" s="1" t="s">
        <v>5557</v>
      </c>
      <c r="E1848" s="2">
        <v>510</v>
      </c>
      <c r="F1848" s="1" t="s">
        <v>5847</v>
      </c>
      <c r="G1848" s="2" t="s">
        <v>18</v>
      </c>
      <c r="H1848" s="1" t="s">
        <v>9545</v>
      </c>
      <c r="I1848" s="3">
        <v>45077.423726851855</v>
      </c>
      <c r="J1848" s="4">
        <v>130000</v>
      </c>
      <c r="K1848" s="5">
        <v>5700</v>
      </c>
      <c r="L1848" s="5">
        <v>140500</v>
      </c>
      <c r="M1848" s="5">
        <f t="shared" si="66"/>
        <v>146200</v>
      </c>
      <c r="N1848" s="38">
        <v>1.9</v>
      </c>
      <c r="O1848" s="38">
        <v>2.1714285714285713</v>
      </c>
    </row>
    <row r="1849" spans="1:15">
      <c r="A1849" s="1" t="s">
        <v>4459</v>
      </c>
      <c r="B1849" s="1" t="s">
        <v>5848</v>
      </c>
      <c r="C1849" s="1" t="s">
        <v>5849</v>
      </c>
      <c r="D1849" s="1" t="s">
        <v>5557</v>
      </c>
      <c r="E1849" s="2">
        <v>510</v>
      </c>
      <c r="F1849" s="1" t="s">
        <v>5850</v>
      </c>
      <c r="G1849" s="2" t="s">
        <v>18</v>
      </c>
      <c r="H1849" s="1" t="s">
        <v>9546</v>
      </c>
      <c r="I1849" s="3">
        <v>45036.47146990741</v>
      </c>
      <c r="J1849" s="4">
        <v>170000</v>
      </c>
      <c r="K1849" s="5">
        <v>6000</v>
      </c>
      <c r="L1849" s="5">
        <v>187500</v>
      </c>
      <c r="M1849" s="5">
        <f t="shared" si="66"/>
        <v>193500</v>
      </c>
      <c r="N1849" s="38">
        <v>1.9</v>
      </c>
      <c r="O1849" s="38">
        <v>2.1714285714285713</v>
      </c>
    </row>
    <row r="1850" spans="1:15">
      <c r="A1850" s="1" t="s">
        <v>4459</v>
      </c>
      <c r="B1850" s="1" t="s">
        <v>5851</v>
      </c>
      <c r="C1850" s="1" t="s">
        <v>5852</v>
      </c>
      <c r="D1850" s="1" t="s">
        <v>5557</v>
      </c>
      <c r="E1850" s="2">
        <v>510</v>
      </c>
      <c r="F1850" s="1" t="s">
        <v>5853</v>
      </c>
      <c r="G1850" s="2" t="s">
        <v>18</v>
      </c>
      <c r="H1850" s="1" t="s">
        <v>9547</v>
      </c>
      <c r="I1850" s="3">
        <v>44958.615115740744</v>
      </c>
      <c r="J1850" s="4">
        <v>125000</v>
      </c>
      <c r="K1850" s="5">
        <v>9800</v>
      </c>
      <c r="L1850" s="5">
        <v>125100</v>
      </c>
      <c r="M1850" s="5">
        <f t="shared" si="66"/>
        <v>134900</v>
      </c>
      <c r="N1850" s="38">
        <v>1.9</v>
      </c>
      <c r="O1850" s="38">
        <v>2.1714285714285713</v>
      </c>
    </row>
    <row r="1851" spans="1:15">
      <c r="A1851" s="1" t="s">
        <v>4459</v>
      </c>
      <c r="B1851" s="1" t="s">
        <v>5854</v>
      </c>
      <c r="C1851" s="1" t="s">
        <v>5855</v>
      </c>
      <c r="D1851" s="1" t="s">
        <v>5557</v>
      </c>
      <c r="E1851" s="2">
        <v>510</v>
      </c>
      <c r="F1851" s="1" t="s">
        <v>5856</v>
      </c>
      <c r="G1851" s="2" t="s">
        <v>18</v>
      </c>
      <c r="H1851" s="1" t="s">
        <v>9548</v>
      </c>
      <c r="I1851" s="3">
        <v>44992.597349537034</v>
      </c>
      <c r="J1851" s="4">
        <v>124000</v>
      </c>
      <c r="K1851" s="5">
        <v>6000</v>
      </c>
      <c r="L1851" s="5">
        <v>137400</v>
      </c>
      <c r="M1851" s="5">
        <f t="shared" si="66"/>
        <v>143400</v>
      </c>
      <c r="N1851" s="38">
        <v>1.9</v>
      </c>
      <c r="O1851" s="38">
        <v>2.1714285714285713</v>
      </c>
    </row>
    <row r="1852" spans="1:15">
      <c r="A1852" s="1" t="s">
        <v>4459</v>
      </c>
      <c r="B1852" s="1" t="s">
        <v>5857</v>
      </c>
      <c r="C1852" s="1" t="s">
        <v>5858</v>
      </c>
      <c r="D1852" s="1" t="s">
        <v>5557</v>
      </c>
      <c r="E1852" s="2">
        <v>510</v>
      </c>
      <c r="F1852" s="1" t="s">
        <v>5859</v>
      </c>
      <c r="G1852" s="2" t="s">
        <v>18</v>
      </c>
      <c r="H1852" s="1" t="s">
        <v>9549</v>
      </c>
      <c r="I1852" s="3">
        <v>45027.383738425924</v>
      </c>
      <c r="J1852" s="4">
        <v>80500</v>
      </c>
      <c r="K1852" s="5">
        <v>5600</v>
      </c>
      <c r="L1852" s="5">
        <v>88600</v>
      </c>
      <c r="M1852" s="5">
        <f t="shared" si="66"/>
        <v>94200</v>
      </c>
      <c r="N1852" s="38">
        <v>1.9</v>
      </c>
      <c r="O1852" s="38">
        <v>2.1714285714285713</v>
      </c>
    </row>
    <row r="1853" spans="1:15">
      <c r="A1853" s="1" t="s">
        <v>4459</v>
      </c>
      <c r="B1853" s="1" t="s">
        <v>5860</v>
      </c>
      <c r="C1853" s="1" t="s">
        <v>5861</v>
      </c>
      <c r="D1853" s="1" t="s">
        <v>5557</v>
      </c>
      <c r="E1853" s="2">
        <v>510</v>
      </c>
      <c r="F1853" s="1" t="s">
        <v>5862</v>
      </c>
      <c r="G1853" s="2" t="s">
        <v>18</v>
      </c>
      <c r="H1853" s="1" t="s">
        <v>9550</v>
      </c>
      <c r="I1853" s="3">
        <v>45097.618009259262</v>
      </c>
      <c r="J1853" s="4">
        <v>89160</v>
      </c>
      <c r="K1853" s="5">
        <v>5900</v>
      </c>
      <c r="L1853" s="5">
        <v>98500</v>
      </c>
      <c r="M1853" s="5">
        <f t="shared" si="66"/>
        <v>104400</v>
      </c>
      <c r="N1853" s="38">
        <v>1.9</v>
      </c>
      <c r="O1853" s="38">
        <v>2.1714285714285713</v>
      </c>
    </row>
    <row r="1854" spans="1:15">
      <c r="A1854" s="1" t="s">
        <v>4459</v>
      </c>
      <c r="B1854" s="1" t="s">
        <v>5863</v>
      </c>
      <c r="C1854" s="1" t="s">
        <v>5864</v>
      </c>
      <c r="D1854" s="1" t="s">
        <v>5557</v>
      </c>
      <c r="E1854" s="2">
        <v>510</v>
      </c>
      <c r="F1854" s="1" t="s">
        <v>5865</v>
      </c>
      <c r="G1854" s="2" t="s">
        <v>18</v>
      </c>
      <c r="H1854" s="1" t="s">
        <v>9551</v>
      </c>
      <c r="I1854" s="3">
        <v>45204.584328703706</v>
      </c>
      <c r="J1854" s="4">
        <v>158500</v>
      </c>
      <c r="K1854" s="5">
        <v>5900</v>
      </c>
      <c r="L1854" s="5">
        <v>184000</v>
      </c>
      <c r="M1854" s="5">
        <f t="shared" si="66"/>
        <v>189900</v>
      </c>
      <c r="N1854" s="38">
        <v>1.9</v>
      </c>
      <c r="O1854" s="38">
        <v>2.1714285714285713</v>
      </c>
    </row>
    <row r="1855" spans="1:15">
      <c r="A1855" s="1" t="s">
        <v>4459</v>
      </c>
      <c r="B1855" s="1" t="s">
        <v>5866</v>
      </c>
      <c r="C1855" s="1" t="s">
        <v>5867</v>
      </c>
      <c r="D1855" s="1" t="s">
        <v>5557</v>
      </c>
      <c r="E1855" s="2">
        <v>510</v>
      </c>
      <c r="F1855" s="1" t="s">
        <v>5868</v>
      </c>
      <c r="G1855" s="2" t="s">
        <v>18</v>
      </c>
      <c r="H1855" s="1" t="s">
        <v>9552</v>
      </c>
      <c r="I1855" s="3">
        <v>44981.528622685182</v>
      </c>
      <c r="J1855" s="4">
        <v>94000</v>
      </c>
      <c r="K1855" s="5">
        <v>6400</v>
      </c>
      <c r="L1855" s="5">
        <v>108700</v>
      </c>
      <c r="M1855" s="5">
        <f t="shared" si="66"/>
        <v>115100</v>
      </c>
      <c r="N1855" s="38">
        <v>1.9</v>
      </c>
      <c r="O1855" s="38">
        <v>2.1714285714285713</v>
      </c>
    </row>
    <row r="1856" spans="1:15">
      <c r="A1856" s="1" t="s">
        <v>4459</v>
      </c>
      <c r="B1856" s="1" t="s">
        <v>5869</v>
      </c>
      <c r="C1856" s="1" t="s">
        <v>5870</v>
      </c>
      <c r="D1856" s="1" t="s">
        <v>5557</v>
      </c>
      <c r="E1856" s="2">
        <v>510</v>
      </c>
      <c r="F1856" s="1" t="s">
        <v>5871</v>
      </c>
      <c r="G1856" s="2" t="s">
        <v>18</v>
      </c>
      <c r="H1856" s="1" t="s">
        <v>9553</v>
      </c>
      <c r="I1856" s="3">
        <v>44953.354166666664</v>
      </c>
      <c r="J1856" s="4">
        <v>98000</v>
      </c>
      <c r="K1856" s="5">
        <v>5800</v>
      </c>
      <c r="L1856" s="5">
        <v>115700</v>
      </c>
      <c r="M1856" s="5">
        <f t="shared" si="66"/>
        <v>121500</v>
      </c>
      <c r="N1856" s="38">
        <v>1.9</v>
      </c>
      <c r="O1856" s="38">
        <v>2.1714285714285713</v>
      </c>
    </row>
    <row r="1857" spans="1:15">
      <c r="A1857" s="1" t="s">
        <v>4459</v>
      </c>
      <c r="B1857" s="1" t="s">
        <v>5872</v>
      </c>
      <c r="C1857" s="1" t="s">
        <v>5873</v>
      </c>
      <c r="D1857" s="1" t="s">
        <v>5557</v>
      </c>
      <c r="E1857" s="2">
        <v>510</v>
      </c>
      <c r="F1857" s="1" t="s">
        <v>5874</v>
      </c>
      <c r="G1857" s="2" t="s">
        <v>18</v>
      </c>
      <c r="H1857" s="1" t="s">
        <v>9554</v>
      </c>
      <c r="I1857" s="3">
        <v>45212.431990740741</v>
      </c>
      <c r="J1857" s="4">
        <v>132000</v>
      </c>
      <c r="K1857" s="5">
        <v>6100</v>
      </c>
      <c r="L1857" s="5">
        <v>151000</v>
      </c>
      <c r="M1857" s="5">
        <f>SUM(K1857:L1857)+400</f>
        <v>157500</v>
      </c>
      <c r="N1857" s="38">
        <v>1.9</v>
      </c>
      <c r="O1857" s="38">
        <v>2.1714285714285713</v>
      </c>
    </row>
    <row r="1858" spans="1:15">
      <c r="A1858" s="1" t="s">
        <v>4459</v>
      </c>
      <c r="B1858" s="1" t="s">
        <v>5875</v>
      </c>
      <c r="C1858" s="1" t="s">
        <v>5876</v>
      </c>
      <c r="D1858" s="1" t="s">
        <v>5570</v>
      </c>
      <c r="E1858" s="2">
        <v>509</v>
      </c>
      <c r="F1858" s="1" t="s">
        <v>5877</v>
      </c>
      <c r="G1858" s="2" t="s">
        <v>18</v>
      </c>
      <c r="H1858" s="1" t="s">
        <v>9554</v>
      </c>
      <c r="I1858" s="3">
        <v>45212.431990740741</v>
      </c>
      <c r="K1858" s="5">
        <v>400</v>
      </c>
      <c r="L1858" s="5">
        <v>0</v>
      </c>
      <c r="N1858" s="38">
        <v>1</v>
      </c>
      <c r="O1858" s="38">
        <v>1</v>
      </c>
    </row>
    <row r="1859" spans="1:15">
      <c r="A1859" s="1" t="s">
        <v>4459</v>
      </c>
      <c r="B1859" s="1" t="s">
        <v>5878</v>
      </c>
      <c r="C1859" s="1" t="s">
        <v>5879</v>
      </c>
      <c r="D1859" s="1" t="s">
        <v>5557</v>
      </c>
      <c r="E1859" s="2">
        <v>510</v>
      </c>
      <c r="F1859" s="1" t="s">
        <v>5880</v>
      </c>
      <c r="G1859" s="2" t="s">
        <v>18</v>
      </c>
      <c r="H1859" s="1" t="s">
        <v>9555</v>
      </c>
      <c r="I1859" s="3">
        <v>45261.466319444444</v>
      </c>
      <c r="J1859" s="4">
        <v>196810</v>
      </c>
      <c r="K1859" s="5">
        <v>5900</v>
      </c>
      <c r="L1859" s="5">
        <v>246600</v>
      </c>
      <c r="M1859" s="5">
        <f t="shared" ref="M1859:M1890" si="67">SUM(K1859:L1859)</f>
        <v>252500</v>
      </c>
      <c r="N1859" s="38">
        <v>1.9</v>
      </c>
      <c r="O1859" s="38">
        <v>2.1714285714285713</v>
      </c>
    </row>
    <row r="1860" spans="1:15">
      <c r="A1860" s="1" t="s">
        <v>4459</v>
      </c>
      <c r="B1860" s="1" t="s">
        <v>5881</v>
      </c>
      <c r="C1860" s="1" t="s">
        <v>5882</v>
      </c>
      <c r="D1860" s="1" t="s">
        <v>5557</v>
      </c>
      <c r="E1860" s="2">
        <v>510</v>
      </c>
      <c r="F1860" s="1" t="s">
        <v>5883</v>
      </c>
      <c r="G1860" s="2" t="s">
        <v>18</v>
      </c>
      <c r="H1860" s="1" t="s">
        <v>10116</v>
      </c>
      <c r="I1860" s="3">
        <v>44946.547256944446</v>
      </c>
      <c r="J1860" s="4">
        <v>100000</v>
      </c>
      <c r="K1860" s="5">
        <v>5500</v>
      </c>
      <c r="L1860" s="5">
        <v>121500</v>
      </c>
      <c r="M1860" s="5">
        <f t="shared" si="67"/>
        <v>127000</v>
      </c>
      <c r="N1860" s="38">
        <v>1.9</v>
      </c>
      <c r="O1860" s="38">
        <v>2.1714285714285713</v>
      </c>
    </row>
    <row r="1861" spans="1:15">
      <c r="A1861" s="1" t="s">
        <v>4459</v>
      </c>
      <c r="B1861" s="1" t="s">
        <v>5884</v>
      </c>
      <c r="C1861" s="1" t="s">
        <v>5885</v>
      </c>
      <c r="D1861" s="1" t="s">
        <v>5557</v>
      </c>
      <c r="E1861" s="2">
        <v>510</v>
      </c>
      <c r="F1861" s="1" t="s">
        <v>5886</v>
      </c>
      <c r="G1861" s="2" t="s">
        <v>18</v>
      </c>
      <c r="H1861" s="1" t="s">
        <v>9556</v>
      </c>
      <c r="I1861" s="3">
        <v>44950.499421296299</v>
      </c>
      <c r="J1861" s="4">
        <v>107000</v>
      </c>
      <c r="K1861" s="5">
        <v>7500</v>
      </c>
      <c r="L1861" s="5">
        <v>129300</v>
      </c>
      <c r="M1861" s="5">
        <f t="shared" si="67"/>
        <v>136800</v>
      </c>
      <c r="N1861" s="38">
        <v>1.9</v>
      </c>
      <c r="O1861" s="38">
        <v>2.1714285714285713</v>
      </c>
    </row>
    <row r="1862" spans="1:15">
      <c r="A1862" s="1" t="s">
        <v>4459</v>
      </c>
      <c r="B1862" s="1" t="s">
        <v>5887</v>
      </c>
      <c r="C1862" s="1" t="s">
        <v>5888</v>
      </c>
      <c r="D1862" s="1" t="s">
        <v>5889</v>
      </c>
      <c r="E1862" s="2">
        <v>510</v>
      </c>
      <c r="F1862" s="1" t="s">
        <v>5890</v>
      </c>
      <c r="G1862" s="2" t="s">
        <v>18</v>
      </c>
      <c r="H1862" s="1" t="s">
        <v>9557</v>
      </c>
      <c r="I1862" s="3">
        <v>45189.446574074071</v>
      </c>
      <c r="J1862" s="4">
        <v>255000</v>
      </c>
      <c r="K1862" s="5">
        <v>20900</v>
      </c>
      <c r="L1862" s="5">
        <v>146200</v>
      </c>
      <c r="M1862" s="5">
        <f t="shared" si="67"/>
        <v>167100</v>
      </c>
      <c r="N1862" s="38">
        <v>1.73</v>
      </c>
      <c r="O1862" s="38">
        <v>2.0385802152742181</v>
      </c>
    </row>
    <row r="1863" spans="1:15">
      <c r="A1863" s="1" t="s">
        <v>4459</v>
      </c>
      <c r="B1863" s="1" t="s">
        <v>5891</v>
      </c>
      <c r="C1863" s="1" t="s">
        <v>5892</v>
      </c>
      <c r="D1863" s="1" t="s">
        <v>5889</v>
      </c>
      <c r="E1863" s="2">
        <v>510</v>
      </c>
      <c r="F1863" s="1" t="s">
        <v>5893</v>
      </c>
      <c r="G1863" s="2" t="s">
        <v>18</v>
      </c>
      <c r="H1863" s="1" t="s">
        <v>9558</v>
      </c>
      <c r="I1863" s="3">
        <v>45002.550937499997</v>
      </c>
      <c r="J1863" s="4">
        <v>230000</v>
      </c>
      <c r="K1863" s="5">
        <v>30100</v>
      </c>
      <c r="L1863" s="5">
        <v>137800</v>
      </c>
      <c r="M1863" s="5">
        <f t="shared" si="67"/>
        <v>167900</v>
      </c>
      <c r="N1863" s="38">
        <v>1.73</v>
      </c>
      <c r="O1863" s="38">
        <v>2.0385802152742181</v>
      </c>
    </row>
    <row r="1864" spans="1:15">
      <c r="A1864" s="1" t="s">
        <v>4459</v>
      </c>
      <c r="B1864" s="1" t="s">
        <v>5894</v>
      </c>
      <c r="C1864" s="1" t="s">
        <v>5895</v>
      </c>
      <c r="D1864" s="1" t="s">
        <v>5889</v>
      </c>
      <c r="E1864" s="2">
        <v>510</v>
      </c>
      <c r="F1864" s="1" t="s">
        <v>5896</v>
      </c>
      <c r="G1864" s="2" t="s">
        <v>18</v>
      </c>
      <c r="H1864" s="1" t="s">
        <v>9559</v>
      </c>
      <c r="I1864" s="3">
        <v>44932.404664351852</v>
      </c>
      <c r="J1864" s="4">
        <v>140000</v>
      </c>
      <c r="K1864" s="5">
        <v>19800</v>
      </c>
      <c r="L1864" s="5">
        <v>84100</v>
      </c>
      <c r="M1864" s="5">
        <f t="shared" si="67"/>
        <v>103900</v>
      </c>
      <c r="N1864" s="38">
        <v>1.73</v>
      </c>
      <c r="O1864" s="38">
        <v>2.0385802152742181</v>
      </c>
    </row>
    <row r="1865" spans="1:15">
      <c r="A1865" s="1" t="s">
        <v>4459</v>
      </c>
      <c r="B1865" s="1" t="s">
        <v>5897</v>
      </c>
      <c r="C1865" s="1" t="s">
        <v>5898</v>
      </c>
      <c r="D1865" s="1" t="s">
        <v>5889</v>
      </c>
      <c r="E1865" s="2">
        <v>510</v>
      </c>
      <c r="F1865" s="1" t="s">
        <v>5899</v>
      </c>
      <c r="G1865" s="2" t="s">
        <v>18</v>
      </c>
      <c r="H1865" s="1" t="s">
        <v>9560</v>
      </c>
      <c r="I1865" s="3">
        <v>44987.430497685185</v>
      </c>
      <c r="J1865" s="4">
        <v>183330</v>
      </c>
      <c r="K1865" s="5">
        <v>21700</v>
      </c>
      <c r="L1865" s="5">
        <v>121600</v>
      </c>
      <c r="M1865" s="5">
        <f t="shared" si="67"/>
        <v>143300</v>
      </c>
      <c r="N1865" s="38">
        <v>1.73</v>
      </c>
      <c r="O1865" s="38">
        <v>2.0385802152742181</v>
      </c>
    </row>
    <row r="1866" spans="1:15">
      <c r="A1866" s="1" t="s">
        <v>4459</v>
      </c>
      <c r="B1866" s="1" t="s">
        <v>5900</v>
      </c>
      <c r="C1866" s="1" t="s">
        <v>5901</v>
      </c>
      <c r="D1866" s="1" t="s">
        <v>5889</v>
      </c>
      <c r="E1866" s="2">
        <v>510</v>
      </c>
      <c r="F1866" s="1" t="s">
        <v>5902</v>
      </c>
      <c r="G1866" s="2" t="s">
        <v>18</v>
      </c>
      <c r="H1866" s="1" t="s">
        <v>9561</v>
      </c>
      <c r="I1866" s="3">
        <v>45233.342523148145</v>
      </c>
      <c r="J1866" s="4">
        <v>140000</v>
      </c>
      <c r="K1866" s="5">
        <v>17400</v>
      </c>
      <c r="L1866" s="5">
        <v>94600</v>
      </c>
      <c r="M1866" s="5">
        <f t="shared" si="67"/>
        <v>112000</v>
      </c>
      <c r="N1866" s="38">
        <v>1.73</v>
      </c>
      <c r="O1866" s="38">
        <v>2.0385802152742181</v>
      </c>
    </row>
    <row r="1867" spans="1:15">
      <c r="A1867" s="1" t="s">
        <v>4459</v>
      </c>
      <c r="B1867" s="1" t="s">
        <v>5903</v>
      </c>
      <c r="C1867" s="1" t="s">
        <v>5904</v>
      </c>
      <c r="D1867" s="1" t="s">
        <v>5889</v>
      </c>
      <c r="E1867" s="2">
        <v>510</v>
      </c>
      <c r="F1867" s="1" t="s">
        <v>5905</v>
      </c>
      <c r="G1867" s="2" t="s">
        <v>18</v>
      </c>
      <c r="H1867" s="1" t="s">
        <v>9562</v>
      </c>
      <c r="I1867" s="3">
        <v>44939.632025462961</v>
      </c>
      <c r="J1867" s="4">
        <v>229900</v>
      </c>
      <c r="K1867" s="5">
        <v>12900</v>
      </c>
      <c r="L1867" s="5">
        <v>182200</v>
      </c>
      <c r="M1867" s="5">
        <f t="shared" si="67"/>
        <v>195100</v>
      </c>
      <c r="N1867" s="38">
        <v>1.73</v>
      </c>
      <c r="O1867" s="38">
        <v>2.0385802152742181</v>
      </c>
    </row>
    <row r="1868" spans="1:15">
      <c r="A1868" s="1" t="s">
        <v>4459</v>
      </c>
      <c r="B1868" s="1" t="s">
        <v>5906</v>
      </c>
      <c r="C1868" s="1" t="s">
        <v>5907</v>
      </c>
      <c r="D1868" s="1" t="s">
        <v>5889</v>
      </c>
      <c r="E1868" s="2">
        <v>510</v>
      </c>
      <c r="F1868" s="1" t="s">
        <v>5908</v>
      </c>
      <c r="G1868" s="2" t="s">
        <v>18</v>
      </c>
      <c r="H1868" s="1" t="s">
        <v>9563</v>
      </c>
      <c r="I1868" s="3">
        <v>45275.36451388889</v>
      </c>
      <c r="J1868" s="4">
        <v>166000</v>
      </c>
      <c r="K1868" s="5">
        <v>23000</v>
      </c>
      <c r="L1868" s="5">
        <v>124000</v>
      </c>
      <c r="M1868" s="5">
        <f t="shared" si="67"/>
        <v>147000</v>
      </c>
      <c r="N1868" s="38">
        <v>1.73</v>
      </c>
      <c r="O1868" s="38">
        <v>2.0385802152742181</v>
      </c>
    </row>
    <row r="1869" spans="1:15">
      <c r="A1869" s="1" t="s">
        <v>4459</v>
      </c>
      <c r="B1869" s="1" t="s">
        <v>5909</v>
      </c>
      <c r="C1869" s="1" t="s">
        <v>5910</v>
      </c>
      <c r="D1869" s="1" t="s">
        <v>5889</v>
      </c>
      <c r="E1869" s="2">
        <v>510</v>
      </c>
      <c r="F1869" s="1" t="s">
        <v>5911</v>
      </c>
      <c r="G1869" s="2" t="s">
        <v>18</v>
      </c>
      <c r="H1869" s="1" t="s">
        <v>9564</v>
      </c>
      <c r="I1869" s="3">
        <v>45132.644733796296</v>
      </c>
      <c r="J1869" s="4">
        <v>242900</v>
      </c>
      <c r="K1869" s="5">
        <v>21800</v>
      </c>
      <c r="L1869" s="5">
        <v>193600</v>
      </c>
      <c r="M1869" s="5">
        <f t="shared" si="67"/>
        <v>215400</v>
      </c>
      <c r="N1869" s="38">
        <v>1.73</v>
      </c>
      <c r="O1869" s="38">
        <v>2.0385802152742181</v>
      </c>
    </row>
    <row r="1870" spans="1:15">
      <c r="A1870" s="1" t="s">
        <v>4459</v>
      </c>
      <c r="B1870" s="1" t="s">
        <v>5912</v>
      </c>
      <c r="C1870" s="1" t="s">
        <v>5913</v>
      </c>
      <c r="D1870" s="1" t="s">
        <v>5889</v>
      </c>
      <c r="E1870" s="2">
        <v>510</v>
      </c>
      <c r="F1870" s="1" t="s">
        <v>5914</v>
      </c>
      <c r="G1870" s="2" t="s">
        <v>18</v>
      </c>
      <c r="H1870" s="1" t="s">
        <v>9565</v>
      </c>
      <c r="I1870" s="3">
        <v>44973.588136574072</v>
      </c>
      <c r="J1870" s="4">
        <v>187000</v>
      </c>
      <c r="K1870" s="5">
        <v>25500</v>
      </c>
      <c r="L1870" s="5">
        <v>141300</v>
      </c>
      <c r="M1870" s="5">
        <f t="shared" si="67"/>
        <v>166800</v>
      </c>
      <c r="N1870" s="38">
        <v>1.73</v>
      </c>
      <c r="O1870" s="38">
        <v>2.0385802152742181</v>
      </c>
    </row>
    <row r="1871" spans="1:15">
      <c r="A1871" s="1" t="s">
        <v>4459</v>
      </c>
      <c r="B1871" s="1" t="s">
        <v>5915</v>
      </c>
      <c r="C1871" s="1" t="s">
        <v>5916</v>
      </c>
      <c r="D1871" s="1" t="s">
        <v>5889</v>
      </c>
      <c r="E1871" s="2">
        <v>510</v>
      </c>
      <c r="F1871" s="1" t="s">
        <v>5917</v>
      </c>
      <c r="G1871" s="2" t="s">
        <v>18</v>
      </c>
      <c r="H1871" s="1" t="s">
        <v>9566</v>
      </c>
      <c r="I1871" s="3">
        <v>45189.484282407408</v>
      </c>
      <c r="J1871" s="4">
        <v>130000</v>
      </c>
      <c r="K1871" s="5">
        <v>22300</v>
      </c>
      <c r="L1871" s="5">
        <v>96400</v>
      </c>
      <c r="M1871" s="5">
        <f t="shared" si="67"/>
        <v>118700</v>
      </c>
      <c r="N1871" s="38">
        <v>1.73</v>
      </c>
      <c r="O1871" s="38">
        <v>2.0385802152742181</v>
      </c>
    </row>
    <row r="1872" spans="1:15">
      <c r="A1872" s="1" t="s">
        <v>4459</v>
      </c>
      <c r="B1872" s="1" t="s">
        <v>5918</v>
      </c>
      <c r="C1872" s="1" t="s">
        <v>5919</v>
      </c>
      <c r="D1872" s="1" t="s">
        <v>5889</v>
      </c>
      <c r="E1872" s="2">
        <v>510</v>
      </c>
      <c r="F1872" s="1" t="s">
        <v>5920</v>
      </c>
      <c r="G1872" s="2" t="s">
        <v>18</v>
      </c>
      <c r="H1872" s="1" t="s">
        <v>9567</v>
      </c>
      <c r="I1872" s="3">
        <v>45266.609548611108</v>
      </c>
      <c r="J1872" s="4">
        <v>200000</v>
      </c>
      <c r="K1872" s="5">
        <v>32200</v>
      </c>
      <c r="L1872" s="5">
        <v>152900</v>
      </c>
      <c r="M1872" s="5">
        <f t="shared" si="67"/>
        <v>185100</v>
      </c>
      <c r="N1872" s="38">
        <v>1.73</v>
      </c>
      <c r="O1872" s="38">
        <v>2.0385802152742181</v>
      </c>
    </row>
    <row r="1873" spans="1:15">
      <c r="A1873" s="1" t="s">
        <v>4459</v>
      </c>
      <c r="B1873" s="1" t="s">
        <v>5921</v>
      </c>
      <c r="C1873" s="1" t="s">
        <v>5922</v>
      </c>
      <c r="D1873" s="1" t="s">
        <v>5923</v>
      </c>
      <c r="E1873" s="2">
        <v>510</v>
      </c>
      <c r="F1873" s="1" t="s">
        <v>5924</v>
      </c>
      <c r="G1873" s="2" t="s">
        <v>18</v>
      </c>
      <c r="H1873" s="1" t="s">
        <v>9568</v>
      </c>
      <c r="I1873" s="3">
        <v>45139.329594907409</v>
      </c>
      <c r="J1873" s="4">
        <v>200000</v>
      </c>
      <c r="K1873" s="5">
        <v>22800</v>
      </c>
      <c r="L1873" s="5">
        <v>132400</v>
      </c>
      <c r="M1873" s="5">
        <f t="shared" si="67"/>
        <v>155200</v>
      </c>
      <c r="N1873" s="38">
        <v>1.99</v>
      </c>
      <c r="O1873" s="38">
        <v>1.99</v>
      </c>
    </row>
    <row r="1874" spans="1:15">
      <c r="A1874" s="1" t="s">
        <v>4459</v>
      </c>
      <c r="B1874" s="1" t="s">
        <v>5925</v>
      </c>
      <c r="C1874" s="1" t="s">
        <v>5926</v>
      </c>
      <c r="D1874" s="1" t="s">
        <v>5923</v>
      </c>
      <c r="E1874" s="2">
        <v>510</v>
      </c>
      <c r="F1874" s="1" t="s">
        <v>5927</v>
      </c>
      <c r="G1874" s="2" t="s">
        <v>18</v>
      </c>
      <c r="H1874" s="1" t="s">
        <v>9569</v>
      </c>
      <c r="I1874" s="3">
        <v>45187.513090277775</v>
      </c>
      <c r="J1874" s="4">
        <v>215000</v>
      </c>
      <c r="K1874" s="5">
        <v>18100</v>
      </c>
      <c r="L1874" s="5">
        <v>173800</v>
      </c>
      <c r="M1874" s="5">
        <f t="shared" si="67"/>
        <v>191900</v>
      </c>
      <c r="N1874" s="38">
        <v>1.99</v>
      </c>
      <c r="O1874" s="38">
        <v>1.99</v>
      </c>
    </row>
    <row r="1875" spans="1:15">
      <c r="A1875" s="1" t="s">
        <v>4459</v>
      </c>
      <c r="B1875" s="1" t="s">
        <v>5928</v>
      </c>
      <c r="C1875" s="1" t="s">
        <v>5929</v>
      </c>
      <c r="D1875" s="1" t="s">
        <v>5923</v>
      </c>
      <c r="E1875" s="2">
        <v>510</v>
      </c>
      <c r="F1875" s="1" t="s">
        <v>5930</v>
      </c>
      <c r="G1875" s="2" t="s">
        <v>18</v>
      </c>
      <c r="H1875" s="1" t="s">
        <v>9570</v>
      </c>
      <c r="I1875" s="3">
        <v>44986.440405092595</v>
      </c>
      <c r="J1875" s="4">
        <v>185000</v>
      </c>
      <c r="K1875" s="5">
        <v>22800</v>
      </c>
      <c r="L1875" s="5">
        <v>144900</v>
      </c>
      <c r="M1875" s="5">
        <f t="shared" si="67"/>
        <v>167700</v>
      </c>
      <c r="N1875" s="38">
        <v>1.99</v>
      </c>
      <c r="O1875" s="38">
        <v>1.99</v>
      </c>
    </row>
    <row r="1876" spans="1:15">
      <c r="A1876" s="1" t="s">
        <v>4459</v>
      </c>
      <c r="B1876" s="1" t="s">
        <v>5931</v>
      </c>
      <c r="C1876" s="1" t="s">
        <v>5932</v>
      </c>
      <c r="D1876" s="1" t="s">
        <v>5923</v>
      </c>
      <c r="E1876" s="2">
        <v>510</v>
      </c>
      <c r="F1876" s="1" t="s">
        <v>5933</v>
      </c>
      <c r="G1876" s="2" t="s">
        <v>18</v>
      </c>
      <c r="H1876" s="1" t="s">
        <v>9571</v>
      </c>
      <c r="I1876" s="3">
        <v>45268.645879629628</v>
      </c>
      <c r="J1876" s="4">
        <v>211000</v>
      </c>
      <c r="K1876" s="5">
        <v>22800</v>
      </c>
      <c r="L1876" s="5">
        <v>171400</v>
      </c>
      <c r="M1876" s="5">
        <f t="shared" si="67"/>
        <v>194200</v>
      </c>
      <c r="N1876" s="38">
        <v>1.99</v>
      </c>
      <c r="O1876" s="38">
        <v>1.99</v>
      </c>
    </row>
    <row r="1877" spans="1:15">
      <c r="A1877" s="1" t="s">
        <v>4459</v>
      </c>
      <c r="B1877" s="1" t="s">
        <v>5934</v>
      </c>
      <c r="C1877" s="1" t="s">
        <v>5935</v>
      </c>
      <c r="D1877" s="1" t="s">
        <v>5936</v>
      </c>
      <c r="E1877" s="2">
        <v>510</v>
      </c>
      <c r="F1877" s="1" t="s">
        <v>5937</v>
      </c>
      <c r="G1877" s="2" t="s">
        <v>18</v>
      </c>
      <c r="H1877" s="1" t="s">
        <v>9572</v>
      </c>
      <c r="I1877" s="3">
        <v>45203.532152777778</v>
      </c>
      <c r="J1877" s="4">
        <v>180000</v>
      </c>
      <c r="K1877" s="5">
        <v>23700</v>
      </c>
      <c r="L1877" s="5">
        <v>107000</v>
      </c>
      <c r="M1877" s="5">
        <f t="shared" si="67"/>
        <v>130700</v>
      </c>
      <c r="N1877" s="38">
        <v>2.44</v>
      </c>
      <c r="O1877" s="38">
        <v>2.7660518284013573</v>
      </c>
    </row>
    <row r="1878" spans="1:15">
      <c r="A1878" s="1" t="s">
        <v>4459</v>
      </c>
      <c r="B1878" s="1" t="s">
        <v>5938</v>
      </c>
      <c r="C1878" s="1" t="s">
        <v>5939</v>
      </c>
      <c r="D1878" s="1" t="s">
        <v>5936</v>
      </c>
      <c r="E1878" s="2">
        <v>510</v>
      </c>
      <c r="F1878" s="1" t="s">
        <v>5940</v>
      </c>
      <c r="G1878" s="2" t="s">
        <v>18</v>
      </c>
      <c r="H1878" s="1" t="s">
        <v>9573</v>
      </c>
      <c r="I1878" s="3">
        <v>45099.537245370368</v>
      </c>
      <c r="J1878" s="4">
        <v>165000</v>
      </c>
      <c r="K1878" s="5">
        <v>17600</v>
      </c>
      <c r="L1878" s="5">
        <v>102600</v>
      </c>
      <c r="M1878" s="5">
        <f t="shared" si="67"/>
        <v>120200</v>
      </c>
      <c r="N1878" s="38">
        <v>2.44</v>
      </c>
      <c r="O1878" s="38">
        <v>2.7660518284013573</v>
      </c>
    </row>
    <row r="1879" spans="1:15">
      <c r="A1879" s="1" t="s">
        <v>4459</v>
      </c>
      <c r="B1879" s="1" t="s">
        <v>5941</v>
      </c>
      <c r="C1879" s="1" t="s">
        <v>5942</v>
      </c>
      <c r="D1879" s="1" t="s">
        <v>5936</v>
      </c>
      <c r="E1879" s="2">
        <v>510</v>
      </c>
      <c r="F1879" s="1" t="s">
        <v>5943</v>
      </c>
      <c r="G1879" s="2" t="s">
        <v>18</v>
      </c>
      <c r="H1879" s="1" t="s">
        <v>9574</v>
      </c>
      <c r="I1879" s="3">
        <v>45117.50277777778</v>
      </c>
      <c r="J1879" s="4">
        <v>192000</v>
      </c>
      <c r="K1879" s="5">
        <v>19300</v>
      </c>
      <c r="L1879" s="5">
        <v>120900</v>
      </c>
      <c r="M1879" s="5">
        <f t="shared" si="67"/>
        <v>140200</v>
      </c>
      <c r="N1879" s="38">
        <v>2.44</v>
      </c>
      <c r="O1879" s="38">
        <v>2.7660518284013573</v>
      </c>
    </row>
    <row r="1880" spans="1:15">
      <c r="A1880" s="1" t="s">
        <v>4459</v>
      </c>
      <c r="B1880" s="1" t="s">
        <v>5944</v>
      </c>
      <c r="C1880" s="1" t="s">
        <v>5945</v>
      </c>
      <c r="D1880" s="1" t="s">
        <v>5936</v>
      </c>
      <c r="E1880" s="2">
        <v>510</v>
      </c>
      <c r="F1880" s="1" t="s">
        <v>5946</v>
      </c>
      <c r="G1880" s="2" t="s">
        <v>18</v>
      </c>
      <c r="H1880" s="1" t="s">
        <v>9575</v>
      </c>
      <c r="I1880" s="3">
        <v>45121.351354166669</v>
      </c>
      <c r="J1880" s="4">
        <v>183000</v>
      </c>
      <c r="K1880" s="5">
        <v>20700</v>
      </c>
      <c r="L1880" s="5">
        <v>113000</v>
      </c>
      <c r="M1880" s="5">
        <f t="shared" si="67"/>
        <v>133700</v>
      </c>
      <c r="N1880" s="38">
        <v>2.44</v>
      </c>
      <c r="O1880" s="38">
        <v>2.7660518284013573</v>
      </c>
    </row>
    <row r="1881" spans="1:15">
      <c r="A1881" s="1" t="s">
        <v>4459</v>
      </c>
      <c r="B1881" s="1" t="s">
        <v>5947</v>
      </c>
      <c r="C1881" s="1" t="s">
        <v>5948</v>
      </c>
      <c r="D1881" s="1" t="s">
        <v>5936</v>
      </c>
      <c r="E1881" s="2">
        <v>510</v>
      </c>
      <c r="F1881" s="1" t="s">
        <v>5949</v>
      </c>
      <c r="G1881" s="2" t="s">
        <v>18</v>
      </c>
      <c r="H1881" s="1" t="s">
        <v>9576</v>
      </c>
      <c r="I1881" s="3">
        <v>45226.366585648146</v>
      </c>
      <c r="J1881" s="4">
        <v>177000</v>
      </c>
      <c r="K1881" s="5">
        <v>20400</v>
      </c>
      <c r="L1881" s="5">
        <v>109000</v>
      </c>
      <c r="M1881" s="5">
        <f t="shared" si="67"/>
        <v>129400</v>
      </c>
      <c r="N1881" s="38">
        <v>2.44</v>
      </c>
      <c r="O1881" s="38">
        <v>2.7660518284013573</v>
      </c>
    </row>
    <row r="1882" spans="1:15">
      <c r="A1882" s="1" t="s">
        <v>4459</v>
      </c>
      <c r="B1882" s="1" t="s">
        <v>5950</v>
      </c>
      <c r="C1882" s="1" t="s">
        <v>5951</v>
      </c>
      <c r="D1882" s="1" t="s">
        <v>5936</v>
      </c>
      <c r="E1882" s="2">
        <v>510</v>
      </c>
      <c r="F1882" s="1" t="s">
        <v>5952</v>
      </c>
      <c r="G1882" s="2" t="s">
        <v>18</v>
      </c>
      <c r="H1882" s="1" t="s">
        <v>9577</v>
      </c>
      <c r="I1882" s="3">
        <v>45020.473240740743</v>
      </c>
      <c r="J1882" s="4">
        <v>182500</v>
      </c>
      <c r="K1882" s="5">
        <v>20700</v>
      </c>
      <c r="L1882" s="5">
        <v>113700</v>
      </c>
      <c r="M1882" s="5">
        <f t="shared" si="67"/>
        <v>134400</v>
      </c>
      <c r="N1882" s="38">
        <v>2.44</v>
      </c>
      <c r="O1882" s="38">
        <v>2.7660518284013573</v>
      </c>
    </row>
    <row r="1883" spans="1:15">
      <c r="A1883" s="1" t="s">
        <v>4459</v>
      </c>
      <c r="B1883" s="1" t="s">
        <v>5953</v>
      </c>
      <c r="C1883" s="1" t="s">
        <v>5954</v>
      </c>
      <c r="D1883" s="1" t="s">
        <v>5936</v>
      </c>
      <c r="E1883" s="2">
        <v>510</v>
      </c>
      <c r="F1883" s="1" t="s">
        <v>5955</v>
      </c>
      <c r="G1883" s="2" t="s">
        <v>18</v>
      </c>
      <c r="H1883" s="1" t="s">
        <v>9578</v>
      </c>
      <c r="I1883" s="3">
        <v>45071.597777777781</v>
      </c>
      <c r="J1883" s="4">
        <v>164000</v>
      </c>
      <c r="K1883" s="5">
        <v>20200</v>
      </c>
      <c r="L1883" s="5">
        <v>101400</v>
      </c>
      <c r="M1883" s="5">
        <f t="shared" si="67"/>
        <v>121600</v>
      </c>
      <c r="N1883" s="38">
        <v>2.44</v>
      </c>
      <c r="O1883" s="38">
        <v>2.7660518284013573</v>
      </c>
    </row>
    <row r="1884" spans="1:15">
      <c r="A1884" s="1" t="s">
        <v>4459</v>
      </c>
      <c r="B1884" s="1" t="s">
        <v>5956</v>
      </c>
      <c r="C1884" s="1" t="s">
        <v>5957</v>
      </c>
      <c r="D1884" s="1" t="s">
        <v>5936</v>
      </c>
      <c r="E1884" s="2">
        <v>510</v>
      </c>
      <c r="F1884" s="1" t="s">
        <v>5958</v>
      </c>
      <c r="G1884" s="2" t="s">
        <v>18</v>
      </c>
      <c r="H1884" s="1" t="s">
        <v>9579</v>
      </c>
      <c r="I1884" s="3">
        <v>45124.358981481484</v>
      </c>
      <c r="J1884" s="4">
        <v>199000</v>
      </c>
      <c r="K1884" s="5">
        <v>19400</v>
      </c>
      <c r="L1884" s="5">
        <v>130500</v>
      </c>
      <c r="M1884" s="5">
        <f t="shared" si="67"/>
        <v>149900</v>
      </c>
      <c r="N1884" s="38">
        <v>2.44</v>
      </c>
      <c r="O1884" s="38">
        <v>2.7660518284013573</v>
      </c>
    </row>
    <row r="1885" spans="1:15">
      <c r="A1885" s="1" t="s">
        <v>4459</v>
      </c>
      <c r="B1885" s="1" t="s">
        <v>5959</v>
      </c>
      <c r="C1885" s="1" t="s">
        <v>5960</v>
      </c>
      <c r="D1885" s="1" t="s">
        <v>5936</v>
      </c>
      <c r="E1885" s="2">
        <v>510</v>
      </c>
      <c r="F1885" s="1" t="s">
        <v>5961</v>
      </c>
      <c r="G1885" s="2" t="s">
        <v>18</v>
      </c>
      <c r="H1885" s="1" t="s">
        <v>9580</v>
      </c>
      <c r="I1885" s="3">
        <v>45163.637511574074</v>
      </c>
      <c r="J1885" s="4">
        <v>195000</v>
      </c>
      <c r="K1885" s="5">
        <v>20300</v>
      </c>
      <c r="L1885" s="5">
        <v>126600</v>
      </c>
      <c r="M1885" s="5">
        <f t="shared" si="67"/>
        <v>146900</v>
      </c>
      <c r="N1885" s="38">
        <v>2.44</v>
      </c>
      <c r="O1885" s="38">
        <v>2.7660518284013573</v>
      </c>
    </row>
    <row r="1886" spans="1:15">
      <c r="A1886" s="1" t="s">
        <v>4459</v>
      </c>
      <c r="B1886" s="1" t="s">
        <v>5962</v>
      </c>
      <c r="C1886" s="1" t="s">
        <v>5963</v>
      </c>
      <c r="D1886" s="1" t="s">
        <v>5936</v>
      </c>
      <c r="E1886" s="2">
        <v>510</v>
      </c>
      <c r="F1886" s="1" t="s">
        <v>5964</v>
      </c>
      <c r="G1886" s="2" t="s">
        <v>18</v>
      </c>
      <c r="H1886" s="1" t="s">
        <v>9581</v>
      </c>
      <c r="I1886" s="3">
        <v>45231.49428240741</v>
      </c>
      <c r="J1886" s="4">
        <v>199000</v>
      </c>
      <c r="K1886" s="5">
        <v>20300</v>
      </c>
      <c r="L1886" s="5">
        <v>132200</v>
      </c>
      <c r="M1886" s="5">
        <f t="shared" si="67"/>
        <v>152500</v>
      </c>
      <c r="N1886" s="38">
        <v>2.44</v>
      </c>
      <c r="O1886" s="38">
        <v>2.7660518284013573</v>
      </c>
    </row>
    <row r="1887" spans="1:15">
      <c r="A1887" s="1" t="s">
        <v>4459</v>
      </c>
      <c r="B1887" s="1" t="s">
        <v>5965</v>
      </c>
      <c r="C1887" s="1" t="s">
        <v>5966</v>
      </c>
      <c r="D1887" s="1" t="s">
        <v>5936</v>
      </c>
      <c r="E1887" s="2">
        <v>510</v>
      </c>
      <c r="F1887" s="1" t="s">
        <v>5967</v>
      </c>
      <c r="G1887" s="2" t="s">
        <v>18</v>
      </c>
      <c r="H1887" s="1" t="s">
        <v>9582</v>
      </c>
      <c r="I1887" s="3">
        <v>45190.624074074076</v>
      </c>
      <c r="J1887" s="4">
        <v>175000</v>
      </c>
      <c r="K1887" s="5">
        <v>20300</v>
      </c>
      <c r="L1887" s="5">
        <v>117200</v>
      </c>
      <c r="M1887" s="5">
        <f t="shared" si="67"/>
        <v>137500</v>
      </c>
      <c r="N1887" s="38">
        <v>2.44</v>
      </c>
      <c r="O1887" s="38">
        <v>2.7660518284013573</v>
      </c>
    </row>
    <row r="1888" spans="1:15">
      <c r="A1888" s="1" t="s">
        <v>4459</v>
      </c>
      <c r="B1888" s="1" t="s">
        <v>5968</v>
      </c>
      <c r="C1888" s="1" t="s">
        <v>5969</v>
      </c>
      <c r="D1888" s="1" t="s">
        <v>5936</v>
      </c>
      <c r="E1888" s="2">
        <v>510</v>
      </c>
      <c r="F1888" s="1" t="s">
        <v>5970</v>
      </c>
      <c r="G1888" s="2" t="s">
        <v>18</v>
      </c>
      <c r="H1888" s="1" t="s">
        <v>9583</v>
      </c>
      <c r="I1888" s="3">
        <v>45084.504884259259</v>
      </c>
      <c r="J1888" s="4">
        <v>138000</v>
      </c>
      <c r="K1888" s="5">
        <v>16400</v>
      </c>
      <c r="L1888" s="5">
        <v>93500</v>
      </c>
      <c r="M1888" s="5">
        <f t="shared" si="67"/>
        <v>109900</v>
      </c>
      <c r="N1888" s="38">
        <v>2.44</v>
      </c>
      <c r="O1888" s="38">
        <v>2.7660518284013573</v>
      </c>
    </row>
    <row r="1889" spans="1:15">
      <c r="A1889" s="1" t="s">
        <v>4459</v>
      </c>
      <c r="B1889" s="1" t="s">
        <v>5971</v>
      </c>
      <c r="C1889" s="1" t="s">
        <v>5972</v>
      </c>
      <c r="D1889" s="1" t="s">
        <v>5936</v>
      </c>
      <c r="E1889" s="2">
        <v>510</v>
      </c>
      <c r="F1889" s="1" t="s">
        <v>5973</v>
      </c>
      <c r="G1889" s="2" t="s">
        <v>18</v>
      </c>
      <c r="H1889" s="1" t="s">
        <v>9584</v>
      </c>
      <c r="I1889" s="3">
        <v>45057.347777777781</v>
      </c>
      <c r="J1889" s="4">
        <v>158000</v>
      </c>
      <c r="K1889" s="5">
        <v>19300</v>
      </c>
      <c r="L1889" s="5">
        <v>111500</v>
      </c>
      <c r="M1889" s="5">
        <f t="shared" si="67"/>
        <v>130800</v>
      </c>
      <c r="N1889" s="38">
        <v>2.44</v>
      </c>
      <c r="O1889" s="38">
        <v>2.7660518284013573</v>
      </c>
    </row>
    <row r="1890" spans="1:15">
      <c r="A1890" s="1" t="s">
        <v>4459</v>
      </c>
      <c r="B1890" s="1" t="s">
        <v>5974</v>
      </c>
      <c r="C1890" s="1" t="s">
        <v>5975</v>
      </c>
      <c r="D1890" s="1" t="s">
        <v>5936</v>
      </c>
      <c r="E1890" s="2">
        <v>510</v>
      </c>
      <c r="F1890" s="1" t="s">
        <v>5976</v>
      </c>
      <c r="G1890" s="2" t="s">
        <v>18</v>
      </c>
      <c r="H1890" s="1" t="s">
        <v>9585</v>
      </c>
      <c r="I1890" s="3">
        <v>45097.480474537035</v>
      </c>
      <c r="J1890" s="4">
        <v>190000</v>
      </c>
      <c r="K1890" s="5">
        <v>23900</v>
      </c>
      <c r="L1890" s="5">
        <v>134700</v>
      </c>
      <c r="M1890" s="5">
        <f t="shared" si="67"/>
        <v>158600</v>
      </c>
      <c r="N1890" s="38">
        <v>2.44</v>
      </c>
      <c r="O1890" s="38">
        <v>2.7660518284013573</v>
      </c>
    </row>
    <row r="1891" spans="1:15">
      <c r="A1891" s="1" t="s">
        <v>4459</v>
      </c>
      <c r="B1891" s="1" t="s">
        <v>5977</v>
      </c>
      <c r="C1891" s="1" t="s">
        <v>5978</v>
      </c>
      <c r="D1891" s="1" t="s">
        <v>5936</v>
      </c>
      <c r="E1891" s="2">
        <v>510</v>
      </c>
      <c r="F1891" s="1" t="s">
        <v>5979</v>
      </c>
      <c r="G1891" s="2" t="s">
        <v>18</v>
      </c>
      <c r="H1891" s="1" t="s">
        <v>9586</v>
      </c>
      <c r="I1891" s="3">
        <v>45240.579351851855</v>
      </c>
      <c r="J1891" s="4">
        <v>206000</v>
      </c>
      <c r="K1891" s="5">
        <v>24700</v>
      </c>
      <c r="L1891" s="5">
        <v>147800</v>
      </c>
      <c r="M1891" s="5">
        <f t="shared" ref="M1891:M1922" si="68">SUM(K1891:L1891)</f>
        <v>172500</v>
      </c>
      <c r="N1891" s="38">
        <v>2.44</v>
      </c>
      <c r="O1891" s="38">
        <v>2.7660518284013573</v>
      </c>
    </row>
    <row r="1892" spans="1:15">
      <c r="A1892" s="1" t="s">
        <v>4459</v>
      </c>
      <c r="B1892" s="1" t="s">
        <v>5980</v>
      </c>
      <c r="C1892" s="1" t="s">
        <v>5981</v>
      </c>
      <c r="D1892" s="1" t="s">
        <v>5936</v>
      </c>
      <c r="E1892" s="2">
        <v>510</v>
      </c>
      <c r="F1892" s="1" t="s">
        <v>5982</v>
      </c>
      <c r="G1892" s="2" t="s">
        <v>18</v>
      </c>
      <c r="H1892" s="1" t="s">
        <v>9587</v>
      </c>
      <c r="I1892" s="3">
        <v>44967.413888888892</v>
      </c>
      <c r="J1892" s="4">
        <v>140000</v>
      </c>
      <c r="K1892" s="5">
        <v>16700</v>
      </c>
      <c r="L1892" s="5">
        <v>102400</v>
      </c>
      <c r="M1892" s="5">
        <f t="shared" si="68"/>
        <v>119100</v>
      </c>
      <c r="N1892" s="38">
        <v>2.44</v>
      </c>
      <c r="O1892" s="38">
        <v>2.7660518284013573</v>
      </c>
    </row>
    <row r="1893" spans="1:15">
      <c r="A1893" s="1" t="s">
        <v>4459</v>
      </c>
      <c r="B1893" s="1" t="s">
        <v>5983</v>
      </c>
      <c r="C1893" s="1" t="s">
        <v>5984</v>
      </c>
      <c r="D1893" s="1" t="s">
        <v>5936</v>
      </c>
      <c r="E1893" s="2">
        <v>510</v>
      </c>
      <c r="F1893" s="1" t="s">
        <v>5985</v>
      </c>
      <c r="G1893" s="2" t="s">
        <v>18</v>
      </c>
      <c r="H1893" s="1" t="s">
        <v>9588</v>
      </c>
      <c r="I1893" s="3">
        <v>45107.62296296296</v>
      </c>
      <c r="J1893" s="4">
        <v>160000</v>
      </c>
      <c r="K1893" s="5">
        <v>17700</v>
      </c>
      <c r="L1893" s="5">
        <v>121400</v>
      </c>
      <c r="M1893" s="5">
        <f t="shared" si="68"/>
        <v>139100</v>
      </c>
      <c r="N1893" s="38">
        <v>2.44</v>
      </c>
      <c r="O1893" s="38">
        <v>2.7660518284013573</v>
      </c>
    </row>
    <row r="1894" spans="1:15">
      <c r="A1894" s="1" t="s">
        <v>4459</v>
      </c>
      <c r="B1894" s="1" t="s">
        <v>5986</v>
      </c>
      <c r="C1894" s="1" t="s">
        <v>5987</v>
      </c>
      <c r="D1894" s="1" t="s">
        <v>5936</v>
      </c>
      <c r="E1894" s="2">
        <v>510</v>
      </c>
      <c r="F1894" s="1" t="s">
        <v>5988</v>
      </c>
      <c r="G1894" s="2" t="s">
        <v>18</v>
      </c>
      <c r="H1894" s="1" t="s">
        <v>9589</v>
      </c>
      <c r="I1894" s="3">
        <v>45100.663437499999</v>
      </c>
      <c r="J1894" s="4">
        <v>155000</v>
      </c>
      <c r="K1894" s="5">
        <v>24100</v>
      </c>
      <c r="L1894" s="5">
        <v>111800</v>
      </c>
      <c r="M1894" s="5">
        <f t="shared" si="68"/>
        <v>135900</v>
      </c>
      <c r="N1894" s="38">
        <v>2.44</v>
      </c>
      <c r="O1894" s="38">
        <v>2.7660518284013573</v>
      </c>
    </row>
    <row r="1895" spans="1:15">
      <c r="A1895" s="1" t="s">
        <v>4459</v>
      </c>
      <c r="B1895" s="1" t="s">
        <v>5989</v>
      </c>
      <c r="C1895" s="1" t="s">
        <v>5990</v>
      </c>
      <c r="D1895" s="1" t="s">
        <v>5936</v>
      </c>
      <c r="E1895" s="2">
        <v>510</v>
      </c>
      <c r="F1895" s="1" t="s">
        <v>5991</v>
      </c>
      <c r="G1895" s="2" t="s">
        <v>18</v>
      </c>
      <c r="H1895" s="1" t="s">
        <v>9590</v>
      </c>
      <c r="I1895" s="3">
        <v>45289.459606481483</v>
      </c>
      <c r="J1895" s="4">
        <v>120000</v>
      </c>
      <c r="K1895" s="5">
        <v>18200</v>
      </c>
      <c r="L1895" s="5">
        <v>89000</v>
      </c>
      <c r="M1895" s="5">
        <f t="shared" si="68"/>
        <v>107200</v>
      </c>
      <c r="N1895" s="38">
        <v>2.44</v>
      </c>
      <c r="O1895" s="38">
        <v>2.7660518284013573</v>
      </c>
    </row>
    <row r="1896" spans="1:15">
      <c r="A1896" s="1" t="s">
        <v>4459</v>
      </c>
      <c r="B1896" s="1" t="s">
        <v>5992</v>
      </c>
      <c r="C1896" s="1" t="s">
        <v>5993</v>
      </c>
      <c r="D1896" s="1" t="s">
        <v>5936</v>
      </c>
      <c r="E1896" s="2">
        <v>510</v>
      </c>
      <c r="F1896" s="1" t="s">
        <v>5994</v>
      </c>
      <c r="G1896" s="2" t="s">
        <v>18</v>
      </c>
      <c r="H1896" s="1" t="s">
        <v>9591</v>
      </c>
      <c r="I1896" s="3">
        <v>45250.66684027778</v>
      </c>
      <c r="J1896" s="4">
        <v>148000</v>
      </c>
      <c r="K1896" s="5">
        <v>25500</v>
      </c>
      <c r="L1896" s="5">
        <v>108400</v>
      </c>
      <c r="M1896" s="5">
        <f t="shared" si="68"/>
        <v>133900</v>
      </c>
      <c r="N1896" s="38">
        <v>2.44</v>
      </c>
      <c r="O1896" s="38">
        <v>2.7660518284013573</v>
      </c>
    </row>
    <row r="1897" spans="1:15">
      <c r="A1897" s="1" t="s">
        <v>4459</v>
      </c>
      <c r="B1897" s="1" t="s">
        <v>5995</v>
      </c>
      <c r="C1897" s="1" t="s">
        <v>5996</v>
      </c>
      <c r="D1897" s="1" t="s">
        <v>5936</v>
      </c>
      <c r="E1897" s="2">
        <v>510</v>
      </c>
      <c r="F1897" s="1" t="s">
        <v>5997</v>
      </c>
      <c r="G1897" s="2" t="s">
        <v>18</v>
      </c>
      <c r="H1897" s="1" t="s">
        <v>9592</v>
      </c>
      <c r="I1897" s="3">
        <v>45079.637118055558</v>
      </c>
      <c r="J1897" s="4">
        <v>177254.39999999999</v>
      </c>
      <c r="K1897" s="5">
        <v>17400</v>
      </c>
      <c r="L1897" s="5">
        <v>144900</v>
      </c>
      <c r="M1897" s="5">
        <f t="shared" si="68"/>
        <v>162300</v>
      </c>
      <c r="N1897" s="38">
        <v>2.44</v>
      </c>
      <c r="O1897" s="38">
        <v>2.7660518284013573</v>
      </c>
    </row>
    <row r="1898" spans="1:15">
      <c r="A1898" s="1" t="s">
        <v>4459</v>
      </c>
      <c r="B1898" s="1" t="s">
        <v>5998</v>
      </c>
      <c r="C1898" s="1" t="s">
        <v>5999</v>
      </c>
      <c r="D1898" s="1" t="s">
        <v>5936</v>
      </c>
      <c r="E1898" s="2">
        <v>510</v>
      </c>
      <c r="F1898" s="1" t="s">
        <v>6000</v>
      </c>
      <c r="G1898" s="2" t="s">
        <v>18</v>
      </c>
      <c r="H1898" s="1" t="s">
        <v>9593</v>
      </c>
      <c r="I1898" s="3">
        <v>45119.604317129626</v>
      </c>
      <c r="J1898" s="4">
        <v>140500</v>
      </c>
      <c r="K1898" s="5">
        <v>19100</v>
      </c>
      <c r="L1898" s="5">
        <v>110100</v>
      </c>
      <c r="M1898" s="5">
        <f t="shared" si="68"/>
        <v>129200</v>
      </c>
      <c r="N1898" s="38">
        <v>2.44</v>
      </c>
      <c r="O1898" s="38">
        <v>2.7660518284013573</v>
      </c>
    </row>
    <row r="1899" spans="1:15">
      <c r="A1899" s="1" t="s">
        <v>4459</v>
      </c>
      <c r="B1899" s="1" t="s">
        <v>6001</v>
      </c>
      <c r="C1899" s="1" t="s">
        <v>6002</v>
      </c>
      <c r="D1899" s="1" t="s">
        <v>5936</v>
      </c>
      <c r="E1899" s="2">
        <v>510</v>
      </c>
      <c r="F1899" s="1" t="s">
        <v>6003</v>
      </c>
      <c r="G1899" s="2" t="s">
        <v>18</v>
      </c>
      <c r="H1899" s="1" t="s">
        <v>9594</v>
      </c>
      <c r="I1899" s="3">
        <v>45051.636550925927</v>
      </c>
      <c r="J1899" s="4">
        <v>130000</v>
      </c>
      <c r="K1899" s="5">
        <v>26700</v>
      </c>
      <c r="L1899" s="5">
        <v>93700</v>
      </c>
      <c r="M1899" s="5">
        <f t="shared" si="68"/>
        <v>120400</v>
      </c>
      <c r="N1899" s="38">
        <v>2.44</v>
      </c>
      <c r="O1899" s="38">
        <v>2.7660518284013573</v>
      </c>
    </row>
    <row r="1900" spans="1:15">
      <c r="A1900" s="1" t="s">
        <v>4459</v>
      </c>
      <c r="B1900" s="1" t="s">
        <v>6004</v>
      </c>
      <c r="C1900" s="1" t="s">
        <v>6005</v>
      </c>
      <c r="D1900" s="1" t="s">
        <v>5936</v>
      </c>
      <c r="E1900" s="2">
        <v>510</v>
      </c>
      <c r="F1900" s="1" t="s">
        <v>6006</v>
      </c>
      <c r="G1900" s="2" t="s">
        <v>18</v>
      </c>
      <c r="H1900" s="1" t="s">
        <v>9595</v>
      </c>
      <c r="I1900" s="3">
        <v>45156.563842592594</v>
      </c>
      <c r="J1900" s="4">
        <v>149999</v>
      </c>
      <c r="K1900" s="5">
        <v>19100</v>
      </c>
      <c r="L1900" s="5">
        <v>123600</v>
      </c>
      <c r="M1900" s="5">
        <f t="shared" si="68"/>
        <v>142700</v>
      </c>
      <c r="N1900" s="38">
        <v>2.44</v>
      </c>
      <c r="O1900" s="38">
        <v>2.7660518284013573</v>
      </c>
    </row>
    <row r="1901" spans="1:15">
      <c r="A1901" s="1" t="s">
        <v>4459</v>
      </c>
      <c r="B1901" s="1" t="s">
        <v>6007</v>
      </c>
      <c r="C1901" s="1" t="s">
        <v>6008</v>
      </c>
      <c r="D1901" s="1" t="s">
        <v>5936</v>
      </c>
      <c r="E1901" s="2">
        <v>510</v>
      </c>
      <c r="F1901" s="1" t="s">
        <v>6009</v>
      </c>
      <c r="G1901" s="2" t="s">
        <v>18</v>
      </c>
      <c r="H1901" s="1" t="s">
        <v>9596</v>
      </c>
      <c r="I1901" s="3">
        <v>45289.370439814818</v>
      </c>
      <c r="J1901" s="4">
        <v>149500</v>
      </c>
      <c r="K1901" s="5">
        <v>15000</v>
      </c>
      <c r="L1901" s="5">
        <v>128100</v>
      </c>
      <c r="M1901" s="5">
        <f t="shared" si="68"/>
        <v>143100</v>
      </c>
      <c r="N1901" s="38">
        <v>2.44</v>
      </c>
      <c r="O1901" s="38">
        <v>2.7660518284013573</v>
      </c>
    </row>
    <row r="1902" spans="1:15">
      <c r="A1902" s="1" t="s">
        <v>4459</v>
      </c>
      <c r="B1902" s="1" t="s">
        <v>6010</v>
      </c>
      <c r="C1902" s="1" t="s">
        <v>6011</v>
      </c>
      <c r="D1902" s="1" t="s">
        <v>5936</v>
      </c>
      <c r="E1902" s="2">
        <v>510</v>
      </c>
      <c r="F1902" s="1" t="s">
        <v>6012</v>
      </c>
      <c r="G1902" s="2" t="s">
        <v>18</v>
      </c>
      <c r="H1902" s="1" t="s">
        <v>9597</v>
      </c>
      <c r="I1902" s="3">
        <v>45229.359618055554</v>
      </c>
      <c r="J1902" s="4">
        <v>131500</v>
      </c>
      <c r="K1902" s="5">
        <v>16800</v>
      </c>
      <c r="L1902" s="5">
        <v>109200</v>
      </c>
      <c r="M1902" s="5">
        <f t="shared" si="68"/>
        <v>126000</v>
      </c>
      <c r="N1902" s="38">
        <v>2.44</v>
      </c>
      <c r="O1902" s="38">
        <v>2.7660518284013573</v>
      </c>
    </row>
    <row r="1903" spans="1:15">
      <c r="A1903" s="1" t="s">
        <v>4459</v>
      </c>
      <c r="B1903" s="1" t="s">
        <v>6013</v>
      </c>
      <c r="C1903" s="1" t="s">
        <v>6014</v>
      </c>
      <c r="D1903" s="1" t="s">
        <v>5936</v>
      </c>
      <c r="E1903" s="2">
        <v>510</v>
      </c>
      <c r="F1903" s="1" t="s">
        <v>6015</v>
      </c>
      <c r="G1903" s="2" t="s">
        <v>18</v>
      </c>
      <c r="H1903" s="1" t="s">
        <v>9598</v>
      </c>
      <c r="I1903" s="3">
        <v>45047.597939814812</v>
      </c>
      <c r="J1903" s="4">
        <v>157000</v>
      </c>
      <c r="K1903" s="5">
        <v>20300</v>
      </c>
      <c r="L1903" s="5">
        <v>133000</v>
      </c>
      <c r="M1903" s="5">
        <f t="shared" si="68"/>
        <v>153300</v>
      </c>
      <c r="N1903" s="38">
        <v>2.44</v>
      </c>
      <c r="O1903" s="38">
        <v>2.7660518284013573</v>
      </c>
    </row>
    <row r="1904" spans="1:15">
      <c r="A1904" s="1" t="s">
        <v>4459</v>
      </c>
      <c r="B1904" s="1" t="s">
        <v>6016</v>
      </c>
      <c r="C1904" s="1" t="s">
        <v>6017</v>
      </c>
      <c r="D1904" s="1" t="s">
        <v>5936</v>
      </c>
      <c r="E1904" s="2">
        <v>510</v>
      </c>
      <c r="F1904" s="1" t="s">
        <v>6018</v>
      </c>
      <c r="G1904" s="2" t="s">
        <v>18</v>
      </c>
      <c r="H1904" s="1" t="s">
        <v>9599</v>
      </c>
      <c r="I1904" s="3">
        <v>44953.399409722224</v>
      </c>
      <c r="J1904" s="4">
        <v>192500</v>
      </c>
      <c r="K1904" s="5">
        <v>19100</v>
      </c>
      <c r="L1904" s="5">
        <v>171300</v>
      </c>
      <c r="M1904" s="5">
        <f t="shared" si="68"/>
        <v>190400</v>
      </c>
      <c r="N1904" s="38">
        <v>2.44</v>
      </c>
      <c r="O1904" s="38">
        <v>2.7660518284013573</v>
      </c>
    </row>
    <row r="1905" spans="1:15">
      <c r="A1905" s="1" t="s">
        <v>4459</v>
      </c>
      <c r="B1905" s="1" t="s">
        <v>6019</v>
      </c>
      <c r="C1905" s="1" t="s">
        <v>6020</v>
      </c>
      <c r="D1905" s="1" t="s">
        <v>5936</v>
      </c>
      <c r="E1905" s="2">
        <v>510</v>
      </c>
      <c r="F1905" s="1" t="s">
        <v>6021</v>
      </c>
      <c r="G1905" s="2" t="s">
        <v>18</v>
      </c>
      <c r="H1905" s="1" t="s">
        <v>9600</v>
      </c>
      <c r="I1905" s="3">
        <v>45044.559201388889</v>
      </c>
      <c r="J1905" s="4">
        <v>149500</v>
      </c>
      <c r="K1905" s="5">
        <v>17400</v>
      </c>
      <c r="L1905" s="5">
        <v>132900</v>
      </c>
      <c r="M1905" s="5">
        <f t="shared" si="68"/>
        <v>150300</v>
      </c>
      <c r="N1905" s="38">
        <v>2.44</v>
      </c>
      <c r="O1905" s="38">
        <v>2.7660518284013573</v>
      </c>
    </row>
    <row r="1906" spans="1:15">
      <c r="A1906" s="1" t="s">
        <v>4459</v>
      </c>
      <c r="B1906" s="1" t="s">
        <v>6022</v>
      </c>
      <c r="C1906" s="1" t="s">
        <v>6023</v>
      </c>
      <c r="D1906" s="1" t="s">
        <v>5936</v>
      </c>
      <c r="E1906" s="2">
        <v>510</v>
      </c>
      <c r="F1906" s="1" t="s">
        <v>6024</v>
      </c>
      <c r="G1906" s="2" t="s">
        <v>18</v>
      </c>
      <c r="H1906" s="1" t="s">
        <v>9601</v>
      </c>
      <c r="I1906" s="3">
        <v>44986.5780787037</v>
      </c>
      <c r="J1906" s="4">
        <v>157800</v>
      </c>
      <c r="K1906" s="5">
        <v>20000</v>
      </c>
      <c r="L1906" s="5">
        <v>138700</v>
      </c>
      <c r="M1906" s="5">
        <f t="shared" si="68"/>
        <v>158700</v>
      </c>
      <c r="N1906" s="38">
        <v>2.44</v>
      </c>
      <c r="O1906" s="38">
        <v>2.7660518284013573</v>
      </c>
    </row>
    <row r="1907" spans="1:15">
      <c r="A1907" s="1" t="s">
        <v>4459</v>
      </c>
      <c r="B1907" s="1" t="s">
        <v>6025</v>
      </c>
      <c r="C1907" s="1" t="s">
        <v>6026</v>
      </c>
      <c r="D1907" s="1" t="s">
        <v>5936</v>
      </c>
      <c r="E1907" s="2">
        <v>510</v>
      </c>
      <c r="F1907" s="1" t="s">
        <v>6027</v>
      </c>
      <c r="G1907" s="2" t="s">
        <v>18</v>
      </c>
      <c r="H1907" s="1" t="s">
        <v>9602</v>
      </c>
      <c r="I1907" s="3">
        <v>45069.345324074071</v>
      </c>
      <c r="J1907" s="4">
        <v>166000</v>
      </c>
      <c r="K1907" s="5">
        <v>17900</v>
      </c>
      <c r="L1907" s="5">
        <v>151200</v>
      </c>
      <c r="M1907" s="5">
        <f t="shared" si="68"/>
        <v>169100</v>
      </c>
      <c r="N1907" s="38">
        <v>2.44</v>
      </c>
      <c r="O1907" s="38">
        <v>2.7660518284013573</v>
      </c>
    </row>
    <row r="1908" spans="1:15">
      <c r="A1908" s="1" t="s">
        <v>4459</v>
      </c>
      <c r="B1908" s="1" t="s">
        <v>6028</v>
      </c>
      <c r="C1908" s="1" t="s">
        <v>6029</v>
      </c>
      <c r="D1908" s="1" t="s">
        <v>5936</v>
      </c>
      <c r="E1908" s="2">
        <v>510</v>
      </c>
      <c r="F1908" s="1" t="s">
        <v>6030</v>
      </c>
      <c r="G1908" s="2" t="s">
        <v>18</v>
      </c>
      <c r="H1908" s="1" t="s">
        <v>9603</v>
      </c>
      <c r="I1908" s="3">
        <v>45138.411041666666</v>
      </c>
      <c r="J1908" s="4">
        <v>127000</v>
      </c>
      <c r="K1908" s="5">
        <v>18500</v>
      </c>
      <c r="L1908" s="5">
        <v>117700</v>
      </c>
      <c r="M1908" s="5">
        <f t="shared" si="68"/>
        <v>136200</v>
      </c>
      <c r="N1908" s="38">
        <v>2.44</v>
      </c>
      <c r="O1908" s="38">
        <v>2.7660518284013573</v>
      </c>
    </row>
    <row r="1909" spans="1:15">
      <c r="A1909" s="1" t="s">
        <v>4459</v>
      </c>
      <c r="B1909" s="1" t="s">
        <v>6031</v>
      </c>
      <c r="C1909" s="1" t="s">
        <v>6032</v>
      </c>
      <c r="D1909" s="1" t="s">
        <v>5936</v>
      </c>
      <c r="E1909" s="2">
        <v>510</v>
      </c>
      <c r="F1909" s="1" t="s">
        <v>6033</v>
      </c>
      <c r="G1909" s="2" t="s">
        <v>18</v>
      </c>
      <c r="H1909" s="1" t="s">
        <v>9604</v>
      </c>
      <c r="I1909" s="3">
        <v>44945.388680555552</v>
      </c>
      <c r="J1909" s="4">
        <v>140000</v>
      </c>
      <c r="K1909" s="5">
        <v>18900</v>
      </c>
      <c r="L1909" s="5">
        <v>131400</v>
      </c>
      <c r="M1909" s="5">
        <f t="shared" si="68"/>
        <v>150300</v>
      </c>
      <c r="N1909" s="38">
        <v>2.44</v>
      </c>
      <c r="O1909" s="38">
        <v>2.7660518284013573</v>
      </c>
    </row>
    <row r="1910" spans="1:15">
      <c r="A1910" s="1" t="s">
        <v>4459</v>
      </c>
      <c r="B1910" s="1" t="s">
        <v>6034</v>
      </c>
      <c r="C1910" s="1" t="s">
        <v>6035</v>
      </c>
      <c r="D1910" s="1" t="s">
        <v>5936</v>
      </c>
      <c r="E1910" s="2">
        <v>510</v>
      </c>
      <c r="F1910" s="1" t="s">
        <v>6036</v>
      </c>
      <c r="G1910" s="2" t="s">
        <v>18</v>
      </c>
      <c r="H1910" s="1" t="s">
        <v>9605</v>
      </c>
      <c r="I1910" s="3">
        <v>45168.669131944444</v>
      </c>
      <c r="J1910" s="4">
        <v>154500</v>
      </c>
      <c r="K1910" s="5">
        <v>20100</v>
      </c>
      <c r="L1910" s="5">
        <v>150800</v>
      </c>
      <c r="M1910" s="5">
        <f t="shared" si="68"/>
        <v>170900</v>
      </c>
      <c r="N1910" s="38">
        <v>2.44</v>
      </c>
      <c r="O1910" s="38">
        <v>2.7660518284013573</v>
      </c>
    </row>
    <row r="1911" spans="1:15">
      <c r="A1911" s="1" t="s">
        <v>4459</v>
      </c>
      <c r="B1911" s="1" t="s">
        <v>6037</v>
      </c>
      <c r="C1911" s="1" t="s">
        <v>6038</v>
      </c>
      <c r="D1911" s="1" t="s">
        <v>5936</v>
      </c>
      <c r="E1911" s="2">
        <v>510</v>
      </c>
      <c r="F1911" s="1" t="s">
        <v>6039</v>
      </c>
      <c r="G1911" s="2" t="s">
        <v>18</v>
      </c>
      <c r="H1911" s="1" t="s">
        <v>9606</v>
      </c>
      <c r="I1911" s="3">
        <v>45245.67864583333</v>
      </c>
      <c r="J1911" s="4">
        <v>138000</v>
      </c>
      <c r="K1911" s="5">
        <v>18500</v>
      </c>
      <c r="L1911" s="5">
        <v>134300</v>
      </c>
      <c r="M1911" s="5">
        <f t="shared" si="68"/>
        <v>152800</v>
      </c>
      <c r="N1911" s="38">
        <v>2.44</v>
      </c>
      <c r="O1911" s="38">
        <v>2.7660518284013573</v>
      </c>
    </row>
    <row r="1912" spans="1:15">
      <c r="A1912" s="1" t="s">
        <v>4459</v>
      </c>
      <c r="B1912" s="1" t="s">
        <v>6040</v>
      </c>
      <c r="C1912" s="1" t="s">
        <v>6041</v>
      </c>
      <c r="D1912" s="1" t="s">
        <v>5936</v>
      </c>
      <c r="E1912" s="2">
        <v>510</v>
      </c>
      <c r="F1912" s="1" t="s">
        <v>6042</v>
      </c>
      <c r="G1912" s="2" t="s">
        <v>18</v>
      </c>
      <c r="H1912" s="1" t="s">
        <v>9607</v>
      </c>
      <c r="I1912" s="3">
        <v>45142.357407407406</v>
      </c>
      <c r="J1912" s="4">
        <v>205100</v>
      </c>
      <c r="K1912" s="5">
        <v>18200</v>
      </c>
      <c r="L1912" s="5">
        <v>212000</v>
      </c>
      <c r="M1912" s="5">
        <f t="shared" si="68"/>
        <v>230200</v>
      </c>
      <c r="N1912" s="38">
        <v>2.44</v>
      </c>
      <c r="O1912" s="38">
        <v>2.7660518284013573</v>
      </c>
    </row>
    <row r="1913" spans="1:15">
      <c r="A1913" s="1" t="s">
        <v>4459</v>
      </c>
      <c r="B1913" s="1" t="s">
        <v>6043</v>
      </c>
      <c r="C1913" s="1" t="s">
        <v>6044</v>
      </c>
      <c r="D1913" s="1" t="s">
        <v>5936</v>
      </c>
      <c r="E1913" s="2">
        <v>510</v>
      </c>
      <c r="F1913" s="1" t="s">
        <v>6045</v>
      </c>
      <c r="G1913" s="2" t="s">
        <v>18</v>
      </c>
      <c r="H1913" s="1" t="s">
        <v>9608</v>
      </c>
      <c r="I1913" s="3">
        <v>45282.604432870372</v>
      </c>
      <c r="J1913" s="4">
        <v>100000</v>
      </c>
      <c r="K1913" s="5">
        <v>19400</v>
      </c>
      <c r="L1913" s="5">
        <v>94300</v>
      </c>
      <c r="M1913" s="5">
        <f t="shared" si="68"/>
        <v>113700</v>
      </c>
      <c r="N1913" s="38">
        <v>2.44</v>
      </c>
      <c r="O1913" s="38">
        <v>2.7660518284013573</v>
      </c>
    </row>
    <row r="1914" spans="1:15">
      <c r="A1914" s="1" t="s">
        <v>4459</v>
      </c>
      <c r="B1914" s="1" t="s">
        <v>6046</v>
      </c>
      <c r="C1914" s="1" t="s">
        <v>6047</v>
      </c>
      <c r="D1914" s="1" t="s">
        <v>5936</v>
      </c>
      <c r="E1914" s="2">
        <v>510</v>
      </c>
      <c r="F1914" s="1" t="s">
        <v>6048</v>
      </c>
      <c r="G1914" s="2" t="s">
        <v>18</v>
      </c>
      <c r="H1914" s="1" t="s">
        <v>9609</v>
      </c>
      <c r="I1914" s="3">
        <v>45119.591921296298</v>
      </c>
      <c r="J1914" s="4">
        <v>180000</v>
      </c>
      <c r="K1914" s="5">
        <v>29700</v>
      </c>
      <c r="L1914" s="5">
        <v>180100</v>
      </c>
      <c r="M1914" s="5">
        <f t="shared" si="68"/>
        <v>209800</v>
      </c>
      <c r="N1914" s="38">
        <v>2.44</v>
      </c>
      <c r="O1914" s="38">
        <v>2.7660518284013573</v>
      </c>
    </row>
    <row r="1915" spans="1:15">
      <c r="A1915" s="1" t="s">
        <v>4459</v>
      </c>
      <c r="B1915" s="1" t="s">
        <v>6049</v>
      </c>
      <c r="C1915" s="1" t="s">
        <v>6050</v>
      </c>
      <c r="D1915" s="1" t="s">
        <v>6051</v>
      </c>
      <c r="E1915" s="2">
        <v>510</v>
      </c>
      <c r="F1915" s="1" t="s">
        <v>6052</v>
      </c>
      <c r="G1915" s="2" t="s">
        <v>18</v>
      </c>
      <c r="H1915" s="1" t="s">
        <v>9610</v>
      </c>
      <c r="I1915" s="3">
        <v>45113.611921296295</v>
      </c>
      <c r="J1915" s="4">
        <v>190000</v>
      </c>
      <c r="K1915" s="5">
        <v>21700</v>
      </c>
      <c r="L1915" s="5">
        <v>94500</v>
      </c>
      <c r="M1915" s="5">
        <f t="shared" si="68"/>
        <v>116200</v>
      </c>
      <c r="N1915" s="38">
        <v>1.91</v>
      </c>
      <c r="O1915" s="38">
        <v>2.3231426692965149</v>
      </c>
    </row>
    <row r="1916" spans="1:15">
      <c r="A1916" s="1" t="s">
        <v>4459</v>
      </c>
      <c r="B1916" s="1" t="s">
        <v>6053</v>
      </c>
      <c r="C1916" s="1" t="s">
        <v>6054</v>
      </c>
      <c r="D1916" s="1" t="s">
        <v>6051</v>
      </c>
      <c r="E1916" s="2">
        <v>510</v>
      </c>
      <c r="F1916" s="1" t="s">
        <v>6055</v>
      </c>
      <c r="G1916" s="2" t="s">
        <v>18</v>
      </c>
      <c r="H1916" s="1" t="s">
        <v>9611</v>
      </c>
      <c r="I1916" s="3">
        <v>45161.37835648148</v>
      </c>
      <c r="J1916" s="4">
        <v>245000</v>
      </c>
      <c r="K1916" s="5">
        <v>20900</v>
      </c>
      <c r="L1916" s="5">
        <v>167900</v>
      </c>
      <c r="M1916" s="5">
        <f t="shared" si="68"/>
        <v>188800</v>
      </c>
      <c r="N1916" s="38">
        <v>1.91</v>
      </c>
      <c r="O1916" s="38">
        <v>2.3231426692965149</v>
      </c>
    </row>
    <row r="1917" spans="1:15">
      <c r="A1917" s="1" t="s">
        <v>4459</v>
      </c>
      <c r="B1917" s="1" t="s">
        <v>6056</v>
      </c>
      <c r="C1917" s="1" t="s">
        <v>6057</v>
      </c>
      <c r="D1917" s="1" t="s">
        <v>6051</v>
      </c>
      <c r="E1917" s="2">
        <v>510</v>
      </c>
      <c r="F1917" s="1" t="s">
        <v>6058</v>
      </c>
      <c r="G1917" s="2" t="s">
        <v>18</v>
      </c>
      <c r="H1917" s="1" t="s">
        <v>9612</v>
      </c>
      <c r="I1917" s="3">
        <v>45114.660474537035</v>
      </c>
      <c r="J1917" s="4">
        <v>220000</v>
      </c>
      <c r="K1917" s="5">
        <v>28800</v>
      </c>
      <c r="L1917" s="5">
        <v>124200</v>
      </c>
      <c r="M1917" s="5">
        <f t="shared" si="68"/>
        <v>153000</v>
      </c>
      <c r="N1917" s="38">
        <v>1.91</v>
      </c>
      <c r="O1917" s="38">
        <v>2.3231426692965149</v>
      </c>
    </row>
    <row r="1918" spans="1:15">
      <c r="A1918" s="1" t="s">
        <v>4459</v>
      </c>
      <c r="B1918" s="1" t="s">
        <v>6059</v>
      </c>
      <c r="C1918" s="1" t="s">
        <v>6060</v>
      </c>
      <c r="D1918" s="1" t="s">
        <v>6051</v>
      </c>
      <c r="E1918" s="2">
        <v>510</v>
      </c>
      <c r="F1918" s="1" t="s">
        <v>6061</v>
      </c>
      <c r="G1918" s="2" t="s">
        <v>18</v>
      </c>
      <c r="H1918" s="1" t="s">
        <v>9613</v>
      </c>
      <c r="I1918" s="3">
        <v>45127.547500000001</v>
      </c>
      <c r="J1918" s="4">
        <v>164900</v>
      </c>
      <c r="K1918" s="5">
        <v>21100</v>
      </c>
      <c r="L1918" s="5">
        <v>99100</v>
      </c>
      <c r="M1918" s="5">
        <f t="shared" si="68"/>
        <v>120200</v>
      </c>
      <c r="N1918" s="38">
        <v>1.91</v>
      </c>
      <c r="O1918" s="38">
        <v>2.3231426692965149</v>
      </c>
    </row>
    <row r="1919" spans="1:15">
      <c r="A1919" s="1" t="s">
        <v>4459</v>
      </c>
      <c r="B1919" s="1" t="s">
        <v>6062</v>
      </c>
      <c r="C1919" s="1" t="s">
        <v>6063</v>
      </c>
      <c r="D1919" s="1" t="s">
        <v>6051</v>
      </c>
      <c r="E1919" s="2">
        <v>510</v>
      </c>
      <c r="F1919" s="1" t="s">
        <v>6064</v>
      </c>
      <c r="G1919" s="2" t="s">
        <v>18</v>
      </c>
      <c r="H1919" s="1" t="s">
        <v>9614</v>
      </c>
      <c r="I1919" s="3">
        <v>44932.494201388887</v>
      </c>
      <c r="J1919" s="4">
        <v>155158</v>
      </c>
      <c r="K1919" s="5">
        <v>20800</v>
      </c>
      <c r="L1919" s="5">
        <v>95200</v>
      </c>
      <c r="M1919" s="5">
        <f t="shared" si="68"/>
        <v>116000</v>
      </c>
      <c r="N1919" s="38">
        <v>1.91</v>
      </c>
      <c r="O1919" s="38">
        <v>2.3231426692965149</v>
      </c>
    </row>
    <row r="1920" spans="1:15">
      <c r="A1920" s="1" t="s">
        <v>4459</v>
      </c>
      <c r="B1920" s="1" t="s">
        <v>6065</v>
      </c>
      <c r="C1920" s="1" t="s">
        <v>6066</v>
      </c>
      <c r="D1920" s="1" t="s">
        <v>6051</v>
      </c>
      <c r="E1920" s="2">
        <v>510</v>
      </c>
      <c r="F1920" s="1" t="s">
        <v>6067</v>
      </c>
      <c r="G1920" s="2" t="s">
        <v>18</v>
      </c>
      <c r="H1920" s="1" t="s">
        <v>9615</v>
      </c>
      <c r="I1920" s="3">
        <v>45197.423738425925</v>
      </c>
      <c r="J1920" s="4">
        <v>225000</v>
      </c>
      <c r="K1920" s="5">
        <v>22000</v>
      </c>
      <c r="L1920" s="5">
        <v>153300</v>
      </c>
      <c r="M1920" s="5">
        <f t="shared" si="68"/>
        <v>175300</v>
      </c>
      <c r="N1920" s="38">
        <v>1.91</v>
      </c>
      <c r="O1920" s="38">
        <v>2.3231426692965149</v>
      </c>
    </row>
    <row r="1921" spans="1:15">
      <c r="A1921" s="1" t="s">
        <v>4459</v>
      </c>
      <c r="B1921" s="1" t="s">
        <v>6068</v>
      </c>
      <c r="C1921" s="1" t="s">
        <v>6069</v>
      </c>
      <c r="D1921" s="1" t="s">
        <v>6051</v>
      </c>
      <c r="E1921" s="2">
        <v>510</v>
      </c>
      <c r="F1921" s="1" t="s">
        <v>6070</v>
      </c>
      <c r="G1921" s="2" t="s">
        <v>18</v>
      </c>
      <c r="H1921" s="1" t="s">
        <v>9616</v>
      </c>
      <c r="I1921" s="3">
        <v>45243.657650462963</v>
      </c>
      <c r="J1921" s="4">
        <v>196000</v>
      </c>
      <c r="K1921" s="5">
        <v>29000</v>
      </c>
      <c r="L1921" s="5">
        <v>124300</v>
      </c>
      <c r="M1921" s="5">
        <f t="shared" si="68"/>
        <v>153300</v>
      </c>
      <c r="N1921" s="38">
        <v>1.91</v>
      </c>
      <c r="O1921" s="38">
        <v>2.3231426692965149</v>
      </c>
    </row>
    <row r="1922" spans="1:15">
      <c r="A1922" s="1" t="s">
        <v>4459</v>
      </c>
      <c r="B1922" s="1" t="s">
        <v>6071</v>
      </c>
      <c r="C1922" s="1" t="s">
        <v>6072</v>
      </c>
      <c r="D1922" s="1" t="s">
        <v>6051</v>
      </c>
      <c r="E1922" s="2">
        <v>510</v>
      </c>
      <c r="F1922" s="1" t="s">
        <v>6073</v>
      </c>
      <c r="G1922" s="2" t="s">
        <v>18</v>
      </c>
      <c r="H1922" s="1" t="s">
        <v>9617</v>
      </c>
      <c r="I1922" s="3">
        <v>45209.414837962962</v>
      </c>
      <c r="J1922" s="4">
        <v>182000</v>
      </c>
      <c r="K1922" s="5">
        <v>22800</v>
      </c>
      <c r="L1922" s="5">
        <v>115200</v>
      </c>
      <c r="M1922" s="5">
        <f t="shared" si="68"/>
        <v>138000</v>
      </c>
      <c r="N1922" s="38">
        <v>1.91</v>
      </c>
      <c r="O1922" s="38">
        <v>2.3231426692965149</v>
      </c>
    </row>
    <row r="1923" spans="1:15">
      <c r="A1923" s="1" t="s">
        <v>4459</v>
      </c>
      <c r="B1923" s="1" t="s">
        <v>6074</v>
      </c>
      <c r="C1923" s="1" t="s">
        <v>6075</v>
      </c>
      <c r="D1923" s="1" t="s">
        <v>6051</v>
      </c>
      <c r="E1923" s="2">
        <v>510</v>
      </c>
      <c r="F1923" s="1" t="s">
        <v>6076</v>
      </c>
      <c r="G1923" s="2" t="s">
        <v>18</v>
      </c>
      <c r="H1923" s="1" t="s">
        <v>9618</v>
      </c>
      <c r="I1923" s="3">
        <v>45154.393703703703</v>
      </c>
      <c r="J1923" s="4">
        <v>185000</v>
      </c>
      <c r="K1923" s="5">
        <v>30400</v>
      </c>
      <c r="L1923" s="5">
        <v>126700</v>
      </c>
      <c r="M1923" s="5">
        <f t="shared" ref="M1923:M1934" si="69">SUM(K1923:L1923)</f>
        <v>157100</v>
      </c>
      <c r="N1923" s="38">
        <v>1.91</v>
      </c>
      <c r="O1923" s="38">
        <v>2.3231426692965149</v>
      </c>
    </row>
    <row r="1924" spans="1:15">
      <c r="A1924" s="1" t="s">
        <v>4459</v>
      </c>
      <c r="B1924" s="1" t="s">
        <v>6077</v>
      </c>
      <c r="C1924" s="1" t="s">
        <v>6078</v>
      </c>
      <c r="D1924" s="1" t="s">
        <v>6051</v>
      </c>
      <c r="E1924" s="2">
        <v>510</v>
      </c>
      <c r="F1924" s="1" t="s">
        <v>6079</v>
      </c>
      <c r="G1924" s="2" t="s">
        <v>18</v>
      </c>
      <c r="H1924" s="1" t="s">
        <v>9619</v>
      </c>
      <c r="I1924" s="3">
        <v>45083.566180555557</v>
      </c>
      <c r="J1924" s="4">
        <v>175000</v>
      </c>
      <c r="K1924" s="5">
        <v>21000</v>
      </c>
      <c r="L1924" s="5">
        <v>129000</v>
      </c>
      <c r="M1924" s="5">
        <f t="shared" si="69"/>
        <v>150000</v>
      </c>
      <c r="N1924" s="38">
        <v>1.91</v>
      </c>
      <c r="O1924" s="38">
        <v>2.3231426692965149</v>
      </c>
    </row>
    <row r="1925" spans="1:15">
      <c r="A1925" s="1" t="s">
        <v>4459</v>
      </c>
      <c r="B1925" s="1" t="s">
        <v>6080</v>
      </c>
      <c r="C1925" s="1" t="s">
        <v>6081</v>
      </c>
      <c r="D1925" s="1" t="s">
        <v>6051</v>
      </c>
      <c r="E1925" s="2">
        <v>510</v>
      </c>
      <c r="F1925" s="1" t="s">
        <v>6082</v>
      </c>
      <c r="G1925" s="2" t="s">
        <v>18</v>
      </c>
      <c r="H1925" s="1" t="s">
        <v>9620</v>
      </c>
      <c r="I1925" s="3">
        <v>44965.362569444442</v>
      </c>
      <c r="J1925" s="4">
        <v>165000</v>
      </c>
      <c r="K1925" s="5">
        <v>22000</v>
      </c>
      <c r="L1925" s="5">
        <v>119900</v>
      </c>
      <c r="M1925" s="5">
        <f t="shared" si="69"/>
        <v>141900</v>
      </c>
      <c r="N1925" s="38">
        <v>1.91</v>
      </c>
      <c r="O1925" s="38">
        <v>2.3231426692965149</v>
      </c>
    </row>
    <row r="1926" spans="1:15">
      <c r="A1926" s="1" t="s">
        <v>4459</v>
      </c>
      <c r="B1926" s="1" t="s">
        <v>6083</v>
      </c>
      <c r="C1926" s="1" t="s">
        <v>6084</v>
      </c>
      <c r="D1926" s="1" t="s">
        <v>6051</v>
      </c>
      <c r="E1926" s="2">
        <v>510</v>
      </c>
      <c r="F1926" s="1" t="s">
        <v>6085</v>
      </c>
      <c r="G1926" s="2" t="s">
        <v>18</v>
      </c>
      <c r="H1926" s="1" t="s">
        <v>9621</v>
      </c>
      <c r="I1926" s="3">
        <v>45264.404745370368</v>
      </c>
      <c r="J1926" s="4">
        <v>150000</v>
      </c>
      <c r="K1926" s="5">
        <v>21100</v>
      </c>
      <c r="L1926" s="5">
        <v>112300</v>
      </c>
      <c r="M1926" s="5">
        <f t="shared" si="69"/>
        <v>133400</v>
      </c>
      <c r="N1926" s="38">
        <v>1.91</v>
      </c>
      <c r="O1926" s="38">
        <v>2.3231426692965149</v>
      </c>
    </row>
    <row r="1927" spans="1:15">
      <c r="A1927" s="1" t="s">
        <v>4459</v>
      </c>
      <c r="B1927" s="1" t="s">
        <v>6086</v>
      </c>
      <c r="C1927" s="1" t="s">
        <v>6087</v>
      </c>
      <c r="D1927" s="1" t="s">
        <v>6051</v>
      </c>
      <c r="E1927" s="2">
        <v>510</v>
      </c>
      <c r="F1927" s="1" t="s">
        <v>6088</v>
      </c>
      <c r="G1927" s="2" t="s">
        <v>18</v>
      </c>
      <c r="H1927" s="1" t="s">
        <v>9622</v>
      </c>
      <c r="I1927" s="3">
        <v>45120.62809027778</v>
      </c>
      <c r="J1927" s="4">
        <v>163000</v>
      </c>
      <c r="K1927" s="5">
        <v>21300</v>
      </c>
      <c r="L1927" s="5">
        <v>120500</v>
      </c>
      <c r="M1927" s="5">
        <f t="shared" si="69"/>
        <v>141800</v>
      </c>
      <c r="N1927" s="38">
        <v>1.91</v>
      </c>
      <c r="O1927" s="38">
        <v>2.3231426692965149</v>
      </c>
    </row>
    <row r="1928" spans="1:15">
      <c r="A1928" s="1" t="s">
        <v>4459</v>
      </c>
      <c r="B1928" s="1" t="s">
        <v>6089</v>
      </c>
      <c r="C1928" s="1" t="s">
        <v>6090</v>
      </c>
      <c r="D1928" s="1" t="s">
        <v>6051</v>
      </c>
      <c r="E1928" s="2">
        <v>510</v>
      </c>
      <c r="F1928" s="1" t="s">
        <v>6091</v>
      </c>
      <c r="G1928" s="2" t="s">
        <v>18</v>
      </c>
      <c r="H1928" s="1" t="s">
        <v>9623</v>
      </c>
      <c r="I1928" s="3">
        <v>45170.627326388887</v>
      </c>
      <c r="J1928" s="4">
        <v>184900</v>
      </c>
      <c r="K1928" s="5">
        <v>26600</v>
      </c>
      <c r="L1928" s="5">
        <v>153000</v>
      </c>
      <c r="M1928" s="5">
        <f t="shared" si="69"/>
        <v>179600</v>
      </c>
      <c r="N1928" s="38">
        <v>1.91</v>
      </c>
      <c r="O1928" s="38">
        <v>2.3231426692965149</v>
      </c>
    </row>
    <row r="1929" spans="1:15">
      <c r="A1929" s="1" t="s">
        <v>4459</v>
      </c>
      <c r="B1929" s="1" t="s">
        <v>6092</v>
      </c>
      <c r="C1929" s="1" t="s">
        <v>6093</v>
      </c>
      <c r="D1929" s="1" t="s">
        <v>6051</v>
      </c>
      <c r="E1929" s="2">
        <v>510</v>
      </c>
      <c r="F1929" s="1" t="s">
        <v>6094</v>
      </c>
      <c r="G1929" s="2" t="s">
        <v>18</v>
      </c>
      <c r="H1929" s="1" t="s">
        <v>9624</v>
      </c>
      <c r="I1929" s="3">
        <v>45149.659513888888</v>
      </c>
      <c r="J1929" s="4">
        <v>207000</v>
      </c>
      <c r="K1929" s="5">
        <v>51600</v>
      </c>
      <c r="L1929" s="5">
        <v>151200</v>
      </c>
      <c r="M1929" s="5">
        <f t="shared" si="69"/>
        <v>202800</v>
      </c>
      <c r="N1929" s="38">
        <v>1.91</v>
      </c>
      <c r="O1929" s="38">
        <v>2.3231426692965149</v>
      </c>
    </row>
    <row r="1930" spans="1:15">
      <c r="A1930" s="1" t="s">
        <v>4459</v>
      </c>
      <c r="B1930" s="1" t="s">
        <v>6095</v>
      </c>
      <c r="C1930" s="1" t="s">
        <v>6096</v>
      </c>
      <c r="D1930" s="1" t="s">
        <v>6051</v>
      </c>
      <c r="E1930" s="2">
        <v>510</v>
      </c>
      <c r="F1930" s="1" t="s">
        <v>6097</v>
      </c>
      <c r="G1930" s="2" t="s">
        <v>18</v>
      </c>
      <c r="H1930" s="1" t="s">
        <v>9625</v>
      </c>
      <c r="I1930" s="3">
        <v>45219.350868055553</v>
      </c>
      <c r="J1930" s="4">
        <v>155000</v>
      </c>
      <c r="K1930" s="5">
        <v>21700</v>
      </c>
      <c r="L1930" s="5">
        <v>130600</v>
      </c>
      <c r="M1930" s="5">
        <f t="shared" si="69"/>
        <v>152300</v>
      </c>
      <c r="N1930" s="38">
        <v>1.91</v>
      </c>
      <c r="O1930" s="38">
        <v>2.3231426692965149</v>
      </c>
    </row>
    <row r="1931" spans="1:15">
      <c r="A1931" s="1" t="s">
        <v>4459</v>
      </c>
      <c r="B1931" s="1" t="s">
        <v>6098</v>
      </c>
      <c r="C1931" s="1" t="s">
        <v>6099</v>
      </c>
      <c r="D1931" s="1" t="s">
        <v>6100</v>
      </c>
      <c r="E1931" s="2">
        <v>510</v>
      </c>
      <c r="F1931" s="1" t="s">
        <v>6101</v>
      </c>
      <c r="G1931" s="2" t="s">
        <v>18</v>
      </c>
      <c r="H1931" s="1" t="s">
        <v>9626</v>
      </c>
      <c r="I1931" s="3">
        <v>45204.372372685182</v>
      </c>
      <c r="J1931" s="4">
        <v>455000</v>
      </c>
      <c r="K1931" s="5">
        <v>37300</v>
      </c>
      <c r="L1931" s="5">
        <v>206600</v>
      </c>
      <c r="M1931" s="5">
        <f t="shared" si="69"/>
        <v>243900</v>
      </c>
      <c r="N1931" s="38">
        <v>2.52</v>
      </c>
      <c r="O1931" s="38">
        <v>3.2997870830376153</v>
      </c>
    </row>
    <row r="1932" spans="1:15">
      <c r="A1932" s="1" t="s">
        <v>4459</v>
      </c>
      <c r="B1932" s="1" t="s">
        <v>6102</v>
      </c>
      <c r="C1932" s="1" t="s">
        <v>6103</v>
      </c>
      <c r="D1932" s="1" t="s">
        <v>6100</v>
      </c>
      <c r="E1932" s="2">
        <v>510</v>
      </c>
      <c r="F1932" s="1" t="s">
        <v>6104</v>
      </c>
      <c r="G1932" s="2" t="s">
        <v>18</v>
      </c>
      <c r="H1932" s="1" t="s">
        <v>9627</v>
      </c>
      <c r="I1932" s="3">
        <v>45093.573796296296</v>
      </c>
      <c r="J1932" s="4">
        <v>450000</v>
      </c>
      <c r="K1932" s="5">
        <v>55900</v>
      </c>
      <c r="L1932" s="5">
        <v>227700</v>
      </c>
      <c r="M1932" s="5">
        <f t="shared" si="69"/>
        <v>283600</v>
      </c>
      <c r="N1932" s="38">
        <v>2.52</v>
      </c>
      <c r="O1932" s="38">
        <v>3.2997870830376153</v>
      </c>
    </row>
    <row r="1933" spans="1:15">
      <c r="A1933" s="1" t="s">
        <v>4459</v>
      </c>
      <c r="B1933" s="1" t="s">
        <v>6105</v>
      </c>
      <c r="C1933" s="1" t="s">
        <v>6106</v>
      </c>
      <c r="D1933" s="1" t="s">
        <v>6100</v>
      </c>
      <c r="E1933" s="2">
        <v>510</v>
      </c>
      <c r="F1933" s="1" t="s">
        <v>6107</v>
      </c>
      <c r="G1933" s="2" t="s">
        <v>18</v>
      </c>
      <c r="H1933" s="1" t="s">
        <v>9628</v>
      </c>
      <c r="I1933" s="3">
        <v>45134.397060185183</v>
      </c>
      <c r="J1933" s="4">
        <v>380000</v>
      </c>
      <c r="K1933" s="5">
        <v>30300</v>
      </c>
      <c r="L1933" s="5">
        <v>260600</v>
      </c>
      <c r="M1933" s="5">
        <f t="shared" si="69"/>
        <v>290900</v>
      </c>
      <c r="N1933" s="38">
        <v>2.52</v>
      </c>
      <c r="O1933" s="38">
        <v>3.2997870830376153</v>
      </c>
    </row>
    <row r="1934" spans="1:15">
      <c r="A1934" s="1" t="s">
        <v>4459</v>
      </c>
      <c r="B1934" s="1" t="s">
        <v>6108</v>
      </c>
      <c r="C1934" s="1" t="s">
        <v>6109</v>
      </c>
      <c r="D1934" s="1" t="s">
        <v>6100</v>
      </c>
      <c r="E1934" s="2">
        <v>510</v>
      </c>
      <c r="F1934" s="1" t="s">
        <v>6110</v>
      </c>
      <c r="G1934" s="2" t="s">
        <v>18</v>
      </c>
      <c r="H1934" s="1" t="s">
        <v>9629</v>
      </c>
      <c r="I1934" s="3">
        <v>45152.346770833334</v>
      </c>
      <c r="J1934" s="4">
        <v>358000</v>
      </c>
      <c r="K1934" s="5">
        <v>35000</v>
      </c>
      <c r="L1934" s="5">
        <v>244200</v>
      </c>
      <c r="M1934" s="5">
        <f t="shared" si="69"/>
        <v>279200</v>
      </c>
      <c r="N1934" s="38">
        <v>2.52</v>
      </c>
      <c r="O1934" s="38">
        <v>3.2997870830376153</v>
      </c>
    </row>
    <row r="1935" spans="1:15">
      <c r="A1935" s="1" t="s">
        <v>4459</v>
      </c>
      <c r="B1935" s="1" t="s">
        <v>6111</v>
      </c>
      <c r="C1935" s="1" t="s">
        <v>6112</v>
      </c>
      <c r="D1935" s="1" t="s">
        <v>6100</v>
      </c>
      <c r="E1935" s="2">
        <v>510</v>
      </c>
      <c r="F1935" s="1" t="s">
        <v>6113</v>
      </c>
      <c r="G1935" s="2" t="s">
        <v>18</v>
      </c>
      <c r="H1935" s="1" t="s">
        <v>9630</v>
      </c>
      <c r="I1935" s="3">
        <v>45131.567743055559</v>
      </c>
      <c r="J1935" s="4">
        <v>369000</v>
      </c>
      <c r="K1935" s="5">
        <v>54900</v>
      </c>
      <c r="L1935" s="5">
        <v>226500</v>
      </c>
      <c r="M1935" s="5">
        <f>SUM(K1935:L1935)+1000</f>
        <v>282400</v>
      </c>
      <c r="N1935" s="38">
        <v>2.52</v>
      </c>
      <c r="O1935" s="38">
        <v>3.2997870830376153</v>
      </c>
    </row>
    <row r="1936" spans="1:15">
      <c r="A1936" s="1" t="s">
        <v>4459</v>
      </c>
      <c r="B1936" s="1" t="s">
        <v>6114</v>
      </c>
      <c r="C1936" s="1" t="s">
        <v>6115</v>
      </c>
      <c r="D1936" s="1" t="s">
        <v>6116</v>
      </c>
      <c r="E1936" s="2">
        <v>509</v>
      </c>
      <c r="F1936" s="1" t="s">
        <v>6117</v>
      </c>
      <c r="G1936" s="2" t="s">
        <v>18</v>
      </c>
      <c r="H1936" s="1" t="s">
        <v>9630</v>
      </c>
      <c r="I1936" s="3">
        <v>45131.567743055559</v>
      </c>
      <c r="K1936" s="5">
        <v>1000</v>
      </c>
      <c r="L1936" s="5">
        <v>0</v>
      </c>
      <c r="N1936" s="38">
        <v>1</v>
      </c>
      <c r="O1936" s="38">
        <v>1</v>
      </c>
    </row>
    <row r="1937" spans="1:15">
      <c r="A1937" s="1" t="s">
        <v>4459</v>
      </c>
      <c r="B1937" s="1" t="s">
        <v>6118</v>
      </c>
      <c r="C1937" s="1" t="s">
        <v>6119</v>
      </c>
      <c r="D1937" s="1" t="s">
        <v>6100</v>
      </c>
      <c r="E1937" s="2">
        <v>510</v>
      </c>
      <c r="F1937" s="1" t="s">
        <v>6120</v>
      </c>
      <c r="G1937" s="2" t="s">
        <v>18</v>
      </c>
      <c r="H1937" s="1" t="s">
        <v>9631</v>
      </c>
      <c r="I1937" s="3">
        <v>45250.4378125</v>
      </c>
      <c r="J1937" s="4">
        <v>465000</v>
      </c>
      <c r="K1937" s="5">
        <v>50100</v>
      </c>
      <c r="L1937" s="5">
        <v>360800</v>
      </c>
      <c r="M1937" s="5">
        <f t="shared" ref="M1937:M1968" si="70">SUM(K1937:L1937)</f>
        <v>410900</v>
      </c>
      <c r="N1937" s="38">
        <v>2.52</v>
      </c>
      <c r="O1937" s="38">
        <v>3.2997870830376153</v>
      </c>
    </row>
    <row r="1938" spans="1:15">
      <c r="A1938" s="1" t="s">
        <v>4459</v>
      </c>
      <c r="B1938" s="1" t="s">
        <v>6121</v>
      </c>
      <c r="C1938" s="1" t="s">
        <v>6122</v>
      </c>
      <c r="D1938" s="1" t="s">
        <v>6100</v>
      </c>
      <c r="E1938" s="2">
        <v>510</v>
      </c>
      <c r="F1938" s="1" t="s">
        <v>6123</v>
      </c>
      <c r="G1938" s="2" t="s">
        <v>18</v>
      </c>
      <c r="H1938" s="1" t="s">
        <v>9632</v>
      </c>
      <c r="I1938" s="3">
        <v>44937.395752314813</v>
      </c>
      <c r="J1938" s="4">
        <v>335000</v>
      </c>
      <c r="K1938" s="5">
        <v>76500</v>
      </c>
      <c r="L1938" s="5">
        <v>268700</v>
      </c>
      <c r="M1938" s="5">
        <f t="shared" si="70"/>
        <v>345200</v>
      </c>
      <c r="N1938" s="38">
        <v>2.52</v>
      </c>
      <c r="O1938" s="38">
        <v>3.2997870830376153</v>
      </c>
    </row>
    <row r="1939" spans="1:15">
      <c r="A1939" s="1" t="s">
        <v>4459</v>
      </c>
      <c r="B1939" s="1" t="s">
        <v>6124</v>
      </c>
      <c r="C1939" s="1" t="s">
        <v>6125</v>
      </c>
      <c r="D1939" s="1" t="s">
        <v>6126</v>
      </c>
      <c r="E1939" s="2">
        <v>510</v>
      </c>
      <c r="F1939" s="1" t="s">
        <v>6127</v>
      </c>
      <c r="G1939" s="2" t="s">
        <v>18</v>
      </c>
      <c r="H1939" s="1" t="s">
        <v>9633</v>
      </c>
      <c r="I1939" s="3">
        <v>45169.47115740741</v>
      </c>
      <c r="J1939" s="4">
        <v>519000</v>
      </c>
      <c r="K1939" s="5">
        <v>86300</v>
      </c>
      <c r="L1939" s="5">
        <v>254900</v>
      </c>
      <c r="M1939" s="5">
        <f t="shared" si="70"/>
        <v>341200</v>
      </c>
      <c r="N1939" s="38">
        <v>2.25</v>
      </c>
      <c r="O1939" s="38">
        <v>2.25</v>
      </c>
    </row>
    <row r="1940" spans="1:15">
      <c r="A1940" s="1" t="s">
        <v>4459</v>
      </c>
      <c r="B1940" s="1" t="s">
        <v>6128</v>
      </c>
      <c r="C1940" s="1" t="s">
        <v>6129</v>
      </c>
      <c r="D1940" s="1" t="s">
        <v>6126</v>
      </c>
      <c r="E1940" s="2">
        <v>510</v>
      </c>
      <c r="F1940" s="1" t="s">
        <v>6130</v>
      </c>
      <c r="G1940" s="2" t="s">
        <v>18</v>
      </c>
      <c r="H1940" s="1" t="s">
        <v>9634</v>
      </c>
      <c r="I1940" s="3">
        <v>45015.618506944447</v>
      </c>
      <c r="J1940" s="4">
        <v>252000</v>
      </c>
      <c r="K1940" s="5">
        <v>37900</v>
      </c>
      <c r="L1940" s="5">
        <v>130700</v>
      </c>
      <c r="M1940" s="5">
        <f t="shared" si="70"/>
        <v>168600</v>
      </c>
      <c r="N1940" s="38">
        <v>2.25</v>
      </c>
      <c r="O1940" s="38">
        <v>2.25</v>
      </c>
    </row>
    <row r="1941" spans="1:15">
      <c r="A1941" s="1" t="s">
        <v>4459</v>
      </c>
      <c r="B1941" s="1" t="s">
        <v>6131</v>
      </c>
      <c r="C1941" s="1" t="s">
        <v>6132</v>
      </c>
      <c r="D1941" s="1" t="s">
        <v>6126</v>
      </c>
      <c r="E1941" s="2">
        <v>510</v>
      </c>
      <c r="F1941" s="1" t="s">
        <v>6133</v>
      </c>
      <c r="G1941" s="2" t="s">
        <v>18</v>
      </c>
      <c r="H1941" s="1" t="s">
        <v>9635</v>
      </c>
      <c r="I1941" s="3">
        <v>45034.574583333335</v>
      </c>
      <c r="J1941" s="4">
        <v>253000</v>
      </c>
      <c r="K1941" s="5">
        <v>32700</v>
      </c>
      <c r="L1941" s="5">
        <v>153800</v>
      </c>
      <c r="M1941" s="5">
        <f t="shared" si="70"/>
        <v>186500</v>
      </c>
      <c r="N1941" s="38">
        <v>2.25</v>
      </c>
      <c r="O1941" s="38">
        <v>2.25</v>
      </c>
    </row>
    <row r="1942" spans="1:15">
      <c r="A1942" s="1" t="s">
        <v>4459</v>
      </c>
      <c r="B1942" s="1" t="s">
        <v>6134</v>
      </c>
      <c r="C1942" s="1" t="s">
        <v>6135</v>
      </c>
      <c r="D1942" s="1" t="s">
        <v>6126</v>
      </c>
      <c r="E1942" s="2">
        <v>510</v>
      </c>
      <c r="F1942" s="1" t="s">
        <v>6136</v>
      </c>
      <c r="G1942" s="2" t="s">
        <v>18</v>
      </c>
      <c r="H1942" s="1" t="s">
        <v>9636</v>
      </c>
      <c r="I1942" s="3">
        <v>45217.577916666669</v>
      </c>
      <c r="J1942" s="4">
        <v>190000</v>
      </c>
      <c r="K1942" s="5">
        <v>31600</v>
      </c>
      <c r="L1942" s="5">
        <v>113500</v>
      </c>
      <c r="M1942" s="5">
        <f t="shared" si="70"/>
        <v>145100</v>
      </c>
      <c r="N1942" s="38">
        <v>2.25</v>
      </c>
      <c r="O1942" s="38">
        <v>2.25</v>
      </c>
    </row>
    <row r="1943" spans="1:15">
      <c r="A1943" s="1" t="s">
        <v>4459</v>
      </c>
      <c r="B1943" s="1" t="s">
        <v>6137</v>
      </c>
      <c r="C1943" s="1" t="s">
        <v>6138</v>
      </c>
      <c r="D1943" s="1" t="s">
        <v>6126</v>
      </c>
      <c r="E1943" s="2">
        <v>510</v>
      </c>
      <c r="F1943" s="1" t="s">
        <v>6139</v>
      </c>
      <c r="G1943" s="2" t="s">
        <v>18</v>
      </c>
      <c r="H1943" s="1" t="s">
        <v>9637</v>
      </c>
      <c r="I1943" s="3">
        <v>45107.669976851852</v>
      </c>
      <c r="J1943" s="4">
        <v>389900</v>
      </c>
      <c r="K1943" s="5">
        <v>38600</v>
      </c>
      <c r="L1943" s="5">
        <v>259300</v>
      </c>
      <c r="M1943" s="5">
        <f t="shared" si="70"/>
        <v>297900</v>
      </c>
      <c r="N1943" s="38">
        <v>2.25</v>
      </c>
      <c r="O1943" s="38">
        <v>2.25</v>
      </c>
    </row>
    <row r="1944" spans="1:15">
      <c r="A1944" s="1" t="s">
        <v>4459</v>
      </c>
      <c r="B1944" s="1" t="s">
        <v>6140</v>
      </c>
      <c r="C1944" s="1" t="s">
        <v>6141</v>
      </c>
      <c r="D1944" s="1" t="s">
        <v>6126</v>
      </c>
      <c r="E1944" s="2">
        <v>510</v>
      </c>
      <c r="F1944" s="1" t="s">
        <v>6142</v>
      </c>
      <c r="G1944" s="2" t="s">
        <v>18</v>
      </c>
      <c r="H1944" s="1" t="s">
        <v>9638</v>
      </c>
      <c r="I1944" s="3">
        <v>45201.383437500001</v>
      </c>
      <c r="J1944" s="4">
        <v>420000</v>
      </c>
      <c r="K1944" s="5">
        <v>54200</v>
      </c>
      <c r="L1944" s="5">
        <v>266800</v>
      </c>
      <c r="M1944" s="5">
        <f t="shared" si="70"/>
        <v>321000</v>
      </c>
      <c r="N1944" s="38">
        <v>2.25</v>
      </c>
      <c r="O1944" s="38">
        <v>2.25</v>
      </c>
    </row>
    <row r="1945" spans="1:15">
      <c r="A1945" s="1" t="s">
        <v>4459</v>
      </c>
      <c r="B1945" s="1" t="s">
        <v>6143</v>
      </c>
      <c r="C1945" s="1" t="s">
        <v>6144</v>
      </c>
      <c r="D1945" s="1" t="s">
        <v>6126</v>
      </c>
      <c r="E1945" s="2">
        <v>510</v>
      </c>
      <c r="F1945" s="1" t="s">
        <v>6145</v>
      </c>
      <c r="G1945" s="2" t="s">
        <v>18</v>
      </c>
      <c r="H1945" s="1" t="s">
        <v>9639</v>
      </c>
      <c r="I1945" s="3">
        <v>45114.360011574077</v>
      </c>
      <c r="J1945" s="4">
        <v>295000</v>
      </c>
      <c r="K1945" s="5">
        <v>35700</v>
      </c>
      <c r="L1945" s="5">
        <v>191400</v>
      </c>
      <c r="M1945" s="5">
        <f t="shared" si="70"/>
        <v>227100</v>
      </c>
      <c r="N1945" s="38">
        <v>2.25</v>
      </c>
      <c r="O1945" s="38">
        <v>2.25</v>
      </c>
    </row>
    <row r="1946" spans="1:15">
      <c r="A1946" s="1" t="s">
        <v>4459</v>
      </c>
      <c r="B1946" s="1" t="s">
        <v>6146</v>
      </c>
      <c r="C1946" s="1" t="s">
        <v>6147</v>
      </c>
      <c r="D1946" s="1" t="s">
        <v>6126</v>
      </c>
      <c r="E1946" s="2">
        <v>510</v>
      </c>
      <c r="F1946" s="1" t="s">
        <v>6148</v>
      </c>
      <c r="G1946" s="2" t="s">
        <v>18</v>
      </c>
      <c r="H1946" s="1" t="s">
        <v>9640</v>
      </c>
      <c r="I1946" s="3">
        <v>45155.476261574076</v>
      </c>
      <c r="J1946" s="4">
        <v>310000</v>
      </c>
      <c r="K1946" s="5">
        <v>37900</v>
      </c>
      <c r="L1946" s="5">
        <v>201500</v>
      </c>
      <c r="M1946" s="5">
        <f t="shared" si="70"/>
        <v>239400</v>
      </c>
      <c r="N1946" s="38">
        <v>2.25</v>
      </c>
      <c r="O1946" s="38">
        <v>2.25</v>
      </c>
    </row>
    <row r="1947" spans="1:15">
      <c r="A1947" s="1" t="s">
        <v>4459</v>
      </c>
      <c r="B1947" s="1" t="s">
        <v>6149</v>
      </c>
      <c r="C1947" s="1" t="s">
        <v>6150</v>
      </c>
      <c r="D1947" s="1" t="s">
        <v>6126</v>
      </c>
      <c r="E1947" s="2">
        <v>510</v>
      </c>
      <c r="F1947" s="1" t="s">
        <v>6151</v>
      </c>
      <c r="G1947" s="2" t="s">
        <v>18</v>
      </c>
      <c r="H1947" s="1" t="s">
        <v>9641</v>
      </c>
      <c r="I1947" s="3">
        <v>45051.660833333335</v>
      </c>
      <c r="J1947" s="4">
        <v>285000</v>
      </c>
      <c r="K1947" s="5">
        <v>32100</v>
      </c>
      <c r="L1947" s="5">
        <v>193900</v>
      </c>
      <c r="M1947" s="5">
        <f t="shared" si="70"/>
        <v>226000</v>
      </c>
      <c r="N1947" s="38">
        <v>2.25</v>
      </c>
      <c r="O1947" s="38">
        <v>2.25</v>
      </c>
    </row>
    <row r="1948" spans="1:15">
      <c r="A1948" s="1" t="s">
        <v>4459</v>
      </c>
      <c r="B1948" s="1" t="s">
        <v>6152</v>
      </c>
      <c r="C1948" s="1" t="s">
        <v>6153</v>
      </c>
      <c r="D1948" s="1" t="s">
        <v>6126</v>
      </c>
      <c r="E1948" s="2">
        <v>510</v>
      </c>
      <c r="F1948" s="1" t="s">
        <v>6154</v>
      </c>
      <c r="G1948" s="2" t="s">
        <v>18</v>
      </c>
      <c r="H1948" s="1" t="s">
        <v>9642</v>
      </c>
      <c r="I1948" s="3">
        <v>45097.613645833335</v>
      </c>
      <c r="J1948" s="4">
        <v>288500</v>
      </c>
      <c r="K1948" s="5">
        <v>33100</v>
      </c>
      <c r="L1948" s="5">
        <v>195800</v>
      </c>
      <c r="M1948" s="5">
        <f t="shared" si="70"/>
        <v>228900</v>
      </c>
      <c r="N1948" s="38">
        <v>2.25</v>
      </c>
      <c r="O1948" s="38">
        <v>2.25</v>
      </c>
    </row>
    <row r="1949" spans="1:15">
      <c r="A1949" s="1" t="s">
        <v>4459</v>
      </c>
      <c r="B1949" s="1" t="s">
        <v>6155</v>
      </c>
      <c r="C1949" s="1" t="s">
        <v>6156</v>
      </c>
      <c r="D1949" s="1" t="s">
        <v>6126</v>
      </c>
      <c r="E1949" s="2">
        <v>510</v>
      </c>
      <c r="F1949" s="1" t="s">
        <v>6157</v>
      </c>
      <c r="G1949" s="2" t="s">
        <v>18</v>
      </c>
      <c r="H1949" s="1" t="s">
        <v>9643</v>
      </c>
      <c r="I1949" s="3">
        <v>45054.550405092596</v>
      </c>
      <c r="J1949" s="4">
        <v>340000</v>
      </c>
      <c r="K1949" s="5">
        <v>33100</v>
      </c>
      <c r="L1949" s="5">
        <v>242100</v>
      </c>
      <c r="M1949" s="5">
        <f t="shared" si="70"/>
        <v>275200</v>
      </c>
      <c r="N1949" s="38">
        <v>2.25</v>
      </c>
      <c r="O1949" s="38">
        <v>2.25</v>
      </c>
    </row>
    <row r="1950" spans="1:15">
      <c r="A1950" s="1" t="s">
        <v>4459</v>
      </c>
      <c r="B1950" s="1" t="s">
        <v>6158</v>
      </c>
      <c r="C1950" s="1" t="s">
        <v>6159</v>
      </c>
      <c r="D1950" s="1" t="s">
        <v>6126</v>
      </c>
      <c r="E1950" s="2">
        <v>510</v>
      </c>
      <c r="F1950" s="1" t="s">
        <v>6160</v>
      </c>
      <c r="G1950" s="2" t="s">
        <v>18</v>
      </c>
      <c r="H1950" s="1" t="s">
        <v>9644</v>
      </c>
      <c r="I1950" s="3">
        <v>45216.474722222221</v>
      </c>
      <c r="J1950" s="4">
        <v>265000</v>
      </c>
      <c r="K1950" s="5">
        <v>29500</v>
      </c>
      <c r="L1950" s="5">
        <v>185800</v>
      </c>
      <c r="M1950" s="5">
        <f t="shared" si="70"/>
        <v>215300</v>
      </c>
      <c r="N1950" s="38">
        <v>2.25</v>
      </c>
      <c r="O1950" s="38">
        <v>2.25</v>
      </c>
    </row>
    <row r="1951" spans="1:15">
      <c r="A1951" s="1" t="s">
        <v>4459</v>
      </c>
      <c r="B1951" s="1" t="s">
        <v>6161</v>
      </c>
      <c r="C1951" s="1" t="s">
        <v>6162</v>
      </c>
      <c r="D1951" s="1" t="s">
        <v>6126</v>
      </c>
      <c r="E1951" s="2">
        <v>510</v>
      </c>
      <c r="F1951" s="1" t="s">
        <v>6163</v>
      </c>
      <c r="G1951" s="2" t="s">
        <v>18</v>
      </c>
      <c r="H1951" s="1" t="s">
        <v>9645</v>
      </c>
      <c r="I1951" s="3">
        <v>45015.623749999999</v>
      </c>
      <c r="J1951" s="4">
        <v>350000</v>
      </c>
      <c r="K1951" s="5">
        <v>55600</v>
      </c>
      <c r="L1951" s="5">
        <v>243300</v>
      </c>
      <c r="M1951" s="5">
        <f t="shared" si="70"/>
        <v>298900</v>
      </c>
      <c r="N1951" s="38">
        <v>2.25</v>
      </c>
      <c r="O1951" s="38">
        <v>2.25</v>
      </c>
    </row>
    <row r="1952" spans="1:15">
      <c r="A1952" s="1" t="s">
        <v>4459</v>
      </c>
      <c r="B1952" s="1" t="s">
        <v>6164</v>
      </c>
      <c r="C1952" s="1" t="s">
        <v>6165</v>
      </c>
      <c r="D1952" s="1" t="s">
        <v>6126</v>
      </c>
      <c r="E1952" s="2">
        <v>510</v>
      </c>
      <c r="F1952" s="1" t="s">
        <v>6166</v>
      </c>
      <c r="G1952" s="2" t="s">
        <v>4639</v>
      </c>
      <c r="H1952" s="1" t="s">
        <v>9646</v>
      </c>
      <c r="I1952" s="3">
        <v>45209.409016203703</v>
      </c>
      <c r="J1952" s="4">
        <v>327500</v>
      </c>
      <c r="K1952" s="5">
        <v>57800</v>
      </c>
      <c r="L1952" s="5">
        <v>251100</v>
      </c>
      <c r="M1952" s="5">
        <f t="shared" si="70"/>
        <v>308900</v>
      </c>
      <c r="N1952" s="38">
        <v>2.25</v>
      </c>
      <c r="O1952" s="38">
        <v>2.25</v>
      </c>
    </row>
    <row r="1953" spans="1:15">
      <c r="A1953" s="1" t="s">
        <v>4459</v>
      </c>
      <c r="B1953" s="1" t="s">
        <v>6167</v>
      </c>
      <c r="C1953" s="1" t="s">
        <v>6168</v>
      </c>
      <c r="D1953" s="1" t="s">
        <v>6126</v>
      </c>
      <c r="E1953" s="2">
        <v>510</v>
      </c>
      <c r="F1953" s="1" t="s">
        <v>6169</v>
      </c>
      <c r="G1953" s="2" t="s">
        <v>18</v>
      </c>
      <c r="H1953" s="1" t="s">
        <v>9647</v>
      </c>
      <c r="I1953" s="3">
        <v>45176.409004629626</v>
      </c>
      <c r="J1953" s="4">
        <v>255000</v>
      </c>
      <c r="K1953" s="5">
        <v>33900</v>
      </c>
      <c r="L1953" s="5">
        <v>214200</v>
      </c>
      <c r="M1953" s="5">
        <f t="shared" si="70"/>
        <v>248100</v>
      </c>
      <c r="N1953" s="38">
        <v>2.25</v>
      </c>
      <c r="O1953" s="38">
        <v>2.25</v>
      </c>
    </row>
    <row r="1954" spans="1:15">
      <c r="A1954" s="1" t="s">
        <v>4459</v>
      </c>
      <c r="B1954" s="1" t="s">
        <v>6170</v>
      </c>
      <c r="C1954" s="1" t="s">
        <v>6171</v>
      </c>
      <c r="D1954" s="1" t="s">
        <v>6126</v>
      </c>
      <c r="E1954" s="2">
        <v>510</v>
      </c>
      <c r="F1954" s="1" t="s">
        <v>6172</v>
      </c>
      <c r="G1954" s="2" t="s">
        <v>18</v>
      </c>
      <c r="H1954" s="1" t="s">
        <v>9648</v>
      </c>
      <c r="I1954" s="3">
        <v>45085.483668981484</v>
      </c>
      <c r="J1954" s="4">
        <v>325000</v>
      </c>
      <c r="K1954" s="5">
        <v>63100</v>
      </c>
      <c r="L1954" s="5">
        <v>255000</v>
      </c>
      <c r="M1954" s="5">
        <f t="shared" si="70"/>
        <v>318100</v>
      </c>
      <c r="N1954" s="38">
        <v>2.25</v>
      </c>
      <c r="O1954" s="38">
        <v>2.25</v>
      </c>
    </row>
    <row r="1955" spans="1:15">
      <c r="A1955" s="1" t="s">
        <v>4459</v>
      </c>
      <c r="B1955" s="1" t="s">
        <v>6173</v>
      </c>
      <c r="C1955" s="1" t="s">
        <v>6174</v>
      </c>
      <c r="D1955" s="1" t="s">
        <v>6126</v>
      </c>
      <c r="E1955" s="2">
        <v>510</v>
      </c>
      <c r="F1955" s="1" t="s">
        <v>6175</v>
      </c>
      <c r="G1955" s="2" t="s">
        <v>18</v>
      </c>
      <c r="H1955" s="1" t="s">
        <v>9649</v>
      </c>
      <c r="I1955" s="3">
        <v>45009.37667824074</v>
      </c>
      <c r="J1955" s="4">
        <v>265000</v>
      </c>
      <c r="K1955" s="5">
        <v>35700</v>
      </c>
      <c r="L1955" s="5">
        <v>228700</v>
      </c>
      <c r="M1955" s="5">
        <f t="shared" si="70"/>
        <v>264400</v>
      </c>
      <c r="N1955" s="38">
        <v>2.25</v>
      </c>
      <c r="O1955" s="38">
        <v>2.25</v>
      </c>
    </row>
    <row r="1956" spans="1:15">
      <c r="A1956" s="1" t="s">
        <v>4459</v>
      </c>
      <c r="B1956" s="1" t="s">
        <v>6176</v>
      </c>
      <c r="C1956" s="1" t="s">
        <v>6177</v>
      </c>
      <c r="D1956" s="1" t="s">
        <v>6126</v>
      </c>
      <c r="E1956" s="2">
        <v>510</v>
      </c>
      <c r="F1956" s="1" t="s">
        <v>6178</v>
      </c>
      <c r="G1956" s="2" t="s">
        <v>18</v>
      </c>
      <c r="H1956" s="1" t="s">
        <v>9650</v>
      </c>
      <c r="I1956" s="3">
        <v>44979.441296296296</v>
      </c>
      <c r="J1956" s="4">
        <v>410000</v>
      </c>
      <c r="K1956" s="5">
        <v>98900</v>
      </c>
      <c r="L1956" s="5">
        <v>313200</v>
      </c>
      <c r="M1956" s="5">
        <f t="shared" si="70"/>
        <v>412100</v>
      </c>
      <c r="N1956" s="38">
        <v>2.25</v>
      </c>
      <c r="O1956" s="38">
        <v>2.25</v>
      </c>
    </row>
    <row r="1957" spans="1:15">
      <c r="A1957" s="1" t="s">
        <v>4459</v>
      </c>
      <c r="B1957" s="1" t="s">
        <v>6179</v>
      </c>
      <c r="C1957" s="1" t="s">
        <v>6180</v>
      </c>
      <c r="D1957" s="1" t="s">
        <v>6126</v>
      </c>
      <c r="E1957" s="2">
        <v>510</v>
      </c>
      <c r="F1957" s="1" t="s">
        <v>6181</v>
      </c>
      <c r="G1957" s="2" t="s">
        <v>18</v>
      </c>
      <c r="H1957" s="1" t="s">
        <v>9651</v>
      </c>
      <c r="I1957" s="3">
        <v>45156.623773148145</v>
      </c>
      <c r="J1957" s="4">
        <v>875000</v>
      </c>
      <c r="K1957" s="5">
        <v>63100</v>
      </c>
      <c r="L1957" s="5">
        <v>828000</v>
      </c>
      <c r="M1957" s="5">
        <f t="shared" si="70"/>
        <v>891100</v>
      </c>
      <c r="N1957" s="38">
        <v>2.25</v>
      </c>
      <c r="O1957" s="38">
        <v>2.25</v>
      </c>
    </row>
    <row r="1958" spans="1:15">
      <c r="A1958" s="1" t="s">
        <v>4459</v>
      </c>
      <c r="B1958" s="1" t="s">
        <v>6182</v>
      </c>
      <c r="C1958" s="1" t="s">
        <v>6183</v>
      </c>
      <c r="D1958" s="1" t="s">
        <v>6126</v>
      </c>
      <c r="E1958" s="2">
        <v>510</v>
      </c>
      <c r="F1958" s="1" t="s">
        <v>6184</v>
      </c>
      <c r="G1958" s="2" t="s">
        <v>18</v>
      </c>
      <c r="H1958" s="1" t="s">
        <v>9652</v>
      </c>
      <c r="I1958" s="3">
        <v>45128.364560185182</v>
      </c>
      <c r="J1958" s="4">
        <v>292000</v>
      </c>
      <c r="K1958" s="5">
        <v>32100</v>
      </c>
      <c r="L1958" s="5">
        <v>267200</v>
      </c>
      <c r="M1958" s="5">
        <f t="shared" si="70"/>
        <v>299300</v>
      </c>
      <c r="N1958" s="38">
        <v>2.25</v>
      </c>
      <c r="O1958" s="38">
        <v>2.25</v>
      </c>
    </row>
    <row r="1959" spans="1:15">
      <c r="A1959" s="1" t="s">
        <v>4459</v>
      </c>
      <c r="B1959" s="1" t="s">
        <v>6185</v>
      </c>
      <c r="C1959" s="1" t="s">
        <v>6186</v>
      </c>
      <c r="D1959" s="1" t="s">
        <v>6126</v>
      </c>
      <c r="E1959" s="2">
        <v>510</v>
      </c>
      <c r="F1959" s="1" t="s">
        <v>6187</v>
      </c>
      <c r="G1959" s="2" t="s">
        <v>18</v>
      </c>
      <c r="H1959" s="1" t="s">
        <v>9653</v>
      </c>
      <c r="I1959" s="3">
        <v>45247.544629629629</v>
      </c>
      <c r="J1959" s="4">
        <v>225000</v>
      </c>
      <c r="K1959" s="5">
        <v>73500</v>
      </c>
      <c r="L1959" s="5">
        <v>158900</v>
      </c>
      <c r="M1959" s="5">
        <f t="shared" si="70"/>
        <v>232400</v>
      </c>
      <c r="N1959" s="38">
        <v>2.25</v>
      </c>
      <c r="O1959" s="38">
        <v>2.25</v>
      </c>
    </row>
    <row r="1960" spans="1:15">
      <c r="A1960" s="1" t="s">
        <v>4459</v>
      </c>
      <c r="B1960" s="1" t="s">
        <v>6188</v>
      </c>
      <c r="C1960" s="1" t="s">
        <v>6189</v>
      </c>
      <c r="D1960" s="1" t="s">
        <v>6126</v>
      </c>
      <c r="E1960" s="2">
        <v>510</v>
      </c>
      <c r="F1960" s="1" t="s">
        <v>6190</v>
      </c>
      <c r="G1960" s="2" t="s">
        <v>18</v>
      </c>
      <c r="H1960" s="1" t="s">
        <v>9654</v>
      </c>
      <c r="I1960" s="3">
        <v>45163.402222222219</v>
      </c>
      <c r="J1960" s="4">
        <v>285000</v>
      </c>
      <c r="K1960" s="5">
        <v>67100</v>
      </c>
      <c r="L1960" s="5">
        <v>228000</v>
      </c>
      <c r="M1960" s="5">
        <f t="shared" si="70"/>
        <v>295100</v>
      </c>
      <c r="N1960" s="38">
        <v>2.25</v>
      </c>
      <c r="O1960" s="38">
        <v>2.25</v>
      </c>
    </row>
    <row r="1961" spans="1:15">
      <c r="A1961" s="1" t="s">
        <v>4459</v>
      </c>
      <c r="B1961" s="1" t="s">
        <v>6191</v>
      </c>
      <c r="C1961" s="1" t="s">
        <v>6192</v>
      </c>
      <c r="D1961" s="1" t="s">
        <v>6126</v>
      </c>
      <c r="E1961" s="2">
        <v>510</v>
      </c>
      <c r="F1961" s="1" t="s">
        <v>6193</v>
      </c>
      <c r="G1961" s="2" t="s">
        <v>18</v>
      </c>
      <c r="H1961" s="1" t="s">
        <v>9655</v>
      </c>
      <c r="I1961" s="3">
        <v>45135.667430555557</v>
      </c>
      <c r="J1961" s="4">
        <v>180000</v>
      </c>
      <c r="K1961" s="5">
        <v>39200</v>
      </c>
      <c r="L1961" s="5">
        <v>149200</v>
      </c>
      <c r="M1961" s="5">
        <f t="shared" si="70"/>
        <v>188400</v>
      </c>
      <c r="N1961" s="38">
        <v>2.25</v>
      </c>
      <c r="O1961" s="38">
        <v>2.25</v>
      </c>
    </row>
    <row r="1962" spans="1:15">
      <c r="A1962" s="1" t="s">
        <v>4459</v>
      </c>
      <c r="B1962" s="1" t="s">
        <v>6194</v>
      </c>
      <c r="C1962" s="1" t="s">
        <v>6195</v>
      </c>
      <c r="D1962" s="1" t="s">
        <v>6126</v>
      </c>
      <c r="E1962" s="2">
        <v>510</v>
      </c>
      <c r="F1962" s="1" t="s">
        <v>6196</v>
      </c>
      <c r="G1962" s="2" t="s">
        <v>18</v>
      </c>
      <c r="H1962" s="1" t="s">
        <v>9656</v>
      </c>
      <c r="I1962" s="3">
        <v>45055.4687037037</v>
      </c>
      <c r="J1962" s="4">
        <v>260000</v>
      </c>
      <c r="K1962" s="5">
        <v>33400</v>
      </c>
      <c r="L1962" s="5">
        <v>239300</v>
      </c>
      <c r="M1962" s="5">
        <f t="shared" si="70"/>
        <v>272700</v>
      </c>
      <c r="N1962" s="38">
        <v>2.25</v>
      </c>
      <c r="O1962" s="38">
        <v>2.25</v>
      </c>
    </row>
    <row r="1963" spans="1:15">
      <c r="A1963" s="1" t="s">
        <v>4459</v>
      </c>
      <c r="B1963" s="1" t="s">
        <v>6197</v>
      </c>
      <c r="C1963" s="1" t="s">
        <v>6198</v>
      </c>
      <c r="D1963" s="1" t="s">
        <v>6126</v>
      </c>
      <c r="E1963" s="2">
        <v>510</v>
      </c>
      <c r="F1963" s="1" t="s">
        <v>6199</v>
      </c>
      <c r="G1963" s="2" t="s">
        <v>18</v>
      </c>
      <c r="H1963" s="1" t="s">
        <v>9657</v>
      </c>
      <c r="I1963" s="3">
        <v>44957.460046296299</v>
      </c>
      <c r="J1963" s="4">
        <v>215000</v>
      </c>
      <c r="K1963" s="5">
        <v>32100</v>
      </c>
      <c r="L1963" s="5">
        <v>195700</v>
      </c>
      <c r="M1963" s="5">
        <f t="shared" si="70"/>
        <v>227800</v>
      </c>
      <c r="N1963" s="38">
        <v>2.25</v>
      </c>
      <c r="O1963" s="38">
        <v>2.25</v>
      </c>
    </row>
    <row r="1964" spans="1:15">
      <c r="A1964" s="1" t="s">
        <v>4459</v>
      </c>
      <c r="B1964" s="1" t="s">
        <v>6200</v>
      </c>
      <c r="C1964" s="1" t="s">
        <v>6201</v>
      </c>
      <c r="D1964" s="1" t="s">
        <v>6126</v>
      </c>
      <c r="E1964" s="2">
        <v>510</v>
      </c>
      <c r="F1964" s="1" t="s">
        <v>6202</v>
      </c>
      <c r="G1964" s="2" t="s">
        <v>18</v>
      </c>
      <c r="H1964" s="1" t="s">
        <v>9658</v>
      </c>
      <c r="I1964" s="3">
        <v>45026.405914351853</v>
      </c>
      <c r="J1964" s="4">
        <v>300000</v>
      </c>
      <c r="K1964" s="5">
        <v>41400</v>
      </c>
      <c r="L1964" s="5">
        <v>283400</v>
      </c>
      <c r="M1964" s="5">
        <f t="shared" si="70"/>
        <v>324800</v>
      </c>
      <c r="N1964" s="38">
        <v>2.25</v>
      </c>
      <c r="O1964" s="38">
        <v>2.25</v>
      </c>
    </row>
    <row r="1965" spans="1:15">
      <c r="A1965" s="1" t="s">
        <v>4459</v>
      </c>
      <c r="B1965" s="1" t="s">
        <v>6203</v>
      </c>
      <c r="C1965" s="1" t="s">
        <v>6204</v>
      </c>
      <c r="D1965" s="1" t="s">
        <v>6126</v>
      </c>
      <c r="E1965" s="2">
        <v>510</v>
      </c>
      <c r="F1965" s="1" t="s">
        <v>6205</v>
      </c>
      <c r="G1965" s="2" t="s">
        <v>18</v>
      </c>
      <c r="H1965" s="1" t="s">
        <v>9659</v>
      </c>
      <c r="I1965" s="3">
        <v>45226.343969907408</v>
      </c>
      <c r="J1965" s="4">
        <v>200000</v>
      </c>
      <c r="K1965" s="5">
        <v>39900</v>
      </c>
      <c r="L1965" s="5">
        <v>190100</v>
      </c>
      <c r="M1965" s="5">
        <f t="shared" si="70"/>
        <v>230000</v>
      </c>
      <c r="N1965" s="38">
        <v>2.25</v>
      </c>
      <c r="O1965" s="38">
        <v>2.25</v>
      </c>
    </row>
    <row r="1966" spans="1:15">
      <c r="A1966" s="1" t="s">
        <v>4459</v>
      </c>
      <c r="B1966" s="1" t="s">
        <v>6206</v>
      </c>
      <c r="C1966" s="1" t="s">
        <v>6207</v>
      </c>
      <c r="D1966" s="1" t="s">
        <v>6126</v>
      </c>
      <c r="E1966" s="2">
        <v>510</v>
      </c>
      <c r="F1966" s="1" t="s">
        <v>6208</v>
      </c>
      <c r="G1966" s="2" t="s">
        <v>18</v>
      </c>
      <c r="H1966" s="1" t="s">
        <v>9660</v>
      </c>
      <c r="I1966" s="3">
        <v>44974.628668981481</v>
      </c>
      <c r="J1966" s="4">
        <v>246000</v>
      </c>
      <c r="K1966" s="5">
        <v>37400</v>
      </c>
      <c r="L1966" s="5">
        <v>272100</v>
      </c>
      <c r="M1966" s="5">
        <f t="shared" si="70"/>
        <v>309500</v>
      </c>
      <c r="N1966" s="38">
        <v>2.25</v>
      </c>
      <c r="O1966" s="38">
        <v>2.25</v>
      </c>
    </row>
    <row r="1967" spans="1:15">
      <c r="A1967" s="1" t="s">
        <v>4459</v>
      </c>
      <c r="B1967" s="1" t="s">
        <v>6209</v>
      </c>
      <c r="C1967" s="1" t="s">
        <v>6210</v>
      </c>
      <c r="D1967" s="1" t="s">
        <v>6126</v>
      </c>
      <c r="E1967" s="2">
        <v>510</v>
      </c>
      <c r="F1967" s="1" t="s">
        <v>6211</v>
      </c>
      <c r="G1967" s="2" t="s">
        <v>18</v>
      </c>
      <c r="H1967" s="1" t="s">
        <v>9661</v>
      </c>
      <c r="I1967" s="3">
        <v>45145.394467592596</v>
      </c>
      <c r="J1967" s="4">
        <v>195000</v>
      </c>
      <c r="K1967" s="5">
        <v>33100</v>
      </c>
      <c r="L1967" s="5">
        <v>215900</v>
      </c>
      <c r="M1967" s="5">
        <f t="shared" si="70"/>
        <v>249000</v>
      </c>
      <c r="N1967" s="38">
        <v>2.25</v>
      </c>
      <c r="O1967" s="38">
        <v>2.25</v>
      </c>
    </row>
    <row r="1968" spans="1:15">
      <c r="A1968" s="1" t="s">
        <v>4459</v>
      </c>
      <c r="B1968" s="1" t="s">
        <v>6212</v>
      </c>
      <c r="C1968" s="1" t="s">
        <v>6213</v>
      </c>
      <c r="D1968" s="1" t="s">
        <v>6214</v>
      </c>
      <c r="E1968" s="2">
        <v>510</v>
      </c>
      <c r="F1968" s="1" t="s">
        <v>6215</v>
      </c>
      <c r="G1968" s="2" t="s">
        <v>18</v>
      </c>
      <c r="H1968" s="1" t="s">
        <v>9662</v>
      </c>
      <c r="I1968" s="3">
        <v>45265.566527777781</v>
      </c>
      <c r="J1968" s="4">
        <v>629500</v>
      </c>
      <c r="K1968" s="5">
        <v>39400</v>
      </c>
      <c r="L1968" s="5">
        <v>404000</v>
      </c>
      <c r="M1968" s="5">
        <f t="shared" si="70"/>
        <v>443400</v>
      </c>
      <c r="N1968" s="38">
        <v>2.23</v>
      </c>
      <c r="O1968" s="38">
        <v>2.6352415966386555</v>
      </c>
    </row>
    <row r="1969" spans="1:15">
      <c r="A1969" s="1" t="s">
        <v>4459</v>
      </c>
      <c r="B1969" s="1" t="s">
        <v>6216</v>
      </c>
      <c r="C1969" s="1" t="s">
        <v>6217</v>
      </c>
      <c r="D1969" s="1" t="s">
        <v>6214</v>
      </c>
      <c r="E1969" s="2">
        <v>510</v>
      </c>
      <c r="F1969" s="1" t="s">
        <v>6218</v>
      </c>
      <c r="G1969" s="2" t="s">
        <v>18</v>
      </c>
      <c r="H1969" s="1" t="s">
        <v>9663</v>
      </c>
      <c r="I1969" s="3">
        <v>45121.448067129626</v>
      </c>
      <c r="J1969" s="4">
        <v>322500</v>
      </c>
      <c r="K1969" s="5">
        <v>29500</v>
      </c>
      <c r="L1969" s="5">
        <v>206800</v>
      </c>
      <c r="M1969" s="5">
        <f t="shared" ref="M1969:M2000" si="71">SUM(K1969:L1969)</f>
        <v>236300</v>
      </c>
      <c r="N1969" s="38">
        <v>2.23</v>
      </c>
      <c r="O1969" s="38">
        <v>2.6352415966386555</v>
      </c>
    </row>
    <row r="1970" spans="1:15">
      <c r="A1970" s="1" t="s">
        <v>4459</v>
      </c>
      <c r="B1970" s="1" t="s">
        <v>6219</v>
      </c>
      <c r="C1970" s="1" t="s">
        <v>6220</v>
      </c>
      <c r="D1970" s="1" t="s">
        <v>6214</v>
      </c>
      <c r="E1970" s="2">
        <v>510</v>
      </c>
      <c r="F1970" s="1" t="s">
        <v>6221</v>
      </c>
      <c r="G1970" s="2" t="s">
        <v>18</v>
      </c>
      <c r="H1970" s="1" t="s">
        <v>9664</v>
      </c>
      <c r="I1970" s="3">
        <v>45061.533506944441</v>
      </c>
      <c r="J1970" s="4">
        <v>263000</v>
      </c>
      <c r="K1970" s="5">
        <v>27400</v>
      </c>
      <c r="L1970" s="5">
        <v>166100</v>
      </c>
      <c r="M1970" s="5">
        <f t="shared" si="71"/>
        <v>193500</v>
      </c>
      <c r="N1970" s="38">
        <v>2.23</v>
      </c>
      <c r="O1970" s="38">
        <v>2.6352415966386555</v>
      </c>
    </row>
    <row r="1971" spans="1:15">
      <c r="A1971" s="1" t="s">
        <v>4459</v>
      </c>
      <c r="B1971" s="1" t="s">
        <v>6222</v>
      </c>
      <c r="C1971" s="1" t="s">
        <v>6223</v>
      </c>
      <c r="D1971" s="1" t="s">
        <v>6214</v>
      </c>
      <c r="E1971" s="2">
        <v>510</v>
      </c>
      <c r="F1971" s="1" t="s">
        <v>6224</v>
      </c>
      <c r="G1971" s="2" t="s">
        <v>18</v>
      </c>
      <c r="H1971" s="1" t="s">
        <v>9665</v>
      </c>
      <c r="I1971" s="3">
        <v>45078.498749999999</v>
      </c>
      <c r="J1971" s="4">
        <v>186500</v>
      </c>
      <c r="K1971" s="5">
        <v>27800</v>
      </c>
      <c r="L1971" s="5">
        <v>120500</v>
      </c>
      <c r="M1971" s="5">
        <f t="shared" si="71"/>
        <v>148300</v>
      </c>
      <c r="N1971" s="38">
        <v>2.23</v>
      </c>
      <c r="O1971" s="38">
        <v>2.6352415966386555</v>
      </c>
    </row>
    <row r="1972" spans="1:15">
      <c r="A1972" s="1" t="s">
        <v>4459</v>
      </c>
      <c r="B1972" s="1" t="s">
        <v>6225</v>
      </c>
      <c r="C1972" s="1" t="s">
        <v>6226</v>
      </c>
      <c r="D1972" s="1" t="s">
        <v>6214</v>
      </c>
      <c r="E1972" s="2">
        <v>510</v>
      </c>
      <c r="F1972" s="1" t="s">
        <v>6227</v>
      </c>
      <c r="G1972" s="2" t="s">
        <v>18</v>
      </c>
      <c r="H1972" s="1" t="s">
        <v>9666</v>
      </c>
      <c r="I1972" s="3">
        <v>45257.621296296296</v>
      </c>
      <c r="J1972" s="4">
        <v>225000</v>
      </c>
      <c r="K1972" s="5">
        <v>28400</v>
      </c>
      <c r="L1972" s="5">
        <v>162900</v>
      </c>
      <c r="M1972" s="5">
        <f t="shared" si="71"/>
        <v>191300</v>
      </c>
      <c r="N1972" s="38">
        <v>2.23</v>
      </c>
      <c r="O1972" s="38">
        <v>2.6352415966386555</v>
      </c>
    </row>
    <row r="1973" spans="1:15">
      <c r="A1973" s="1" t="s">
        <v>4459</v>
      </c>
      <c r="B1973" s="1" t="s">
        <v>6228</v>
      </c>
      <c r="C1973" s="1" t="s">
        <v>6229</v>
      </c>
      <c r="D1973" s="1" t="s">
        <v>6214</v>
      </c>
      <c r="E1973" s="2">
        <v>510</v>
      </c>
      <c r="F1973" s="1" t="s">
        <v>6230</v>
      </c>
      <c r="G1973" s="2" t="s">
        <v>18</v>
      </c>
      <c r="H1973" s="1" t="s">
        <v>9667</v>
      </c>
      <c r="I1973" s="3">
        <v>45043.400810185187</v>
      </c>
      <c r="J1973" s="4">
        <v>175000</v>
      </c>
      <c r="K1973" s="5">
        <v>26200</v>
      </c>
      <c r="L1973" s="5">
        <v>125500</v>
      </c>
      <c r="M1973" s="5">
        <f t="shared" si="71"/>
        <v>151700</v>
      </c>
      <c r="N1973" s="38">
        <v>2.23</v>
      </c>
      <c r="O1973" s="38">
        <v>2.6352415966386555</v>
      </c>
    </row>
    <row r="1974" spans="1:15">
      <c r="A1974" s="1" t="s">
        <v>4459</v>
      </c>
      <c r="B1974" s="1" t="s">
        <v>6231</v>
      </c>
      <c r="C1974" s="1" t="s">
        <v>6232</v>
      </c>
      <c r="D1974" s="1" t="s">
        <v>6214</v>
      </c>
      <c r="E1974" s="2">
        <v>510</v>
      </c>
      <c r="F1974" s="1" t="s">
        <v>6233</v>
      </c>
      <c r="G1974" s="2" t="s">
        <v>18</v>
      </c>
      <c r="H1974" s="1" t="s">
        <v>9668</v>
      </c>
      <c r="I1974" s="3">
        <v>45219.672025462962</v>
      </c>
      <c r="J1974" s="4">
        <v>219000</v>
      </c>
      <c r="K1974" s="5">
        <v>26700</v>
      </c>
      <c r="L1974" s="5">
        <v>163700</v>
      </c>
      <c r="M1974" s="5">
        <f t="shared" si="71"/>
        <v>190400</v>
      </c>
      <c r="N1974" s="38">
        <v>2.23</v>
      </c>
      <c r="O1974" s="38">
        <v>2.6352415966386555</v>
      </c>
    </row>
    <row r="1975" spans="1:15">
      <c r="A1975" s="1" t="s">
        <v>4459</v>
      </c>
      <c r="B1975" s="1" t="s">
        <v>6234</v>
      </c>
      <c r="C1975" s="1" t="s">
        <v>6235</v>
      </c>
      <c r="D1975" s="1" t="s">
        <v>6214</v>
      </c>
      <c r="E1975" s="2">
        <v>510</v>
      </c>
      <c r="F1975" s="1" t="s">
        <v>6236</v>
      </c>
      <c r="G1975" s="2" t="s">
        <v>18</v>
      </c>
      <c r="H1975" s="1" t="s">
        <v>9669</v>
      </c>
      <c r="I1975" s="3">
        <v>45274.374328703707</v>
      </c>
      <c r="J1975" s="4">
        <v>213000</v>
      </c>
      <c r="K1975" s="5">
        <v>39400</v>
      </c>
      <c r="L1975" s="5">
        <v>171100</v>
      </c>
      <c r="M1975" s="5">
        <f t="shared" si="71"/>
        <v>210500</v>
      </c>
      <c r="N1975" s="38">
        <v>2.23</v>
      </c>
      <c r="O1975" s="38">
        <v>2.6352415966386555</v>
      </c>
    </row>
    <row r="1976" spans="1:15">
      <c r="A1976" s="1" t="s">
        <v>4459</v>
      </c>
      <c r="B1976" s="1" t="s">
        <v>6237</v>
      </c>
      <c r="C1976" s="1" t="s">
        <v>6238</v>
      </c>
      <c r="D1976" s="1" t="s">
        <v>6214</v>
      </c>
      <c r="E1976" s="2">
        <v>510</v>
      </c>
      <c r="F1976" s="1" t="s">
        <v>6239</v>
      </c>
      <c r="G1976" s="2" t="s">
        <v>18</v>
      </c>
      <c r="H1976" s="1" t="s">
        <v>9670</v>
      </c>
      <c r="I1976" s="3">
        <v>45085.583541666667</v>
      </c>
      <c r="J1976" s="4">
        <v>189000</v>
      </c>
      <c r="K1976" s="5">
        <v>28900</v>
      </c>
      <c r="L1976" s="5">
        <v>163500</v>
      </c>
      <c r="M1976" s="5">
        <f t="shared" si="71"/>
        <v>192400</v>
      </c>
      <c r="N1976" s="38">
        <v>2.23</v>
      </c>
      <c r="O1976" s="38">
        <v>2.6352415966386555</v>
      </c>
    </row>
    <row r="1977" spans="1:15">
      <c r="A1977" s="1" t="s">
        <v>4459</v>
      </c>
      <c r="B1977" s="1" t="s">
        <v>6240</v>
      </c>
      <c r="C1977" s="1" t="s">
        <v>6241</v>
      </c>
      <c r="D1977" s="1" t="s">
        <v>6214</v>
      </c>
      <c r="E1977" s="2">
        <v>510</v>
      </c>
      <c r="F1977" s="1" t="s">
        <v>6242</v>
      </c>
      <c r="G1977" s="2" t="s">
        <v>18</v>
      </c>
      <c r="H1977" s="1" t="s">
        <v>9671</v>
      </c>
      <c r="I1977" s="3">
        <v>44982.448333333334</v>
      </c>
      <c r="J1977" s="4">
        <v>220900</v>
      </c>
      <c r="K1977" s="5">
        <v>26200</v>
      </c>
      <c r="L1977" s="5">
        <v>204100</v>
      </c>
      <c r="M1977" s="5">
        <f t="shared" si="71"/>
        <v>230300</v>
      </c>
      <c r="N1977" s="38">
        <v>2.23</v>
      </c>
      <c r="O1977" s="38">
        <v>2.6352415966386555</v>
      </c>
    </row>
    <row r="1978" spans="1:15">
      <c r="A1978" s="1" t="s">
        <v>4459</v>
      </c>
      <c r="B1978" s="1" t="s">
        <v>6243</v>
      </c>
      <c r="C1978" s="1" t="s">
        <v>6244</v>
      </c>
      <c r="D1978" s="1" t="s">
        <v>6245</v>
      </c>
      <c r="E1978" s="2">
        <v>510</v>
      </c>
      <c r="F1978" s="1" t="s">
        <v>6246</v>
      </c>
      <c r="G1978" s="2" t="s">
        <v>18</v>
      </c>
      <c r="H1978" s="1" t="s">
        <v>9672</v>
      </c>
      <c r="I1978" s="3">
        <v>45117.406990740739</v>
      </c>
      <c r="J1978" s="4">
        <v>620000</v>
      </c>
      <c r="K1978" s="5">
        <v>44900</v>
      </c>
      <c r="L1978" s="5">
        <v>524300</v>
      </c>
      <c r="M1978" s="5">
        <f t="shared" si="71"/>
        <v>569200</v>
      </c>
      <c r="N1978" s="38">
        <v>2.59</v>
      </c>
      <c r="O1978" s="38">
        <v>2.59</v>
      </c>
    </row>
    <row r="1979" spans="1:15">
      <c r="A1979" s="1" t="s">
        <v>4459</v>
      </c>
      <c r="B1979" s="1" t="s">
        <v>6247</v>
      </c>
      <c r="C1979" s="1" t="s">
        <v>6248</v>
      </c>
      <c r="D1979" s="1" t="s">
        <v>6245</v>
      </c>
      <c r="E1979" s="2">
        <v>510</v>
      </c>
      <c r="F1979" s="1" t="s">
        <v>6249</v>
      </c>
      <c r="G1979" s="2" t="s">
        <v>18</v>
      </c>
      <c r="H1979" s="1" t="s">
        <v>9673</v>
      </c>
      <c r="I1979" s="3">
        <v>45035.603263888886</v>
      </c>
      <c r="J1979" s="4">
        <v>510000</v>
      </c>
      <c r="K1979" s="5">
        <v>52500</v>
      </c>
      <c r="L1979" s="5">
        <v>425200</v>
      </c>
      <c r="M1979" s="5">
        <f t="shared" si="71"/>
        <v>477700</v>
      </c>
      <c r="N1979" s="38">
        <v>2.59</v>
      </c>
      <c r="O1979" s="38">
        <v>2.59</v>
      </c>
    </row>
    <row r="1980" spans="1:15">
      <c r="A1980" s="1" t="s">
        <v>4459</v>
      </c>
      <c r="B1980" s="1" t="s">
        <v>6250</v>
      </c>
      <c r="C1980" s="1" t="s">
        <v>6251</v>
      </c>
      <c r="D1980" s="1" t="s">
        <v>6245</v>
      </c>
      <c r="E1980" s="2">
        <v>510</v>
      </c>
      <c r="F1980" s="1" t="s">
        <v>6252</v>
      </c>
      <c r="G1980" s="2" t="s">
        <v>18</v>
      </c>
      <c r="H1980" s="1" t="s">
        <v>9674</v>
      </c>
      <c r="I1980" s="3">
        <v>45264.554907407408</v>
      </c>
      <c r="J1980" s="4">
        <v>375000</v>
      </c>
      <c r="K1980" s="5">
        <v>27400</v>
      </c>
      <c r="L1980" s="5">
        <v>372900</v>
      </c>
      <c r="M1980" s="5">
        <f t="shared" si="71"/>
        <v>400300</v>
      </c>
      <c r="N1980" s="38">
        <v>2.59</v>
      </c>
      <c r="O1980" s="38">
        <v>2.59</v>
      </c>
    </row>
    <row r="1981" spans="1:15">
      <c r="A1981" s="1" t="s">
        <v>4459</v>
      </c>
      <c r="B1981" s="1" t="s">
        <v>6253</v>
      </c>
      <c r="C1981" s="1" t="s">
        <v>6254</v>
      </c>
      <c r="D1981" s="1" t="s">
        <v>6245</v>
      </c>
      <c r="E1981" s="2">
        <v>510</v>
      </c>
      <c r="F1981" s="1" t="s">
        <v>6255</v>
      </c>
      <c r="G1981" s="2" t="s">
        <v>18</v>
      </c>
      <c r="H1981" s="1" t="s">
        <v>9675</v>
      </c>
      <c r="I1981" s="3">
        <v>44964.428043981483</v>
      </c>
      <c r="J1981" s="4">
        <v>900000</v>
      </c>
      <c r="K1981" s="5">
        <v>36500</v>
      </c>
      <c r="L1981" s="5">
        <v>925100</v>
      </c>
      <c r="M1981" s="5">
        <f t="shared" si="71"/>
        <v>961600</v>
      </c>
      <c r="N1981" s="38">
        <v>2.59</v>
      </c>
      <c r="O1981" s="38">
        <v>2.59</v>
      </c>
    </row>
    <row r="1982" spans="1:15">
      <c r="A1982" s="1" t="s">
        <v>4459</v>
      </c>
      <c r="B1982" s="1" t="s">
        <v>6256</v>
      </c>
      <c r="C1982" s="1" t="s">
        <v>6257</v>
      </c>
      <c r="D1982" s="1" t="s">
        <v>6245</v>
      </c>
      <c r="E1982" s="2">
        <v>510</v>
      </c>
      <c r="F1982" s="1" t="s">
        <v>6258</v>
      </c>
      <c r="G1982" s="2" t="s">
        <v>18</v>
      </c>
      <c r="H1982" s="1" t="s">
        <v>9676</v>
      </c>
      <c r="I1982" s="3">
        <v>44958.602094907408</v>
      </c>
      <c r="J1982" s="4">
        <v>360000</v>
      </c>
      <c r="K1982" s="5">
        <v>39100</v>
      </c>
      <c r="L1982" s="5">
        <v>422700</v>
      </c>
      <c r="M1982" s="5">
        <f t="shared" si="71"/>
        <v>461800</v>
      </c>
      <c r="N1982" s="38">
        <v>2.59</v>
      </c>
      <c r="O1982" s="38">
        <v>2.59</v>
      </c>
    </row>
    <row r="1983" spans="1:15">
      <c r="A1983" s="1" t="s">
        <v>4459</v>
      </c>
      <c r="B1983" s="1" t="s">
        <v>6259</v>
      </c>
      <c r="C1983" s="1" t="s">
        <v>6260</v>
      </c>
      <c r="D1983" s="1" t="s">
        <v>6245</v>
      </c>
      <c r="E1983" s="2">
        <v>510</v>
      </c>
      <c r="F1983" s="1" t="s">
        <v>6261</v>
      </c>
      <c r="G1983" s="2" t="s">
        <v>18</v>
      </c>
      <c r="H1983" s="1" t="s">
        <v>10117</v>
      </c>
      <c r="I1983" s="3">
        <v>45212.467604166668</v>
      </c>
      <c r="J1983" s="4">
        <v>820000</v>
      </c>
      <c r="K1983" s="5">
        <v>46200</v>
      </c>
      <c r="L1983" s="5">
        <v>1055400</v>
      </c>
      <c r="M1983" s="5">
        <f t="shared" si="71"/>
        <v>1101600</v>
      </c>
      <c r="N1983" s="38">
        <v>2.59</v>
      </c>
      <c r="O1983" s="38">
        <v>2.59</v>
      </c>
    </row>
    <row r="1984" spans="1:15">
      <c r="A1984" s="1" t="s">
        <v>4459</v>
      </c>
      <c r="B1984" s="1" t="s">
        <v>6262</v>
      </c>
      <c r="C1984" s="1" t="s">
        <v>6263</v>
      </c>
      <c r="D1984" s="1" t="s">
        <v>6264</v>
      </c>
      <c r="E1984" s="2">
        <v>510</v>
      </c>
      <c r="F1984" s="1" t="s">
        <v>6265</v>
      </c>
      <c r="G1984" s="2" t="s">
        <v>18</v>
      </c>
      <c r="H1984" s="1" t="s">
        <v>9677</v>
      </c>
      <c r="I1984" s="3">
        <v>45201.569074074076</v>
      </c>
      <c r="J1984" s="4">
        <v>640000</v>
      </c>
      <c r="K1984" s="5">
        <v>54400</v>
      </c>
      <c r="L1984" s="5">
        <v>355000</v>
      </c>
      <c r="M1984" s="5">
        <f t="shared" si="71"/>
        <v>409400</v>
      </c>
      <c r="N1984" s="38">
        <v>2.2599999999999998</v>
      </c>
      <c r="O1984" s="38">
        <v>2.2599999999999998</v>
      </c>
    </row>
    <row r="1985" spans="1:15">
      <c r="A1985" s="1" t="s">
        <v>4459</v>
      </c>
      <c r="B1985" s="1" t="s">
        <v>6266</v>
      </c>
      <c r="C1985" s="1" t="s">
        <v>6267</v>
      </c>
      <c r="D1985" s="1" t="s">
        <v>6264</v>
      </c>
      <c r="E1985" s="2">
        <v>510</v>
      </c>
      <c r="F1985" s="1" t="s">
        <v>6268</v>
      </c>
      <c r="G1985" s="2" t="s">
        <v>18</v>
      </c>
      <c r="H1985" s="1" t="s">
        <v>9678</v>
      </c>
      <c r="I1985" s="3">
        <v>44964.670474537037</v>
      </c>
      <c r="J1985" s="4">
        <v>595000</v>
      </c>
      <c r="K1985" s="5">
        <v>58700</v>
      </c>
      <c r="L1985" s="5">
        <v>400600</v>
      </c>
      <c r="M1985" s="5">
        <f t="shared" si="71"/>
        <v>459300</v>
      </c>
      <c r="N1985" s="38">
        <v>2.2599999999999998</v>
      </c>
      <c r="O1985" s="38">
        <v>2.2599999999999998</v>
      </c>
    </row>
    <row r="1986" spans="1:15">
      <c r="A1986" s="1" t="s">
        <v>4459</v>
      </c>
      <c r="B1986" s="1" t="s">
        <v>6269</v>
      </c>
      <c r="C1986" s="1" t="s">
        <v>6270</v>
      </c>
      <c r="D1986" s="1" t="s">
        <v>6264</v>
      </c>
      <c r="E1986" s="2">
        <v>510</v>
      </c>
      <c r="F1986" s="1" t="s">
        <v>6271</v>
      </c>
      <c r="G1986" s="2" t="s">
        <v>18</v>
      </c>
      <c r="H1986" s="1" t="s">
        <v>9679</v>
      </c>
      <c r="I1986" s="3">
        <v>44964.406412037039</v>
      </c>
      <c r="J1986" s="4">
        <v>650000</v>
      </c>
      <c r="K1986" s="5">
        <v>56600</v>
      </c>
      <c r="L1986" s="5">
        <v>464700</v>
      </c>
      <c r="M1986" s="5">
        <f t="shared" si="71"/>
        <v>521300</v>
      </c>
      <c r="N1986" s="38">
        <v>2.2599999999999998</v>
      </c>
      <c r="O1986" s="38">
        <v>2.2599999999999998</v>
      </c>
    </row>
    <row r="1987" spans="1:15">
      <c r="A1987" s="1" t="s">
        <v>4459</v>
      </c>
      <c r="B1987" s="1" t="s">
        <v>6272</v>
      </c>
      <c r="C1987" s="1" t="s">
        <v>6273</v>
      </c>
      <c r="D1987" s="1" t="s">
        <v>6264</v>
      </c>
      <c r="E1987" s="2">
        <v>510</v>
      </c>
      <c r="F1987" s="1" t="s">
        <v>6274</v>
      </c>
      <c r="G1987" s="2" t="s">
        <v>18</v>
      </c>
      <c r="H1987" s="1" t="s">
        <v>9680</v>
      </c>
      <c r="I1987" s="3">
        <v>45198.48914351852</v>
      </c>
      <c r="J1987" s="4">
        <v>350000</v>
      </c>
      <c r="K1987" s="5">
        <v>48700</v>
      </c>
      <c r="L1987" s="5">
        <v>321700</v>
      </c>
      <c r="M1987" s="5">
        <f t="shared" si="71"/>
        <v>370400</v>
      </c>
      <c r="N1987" s="38">
        <v>2.2599999999999998</v>
      </c>
      <c r="O1987" s="38">
        <v>2.2599999999999998</v>
      </c>
    </row>
    <row r="1988" spans="1:15">
      <c r="A1988" s="1" t="s">
        <v>4459</v>
      </c>
      <c r="B1988" s="1" t="s">
        <v>6275</v>
      </c>
      <c r="C1988" s="1" t="s">
        <v>6276</v>
      </c>
      <c r="D1988" s="1" t="s">
        <v>6277</v>
      </c>
      <c r="E1988" s="2">
        <v>510</v>
      </c>
      <c r="F1988" s="1" t="s">
        <v>6278</v>
      </c>
      <c r="G1988" s="2" t="s">
        <v>18</v>
      </c>
      <c r="H1988" s="1" t="s">
        <v>9681</v>
      </c>
      <c r="I1988" s="3">
        <v>45212.63689814815</v>
      </c>
      <c r="J1988" s="4">
        <v>305000</v>
      </c>
      <c r="K1988" s="5">
        <v>32000</v>
      </c>
      <c r="L1988" s="5">
        <v>191300</v>
      </c>
      <c r="M1988" s="5">
        <f t="shared" si="71"/>
        <v>223300</v>
      </c>
      <c r="N1988" s="38">
        <v>2.44</v>
      </c>
      <c r="O1988" s="38">
        <v>2.8506388379966112</v>
      </c>
    </row>
    <row r="1989" spans="1:15">
      <c r="A1989" s="1" t="s">
        <v>4459</v>
      </c>
      <c r="B1989" s="1" t="s">
        <v>6279</v>
      </c>
      <c r="C1989" s="1" t="s">
        <v>6280</v>
      </c>
      <c r="D1989" s="1" t="s">
        <v>6277</v>
      </c>
      <c r="E1989" s="2">
        <v>510</v>
      </c>
      <c r="F1989" s="1" t="s">
        <v>6281</v>
      </c>
      <c r="G1989" s="2" t="s">
        <v>18</v>
      </c>
      <c r="H1989" s="1" t="s">
        <v>9682</v>
      </c>
      <c r="I1989" s="3">
        <v>45072.658935185187</v>
      </c>
      <c r="J1989" s="4">
        <v>335000</v>
      </c>
      <c r="K1989" s="5">
        <v>24500</v>
      </c>
      <c r="L1989" s="5">
        <v>223200</v>
      </c>
      <c r="M1989" s="5">
        <f t="shared" si="71"/>
        <v>247700</v>
      </c>
      <c r="N1989" s="38">
        <v>2.44</v>
      </c>
      <c r="O1989" s="38">
        <v>2.8506388379966112</v>
      </c>
    </row>
    <row r="1990" spans="1:15">
      <c r="A1990" s="1" t="s">
        <v>4459</v>
      </c>
      <c r="B1990" s="1" t="s">
        <v>6282</v>
      </c>
      <c r="C1990" s="1" t="s">
        <v>6283</v>
      </c>
      <c r="D1990" s="1" t="s">
        <v>6277</v>
      </c>
      <c r="E1990" s="2">
        <v>510</v>
      </c>
      <c r="F1990" s="1" t="s">
        <v>6284</v>
      </c>
      <c r="G1990" s="2" t="s">
        <v>18</v>
      </c>
      <c r="H1990" s="1" t="s">
        <v>9683</v>
      </c>
      <c r="I1990" s="3">
        <v>45184.34878472222</v>
      </c>
      <c r="J1990" s="4">
        <v>334900</v>
      </c>
      <c r="K1990" s="5">
        <v>32000</v>
      </c>
      <c r="L1990" s="5">
        <v>222500</v>
      </c>
      <c r="M1990" s="5">
        <f t="shared" si="71"/>
        <v>254500</v>
      </c>
      <c r="N1990" s="38">
        <v>2.44</v>
      </c>
      <c r="O1990" s="38">
        <v>2.8506388379966112</v>
      </c>
    </row>
    <row r="1991" spans="1:15">
      <c r="A1991" s="1" t="s">
        <v>4459</v>
      </c>
      <c r="B1991" s="1" t="s">
        <v>6285</v>
      </c>
      <c r="C1991" s="1" t="s">
        <v>6286</v>
      </c>
      <c r="D1991" s="1" t="s">
        <v>6277</v>
      </c>
      <c r="E1991" s="2">
        <v>510</v>
      </c>
      <c r="F1991" s="1" t="s">
        <v>6287</v>
      </c>
      <c r="G1991" s="2" t="s">
        <v>18</v>
      </c>
      <c r="H1991" s="1" t="s">
        <v>9684</v>
      </c>
      <c r="I1991" s="3">
        <v>45015.523263888892</v>
      </c>
      <c r="J1991" s="4">
        <v>375000</v>
      </c>
      <c r="K1991" s="5">
        <v>33500</v>
      </c>
      <c r="L1991" s="5">
        <v>256100</v>
      </c>
      <c r="M1991" s="5">
        <f t="shared" si="71"/>
        <v>289600</v>
      </c>
      <c r="N1991" s="38">
        <v>2.44</v>
      </c>
      <c r="O1991" s="38">
        <v>2.8506388379966112</v>
      </c>
    </row>
    <row r="1992" spans="1:15">
      <c r="A1992" s="1" t="s">
        <v>4459</v>
      </c>
      <c r="B1992" s="1" t="s">
        <v>6288</v>
      </c>
      <c r="C1992" s="1" t="s">
        <v>6289</v>
      </c>
      <c r="D1992" s="1" t="s">
        <v>6277</v>
      </c>
      <c r="E1992" s="2">
        <v>510</v>
      </c>
      <c r="F1992" s="1" t="s">
        <v>6290</v>
      </c>
      <c r="G1992" s="2" t="s">
        <v>18</v>
      </c>
      <c r="H1992" s="1" t="s">
        <v>9685</v>
      </c>
      <c r="I1992" s="3">
        <v>45012.608101851853</v>
      </c>
      <c r="J1992" s="4">
        <v>352000</v>
      </c>
      <c r="K1992" s="5">
        <v>27100</v>
      </c>
      <c r="L1992" s="5">
        <v>249500</v>
      </c>
      <c r="M1992" s="5">
        <f t="shared" si="71"/>
        <v>276600</v>
      </c>
      <c r="N1992" s="38">
        <v>2.44</v>
      </c>
      <c r="O1992" s="38">
        <v>2.8506388379966112</v>
      </c>
    </row>
    <row r="1993" spans="1:15">
      <c r="A1993" s="1" t="s">
        <v>4459</v>
      </c>
      <c r="B1993" s="1" t="s">
        <v>6291</v>
      </c>
      <c r="C1993" s="1" t="s">
        <v>6292</v>
      </c>
      <c r="D1993" s="1" t="s">
        <v>6277</v>
      </c>
      <c r="E1993" s="2">
        <v>510</v>
      </c>
      <c r="F1993" s="1" t="s">
        <v>6293</v>
      </c>
      <c r="G1993" s="2" t="s">
        <v>18</v>
      </c>
      <c r="H1993" s="1" t="s">
        <v>9686</v>
      </c>
      <c r="I1993" s="3">
        <v>45107.615671296298</v>
      </c>
      <c r="J1993" s="4">
        <v>419000</v>
      </c>
      <c r="K1993" s="5">
        <v>34600</v>
      </c>
      <c r="L1993" s="5">
        <v>299300</v>
      </c>
      <c r="M1993" s="5">
        <f t="shared" si="71"/>
        <v>333900</v>
      </c>
      <c r="N1993" s="38">
        <v>2.44</v>
      </c>
      <c r="O1993" s="38">
        <v>2.8506388379966112</v>
      </c>
    </row>
    <row r="1994" spans="1:15">
      <c r="A1994" s="1" t="s">
        <v>4459</v>
      </c>
      <c r="B1994" s="1" t="s">
        <v>6294</v>
      </c>
      <c r="C1994" s="1" t="s">
        <v>6295</v>
      </c>
      <c r="D1994" s="1" t="s">
        <v>6277</v>
      </c>
      <c r="E1994" s="2">
        <v>510</v>
      </c>
      <c r="F1994" s="1" t="s">
        <v>6296</v>
      </c>
      <c r="G1994" s="2" t="s">
        <v>18</v>
      </c>
      <c r="H1994" s="1" t="s">
        <v>9687</v>
      </c>
      <c r="I1994" s="3">
        <v>45230.464780092596</v>
      </c>
      <c r="J1994" s="4">
        <v>300000</v>
      </c>
      <c r="K1994" s="5">
        <v>28500</v>
      </c>
      <c r="L1994" s="5">
        <v>219600</v>
      </c>
      <c r="M1994" s="5">
        <f t="shared" si="71"/>
        <v>248100</v>
      </c>
      <c r="N1994" s="38">
        <v>2.44</v>
      </c>
      <c r="O1994" s="38">
        <v>2.8506388379966112</v>
      </c>
    </row>
    <row r="1995" spans="1:15">
      <c r="A1995" s="1" t="s">
        <v>4459</v>
      </c>
      <c r="B1995" s="1" t="s">
        <v>6297</v>
      </c>
      <c r="C1995" s="1" t="s">
        <v>6298</v>
      </c>
      <c r="D1995" s="1" t="s">
        <v>6277</v>
      </c>
      <c r="E1995" s="2">
        <v>510</v>
      </c>
      <c r="F1995" s="1" t="s">
        <v>6299</v>
      </c>
      <c r="G1995" s="2" t="s">
        <v>18</v>
      </c>
      <c r="H1995" s="1" t="s">
        <v>9688</v>
      </c>
      <c r="I1995" s="3">
        <v>45250.46130787037</v>
      </c>
      <c r="J1995" s="4">
        <v>280000</v>
      </c>
      <c r="K1995" s="5">
        <v>27100</v>
      </c>
      <c r="L1995" s="5">
        <v>209900</v>
      </c>
      <c r="M1995" s="5">
        <f t="shared" si="71"/>
        <v>237000</v>
      </c>
      <c r="N1995" s="38">
        <v>2.44</v>
      </c>
      <c r="O1995" s="38">
        <v>2.8506388379966112</v>
      </c>
    </row>
    <row r="1996" spans="1:15">
      <c r="A1996" s="1" t="s">
        <v>4459</v>
      </c>
      <c r="B1996" s="1" t="s">
        <v>6300</v>
      </c>
      <c r="C1996" s="1" t="s">
        <v>6301</v>
      </c>
      <c r="D1996" s="1" t="s">
        <v>6277</v>
      </c>
      <c r="E1996" s="2">
        <v>510</v>
      </c>
      <c r="F1996" s="1" t="s">
        <v>6302</v>
      </c>
      <c r="G1996" s="2" t="s">
        <v>18</v>
      </c>
      <c r="H1996" s="1" t="s">
        <v>9689</v>
      </c>
      <c r="I1996" s="3">
        <v>45099.467407407406</v>
      </c>
      <c r="J1996" s="4">
        <v>321000</v>
      </c>
      <c r="K1996" s="5">
        <v>30200</v>
      </c>
      <c r="L1996" s="5">
        <v>244300</v>
      </c>
      <c r="M1996" s="5">
        <f t="shared" si="71"/>
        <v>274500</v>
      </c>
      <c r="N1996" s="38">
        <v>2.44</v>
      </c>
      <c r="O1996" s="38">
        <v>2.8506388379966112</v>
      </c>
    </row>
    <row r="1997" spans="1:15">
      <c r="A1997" s="1" t="s">
        <v>4459</v>
      </c>
      <c r="B1997" s="1" t="s">
        <v>6303</v>
      </c>
      <c r="C1997" s="1" t="s">
        <v>6304</v>
      </c>
      <c r="D1997" s="1" t="s">
        <v>6277</v>
      </c>
      <c r="E1997" s="2">
        <v>510</v>
      </c>
      <c r="F1997" s="1" t="s">
        <v>6305</v>
      </c>
      <c r="G1997" s="2" t="s">
        <v>18</v>
      </c>
      <c r="H1997" s="1" t="s">
        <v>9690</v>
      </c>
      <c r="I1997" s="3">
        <v>45145.454733796294</v>
      </c>
      <c r="J1997" s="4">
        <v>280000</v>
      </c>
      <c r="K1997" s="5">
        <v>46700</v>
      </c>
      <c r="L1997" s="5">
        <v>199400</v>
      </c>
      <c r="M1997" s="5">
        <f t="shared" si="71"/>
        <v>246100</v>
      </c>
      <c r="N1997" s="38">
        <v>2.44</v>
      </c>
      <c r="O1997" s="38">
        <v>2.8506388379966112</v>
      </c>
    </row>
    <row r="1998" spans="1:15">
      <c r="A1998" s="1" t="s">
        <v>4459</v>
      </c>
      <c r="B1998" s="1" t="s">
        <v>6306</v>
      </c>
      <c r="C1998" s="1" t="s">
        <v>6307</v>
      </c>
      <c r="D1998" s="1" t="s">
        <v>6277</v>
      </c>
      <c r="E1998" s="2">
        <v>510</v>
      </c>
      <c r="F1998" s="1" t="s">
        <v>6308</v>
      </c>
      <c r="G1998" s="2" t="s">
        <v>18</v>
      </c>
      <c r="H1998" s="1" t="s">
        <v>9691</v>
      </c>
      <c r="I1998" s="3">
        <v>45084.57571759259</v>
      </c>
      <c r="J1998" s="4">
        <v>245000</v>
      </c>
      <c r="K1998" s="5">
        <v>28100</v>
      </c>
      <c r="L1998" s="5">
        <v>200800</v>
      </c>
      <c r="M1998" s="5">
        <f t="shared" si="71"/>
        <v>228900</v>
      </c>
      <c r="N1998" s="38">
        <v>2.44</v>
      </c>
      <c r="O1998" s="38">
        <v>2.8506388379966112</v>
      </c>
    </row>
    <row r="1999" spans="1:15">
      <c r="A1999" s="1" t="s">
        <v>4459</v>
      </c>
      <c r="B1999" s="1" t="s">
        <v>6309</v>
      </c>
      <c r="C1999" s="1" t="s">
        <v>6310</v>
      </c>
      <c r="D1999" s="1" t="s">
        <v>6277</v>
      </c>
      <c r="E1999" s="2">
        <v>510</v>
      </c>
      <c r="F1999" s="1" t="s">
        <v>6311</v>
      </c>
      <c r="G1999" s="2" t="s">
        <v>18</v>
      </c>
      <c r="H1999" s="1" t="s">
        <v>9692</v>
      </c>
      <c r="I1999" s="3">
        <v>45068.610914351855</v>
      </c>
      <c r="J1999" s="4">
        <v>206900</v>
      </c>
      <c r="K1999" s="5">
        <v>41500</v>
      </c>
      <c r="L1999" s="5">
        <v>160100</v>
      </c>
      <c r="M1999" s="5">
        <f t="shared" si="71"/>
        <v>201600</v>
      </c>
      <c r="N1999" s="38">
        <v>2.44</v>
      </c>
      <c r="O1999" s="38">
        <v>2.8506388379966112</v>
      </c>
    </row>
    <row r="2000" spans="1:15">
      <c r="A2000" s="1" t="s">
        <v>4459</v>
      </c>
      <c r="B2000" s="1" t="s">
        <v>6312</v>
      </c>
      <c r="C2000" s="1" t="s">
        <v>6313</v>
      </c>
      <c r="D2000" s="1" t="s">
        <v>6277</v>
      </c>
      <c r="E2000" s="2">
        <v>510</v>
      </c>
      <c r="F2000" s="1" t="s">
        <v>6314</v>
      </c>
      <c r="G2000" s="2" t="s">
        <v>18</v>
      </c>
      <c r="H2000" s="1" t="s">
        <v>9693</v>
      </c>
      <c r="I2000" s="3">
        <v>44985.402256944442</v>
      </c>
      <c r="J2000" s="4">
        <v>310000</v>
      </c>
      <c r="K2000" s="5">
        <v>36600</v>
      </c>
      <c r="L2000" s="5">
        <v>270000</v>
      </c>
      <c r="M2000" s="5">
        <f t="shared" si="71"/>
        <v>306600</v>
      </c>
      <c r="N2000" s="38">
        <v>2.44</v>
      </c>
      <c r="O2000" s="38">
        <v>2.8506388379966112</v>
      </c>
    </row>
    <row r="2001" spans="1:15">
      <c r="A2001" s="1" t="s">
        <v>4459</v>
      </c>
      <c r="B2001" s="1" t="s">
        <v>6315</v>
      </c>
      <c r="C2001" s="1" t="s">
        <v>6316</v>
      </c>
      <c r="D2001" s="1" t="s">
        <v>6277</v>
      </c>
      <c r="E2001" s="2">
        <v>510</v>
      </c>
      <c r="F2001" s="1" t="s">
        <v>6317</v>
      </c>
      <c r="G2001" s="2" t="s">
        <v>18</v>
      </c>
      <c r="H2001" s="1" t="s">
        <v>9694</v>
      </c>
      <c r="I2001" s="3">
        <v>45047.680925925924</v>
      </c>
      <c r="J2001" s="4">
        <v>204000</v>
      </c>
      <c r="K2001" s="5">
        <v>58100</v>
      </c>
      <c r="L2001" s="5">
        <v>145000</v>
      </c>
      <c r="M2001" s="5">
        <f t="shared" ref="M2001:M2032" si="72">SUM(K2001:L2001)</f>
        <v>203100</v>
      </c>
      <c r="N2001" s="38">
        <v>2.44</v>
      </c>
      <c r="O2001" s="38">
        <v>2.8506388379966112</v>
      </c>
    </row>
    <row r="2002" spans="1:15">
      <c r="A2002" s="1" t="s">
        <v>4459</v>
      </c>
      <c r="B2002" s="1" t="s">
        <v>6318</v>
      </c>
      <c r="C2002" s="1" t="s">
        <v>6319</v>
      </c>
      <c r="D2002" s="1" t="s">
        <v>6277</v>
      </c>
      <c r="E2002" s="2">
        <v>510</v>
      </c>
      <c r="F2002" s="1" t="s">
        <v>6320</v>
      </c>
      <c r="G2002" s="2" t="s">
        <v>18</v>
      </c>
      <c r="H2002" s="1" t="s">
        <v>9695</v>
      </c>
      <c r="I2002" s="3">
        <v>45240.380185185182</v>
      </c>
      <c r="J2002" s="4">
        <v>306000</v>
      </c>
      <c r="K2002" s="5">
        <v>37100</v>
      </c>
      <c r="L2002" s="5">
        <v>278100</v>
      </c>
      <c r="M2002" s="5">
        <f t="shared" si="72"/>
        <v>315200</v>
      </c>
      <c r="N2002" s="38">
        <v>2.44</v>
      </c>
      <c r="O2002" s="38">
        <v>2.8506388379966112</v>
      </c>
    </row>
    <row r="2003" spans="1:15">
      <c r="A2003" s="1" t="s">
        <v>4459</v>
      </c>
      <c r="B2003" s="1" t="s">
        <v>6321</v>
      </c>
      <c r="C2003" s="1" t="s">
        <v>6322</v>
      </c>
      <c r="D2003" s="1" t="s">
        <v>6277</v>
      </c>
      <c r="E2003" s="2">
        <v>510</v>
      </c>
      <c r="F2003" s="1" t="s">
        <v>6323</v>
      </c>
      <c r="G2003" s="2" t="s">
        <v>18</v>
      </c>
      <c r="H2003" s="1" t="s">
        <v>9696</v>
      </c>
      <c r="I2003" s="3">
        <v>45152.462175925924</v>
      </c>
      <c r="J2003" s="4">
        <v>254000</v>
      </c>
      <c r="K2003" s="5">
        <v>28500</v>
      </c>
      <c r="L2003" s="5">
        <v>243200</v>
      </c>
      <c r="M2003" s="5">
        <f t="shared" si="72"/>
        <v>271700</v>
      </c>
      <c r="N2003" s="38">
        <v>2.44</v>
      </c>
      <c r="O2003" s="38">
        <v>2.8506388379966112</v>
      </c>
    </row>
    <row r="2004" spans="1:15">
      <c r="A2004" s="1" t="s">
        <v>4459</v>
      </c>
      <c r="B2004" s="1" t="s">
        <v>6324</v>
      </c>
      <c r="C2004" s="1" t="s">
        <v>6325</v>
      </c>
      <c r="D2004" s="1" t="s">
        <v>6277</v>
      </c>
      <c r="E2004" s="2">
        <v>510</v>
      </c>
      <c r="F2004" s="1" t="s">
        <v>6326</v>
      </c>
      <c r="G2004" s="2" t="s">
        <v>18</v>
      </c>
      <c r="H2004" s="1" t="s">
        <v>9697</v>
      </c>
      <c r="I2004" s="3">
        <v>45167.672118055554</v>
      </c>
      <c r="J2004" s="4">
        <v>185000</v>
      </c>
      <c r="K2004" s="5">
        <v>25700</v>
      </c>
      <c r="L2004" s="5">
        <v>185300</v>
      </c>
      <c r="M2004" s="5">
        <f t="shared" si="72"/>
        <v>211000</v>
      </c>
      <c r="N2004" s="38">
        <v>2.44</v>
      </c>
      <c r="O2004" s="38">
        <v>2.8506388379966112</v>
      </c>
    </row>
    <row r="2005" spans="1:15">
      <c r="A2005" s="1" t="s">
        <v>4459</v>
      </c>
      <c r="B2005" s="1" t="s">
        <v>6327</v>
      </c>
      <c r="C2005" s="1" t="s">
        <v>6328</v>
      </c>
      <c r="D2005" s="1" t="s">
        <v>6277</v>
      </c>
      <c r="E2005" s="2">
        <v>510</v>
      </c>
      <c r="F2005" s="1" t="s">
        <v>6329</v>
      </c>
      <c r="G2005" s="2" t="s">
        <v>18</v>
      </c>
      <c r="H2005" s="1" t="s">
        <v>9698</v>
      </c>
      <c r="I2005" s="3">
        <v>44946.487615740742</v>
      </c>
      <c r="J2005" s="4">
        <v>159000</v>
      </c>
      <c r="K2005" s="5">
        <v>41800</v>
      </c>
      <c r="L2005" s="5">
        <v>163100</v>
      </c>
      <c r="M2005" s="5">
        <f t="shared" si="72"/>
        <v>204900</v>
      </c>
      <c r="N2005" s="38">
        <v>2.44</v>
      </c>
      <c r="O2005" s="38">
        <v>2.8506388379966112</v>
      </c>
    </row>
    <row r="2006" spans="1:15">
      <c r="A2006" s="1" t="s">
        <v>4459</v>
      </c>
      <c r="B2006" s="1" t="s">
        <v>6330</v>
      </c>
      <c r="C2006" s="1" t="s">
        <v>6331</v>
      </c>
      <c r="D2006" s="1" t="s">
        <v>6332</v>
      </c>
      <c r="E2006" s="2">
        <v>510</v>
      </c>
      <c r="F2006" s="1" t="s">
        <v>6333</v>
      </c>
      <c r="G2006" s="2" t="s">
        <v>18</v>
      </c>
      <c r="H2006" s="1" t="s">
        <v>9699</v>
      </c>
      <c r="I2006" s="3">
        <v>45177.486817129633</v>
      </c>
      <c r="J2006" s="4">
        <v>270000</v>
      </c>
      <c r="K2006" s="5">
        <v>10000</v>
      </c>
      <c r="L2006" s="5">
        <v>119300</v>
      </c>
      <c r="M2006" s="5">
        <f t="shared" si="72"/>
        <v>129300</v>
      </c>
      <c r="N2006" s="38">
        <v>2.36</v>
      </c>
      <c r="O2006" s="38">
        <v>2.77734584405207</v>
      </c>
    </row>
    <row r="2007" spans="1:15">
      <c r="A2007" s="1" t="s">
        <v>4459</v>
      </c>
      <c r="B2007" s="1" t="s">
        <v>6334</v>
      </c>
      <c r="C2007" s="1" t="s">
        <v>6335</v>
      </c>
      <c r="D2007" s="1" t="s">
        <v>6332</v>
      </c>
      <c r="E2007" s="2">
        <v>510</v>
      </c>
      <c r="F2007" s="1" t="s">
        <v>6336</v>
      </c>
      <c r="G2007" s="2" t="s">
        <v>18</v>
      </c>
      <c r="H2007" s="1" t="s">
        <v>9700</v>
      </c>
      <c r="I2007" s="3">
        <v>44983.433958333335</v>
      </c>
      <c r="J2007" s="4">
        <v>149500</v>
      </c>
      <c r="K2007" s="5">
        <v>13100</v>
      </c>
      <c r="L2007" s="5">
        <v>66600</v>
      </c>
      <c r="M2007" s="5">
        <f t="shared" si="72"/>
        <v>79700</v>
      </c>
      <c r="N2007" s="38">
        <v>2.36</v>
      </c>
      <c r="O2007" s="38">
        <v>2.77734584405207</v>
      </c>
    </row>
    <row r="2008" spans="1:15">
      <c r="A2008" s="1" t="s">
        <v>4459</v>
      </c>
      <c r="B2008" s="1" t="s">
        <v>6337</v>
      </c>
      <c r="C2008" s="1" t="s">
        <v>6338</v>
      </c>
      <c r="D2008" s="1" t="s">
        <v>6332</v>
      </c>
      <c r="E2008" s="2">
        <v>510</v>
      </c>
      <c r="F2008" s="1" t="s">
        <v>6339</v>
      </c>
      <c r="G2008" s="2" t="s">
        <v>18</v>
      </c>
      <c r="H2008" s="1" t="s">
        <v>9701</v>
      </c>
      <c r="I2008" s="3">
        <v>45021.596597222226</v>
      </c>
      <c r="J2008" s="4">
        <v>156100</v>
      </c>
      <c r="K2008" s="5">
        <v>9500</v>
      </c>
      <c r="L2008" s="5">
        <v>99300</v>
      </c>
      <c r="M2008" s="5">
        <f t="shared" si="72"/>
        <v>108800</v>
      </c>
      <c r="N2008" s="38">
        <v>2.36</v>
      </c>
      <c r="O2008" s="38">
        <v>2.77734584405207</v>
      </c>
    </row>
    <row r="2009" spans="1:15">
      <c r="A2009" s="1" t="s">
        <v>4459</v>
      </c>
      <c r="B2009" s="1" t="s">
        <v>6340</v>
      </c>
      <c r="C2009" s="1" t="s">
        <v>6341</v>
      </c>
      <c r="D2009" s="1" t="s">
        <v>6332</v>
      </c>
      <c r="E2009" s="2">
        <v>510</v>
      </c>
      <c r="F2009" s="1" t="s">
        <v>6342</v>
      </c>
      <c r="G2009" s="2" t="s">
        <v>18</v>
      </c>
      <c r="H2009" s="1" t="s">
        <v>9702</v>
      </c>
      <c r="I2009" s="3">
        <v>45191.678715277776</v>
      </c>
      <c r="J2009" s="4">
        <v>302000</v>
      </c>
      <c r="K2009" s="5">
        <v>11600</v>
      </c>
      <c r="L2009" s="5">
        <v>200400</v>
      </c>
      <c r="M2009" s="5">
        <f t="shared" si="72"/>
        <v>212000</v>
      </c>
      <c r="N2009" s="38">
        <v>2.36</v>
      </c>
      <c r="O2009" s="38">
        <v>2.77734584405207</v>
      </c>
    </row>
    <row r="2010" spans="1:15">
      <c r="A2010" s="1" t="s">
        <v>4459</v>
      </c>
      <c r="B2010" s="1" t="s">
        <v>6343</v>
      </c>
      <c r="C2010" s="1" t="s">
        <v>6344</v>
      </c>
      <c r="D2010" s="1" t="s">
        <v>6332</v>
      </c>
      <c r="E2010" s="2">
        <v>510</v>
      </c>
      <c r="F2010" s="1" t="s">
        <v>6345</v>
      </c>
      <c r="G2010" s="2" t="s">
        <v>18</v>
      </c>
      <c r="H2010" s="1" t="s">
        <v>9703</v>
      </c>
      <c r="I2010" s="3">
        <v>45281.494988425926</v>
      </c>
      <c r="J2010" s="4">
        <v>110000</v>
      </c>
      <c r="K2010" s="5">
        <v>12600</v>
      </c>
      <c r="L2010" s="5">
        <v>69000</v>
      </c>
      <c r="M2010" s="5">
        <f t="shared" si="72"/>
        <v>81600</v>
      </c>
      <c r="N2010" s="38">
        <v>2.36</v>
      </c>
      <c r="O2010" s="38">
        <v>2.77734584405207</v>
      </c>
    </row>
    <row r="2011" spans="1:15">
      <c r="A2011" s="1" t="s">
        <v>4459</v>
      </c>
      <c r="B2011" s="1" t="s">
        <v>6346</v>
      </c>
      <c r="C2011" s="1" t="s">
        <v>6347</v>
      </c>
      <c r="D2011" s="1" t="s">
        <v>6332</v>
      </c>
      <c r="E2011" s="2">
        <v>510</v>
      </c>
      <c r="F2011" s="1" t="s">
        <v>6348</v>
      </c>
      <c r="G2011" s="2" t="s">
        <v>18</v>
      </c>
      <c r="H2011" s="1" t="s">
        <v>9704</v>
      </c>
      <c r="I2011" s="3">
        <v>45009.558900462966</v>
      </c>
      <c r="J2011" s="4">
        <v>146000</v>
      </c>
      <c r="K2011" s="5">
        <v>9500</v>
      </c>
      <c r="L2011" s="5">
        <v>102800</v>
      </c>
      <c r="M2011" s="5">
        <f t="shared" si="72"/>
        <v>112300</v>
      </c>
      <c r="N2011" s="38">
        <v>2.36</v>
      </c>
      <c r="O2011" s="38">
        <v>2.77734584405207</v>
      </c>
    </row>
    <row r="2012" spans="1:15">
      <c r="A2012" s="1" t="s">
        <v>4459</v>
      </c>
      <c r="B2012" s="1" t="s">
        <v>6349</v>
      </c>
      <c r="C2012" s="1" t="s">
        <v>6350</v>
      </c>
      <c r="D2012" s="1" t="s">
        <v>6332</v>
      </c>
      <c r="E2012" s="2">
        <v>510</v>
      </c>
      <c r="F2012" s="1" t="s">
        <v>6351</v>
      </c>
      <c r="G2012" s="2" t="s">
        <v>18</v>
      </c>
      <c r="H2012" s="1" t="s">
        <v>9705</v>
      </c>
      <c r="I2012" s="3">
        <v>45147.349421296298</v>
      </c>
      <c r="J2012" s="4">
        <v>180000</v>
      </c>
      <c r="K2012" s="5">
        <v>10200</v>
      </c>
      <c r="L2012" s="5">
        <v>130200</v>
      </c>
      <c r="M2012" s="5">
        <f t="shared" si="72"/>
        <v>140400</v>
      </c>
      <c r="N2012" s="38">
        <v>2.36</v>
      </c>
      <c r="O2012" s="38">
        <v>2.77734584405207</v>
      </c>
    </row>
    <row r="2013" spans="1:15">
      <c r="A2013" s="1" t="s">
        <v>4459</v>
      </c>
      <c r="B2013" s="1" t="s">
        <v>6352</v>
      </c>
      <c r="C2013" s="1" t="s">
        <v>6353</v>
      </c>
      <c r="D2013" s="1" t="s">
        <v>6332</v>
      </c>
      <c r="E2013" s="2">
        <v>510</v>
      </c>
      <c r="F2013" s="1" t="s">
        <v>6354</v>
      </c>
      <c r="G2013" s="2" t="s">
        <v>18</v>
      </c>
      <c r="H2013" s="1" t="s">
        <v>9706</v>
      </c>
      <c r="I2013" s="3">
        <v>45098.638437499998</v>
      </c>
      <c r="J2013" s="4">
        <v>151000</v>
      </c>
      <c r="K2013" s="5">
        <v>11900</v>
      </c>
      <c r="L2013" s="5">
        <v>106600</v>
      </c>
      <c r="M2013" s="5">
        <f t="shared" si="72"/>
        <v>118500</v>
      </c>
      <c r="N2013" s="38">
        <v>2.36</v>
      </c>
      <c r="O2013" s="38">
        <v>2.77734584405207</v>
      </c>
    </row>
    <row r="2014" spans="1:15">
      <c r="A2014" s="1" t="s">
        <v>4459</v>
      </c>
      <c r="B2014" s="1" t="s">
        <v>6355</v>
      </c>
      <c r="C2014" s="1" t="s">
        <v>6356</v>
      </c>
      <c r="D2014" s="1" t="s">
        <v>6332</v>
      </c>
      <c r="E2014" s="2">
        <v>510</v>
      </c>
      <c r="F2014" s="1" t="s">
        <v>6357</v>
      </c>
      <c r="G2014" s="2" t="s">
        <v>18</v>
      </c>
      <c r="H2014" s="1" t="s">
        <v>9707</v>
      </c>
      <c r="I2014" s="3">
        <v>45212.64638888889</v>
      </c>
      <c r="J2014" s="4">
        <v>163000</v>
      </c>
      <c r="K2014" s="5">
        <v>10000</v>
      </c>
      <c r="L2014" s="5">
        <v>172600</v>
      </c>
      <c r="M2014" s="5">
        <f t="shared" si="72"/>
        <v>182600</v>
      </c>
      <c r="N2014" s="38">
        <v>2.36</v>
      </c>
      <c r="O2014" s="38">
        <v>2.77734584405207</v>
      </c>
    </row>
    <row r="2015" spans="1:15">
      <c r="A2015" s="1" t="s">
        <v>4459</v>
      </c>
      <c r="B2015" s="1" t="s">
        <v>6358</v>
      </c>
      <c r="C2015" s="1" t="s">
        <v>6359</v>
      </c>
      <c r="D2015" s="1" t="s">
        <v>6332</v>
      </c>
      <c r="E2015" s="2">
        <v>510</v>
      </c>
      <c r="F2015" s="1" t="s">
        <v>6360</v>
      </c>
      <c r="G2015" s="2" t="s">
        <v>18</v>
      </c>
      <c r="H2015" s="1" t="s">
        <v>9708</v>
      </c>
      <c r="I2015" s="3">
        <v>45107.668425925927</v>
      </c>
      <c r="J2015" s="4">
        <v>157000</v>
      </c>
      <c r="K2015" s="5">
        <v>10800</v>
      </c>
      <c r="L2015" s="5">
        <v>115100</v>
      </c>
      <c r="M2015" s="5">
        <f t="shared" si="72"/>
        <v>125900</v>
      </c>
      <c r="N2015" s="38">
        <v>2.36</v>
      </c>
      <c r="O2015" s="38">
        <v>2.77734584405207</v>
      </c>
    </row>
    <row r="2016" spans="1:15">
      <c r="A2016" s="1" t="s">
        <v>4459</v>
      </c>
      <c r="B2016" s="1" t="s">
        <v>6361</v>
      </c>
      <c r="C2016" s="1" t="s">
        <v>6362</v>
      </c>
      <c r="D2016" s="1" t="s">
        <v>6332</v>
      </c>
      <c r="E2016" s="2">
        <v>510</v>
      </c>
      <c r="F2016" s="1" t="s">
        <v>6363</v>
      </c>
      <c r="G2016" s="2" t="s">
        <v>18</v>
      </c>
      <c r="H2016" s="1" t="s">
        <v>9709</v>
      </c>
      <c r="I2016" s="3">
        <v>45135.340300925927</v>
      </c>
      <c r="J2016" s="4">
        <v>250000</v>
      </c>
      <c r="K2016" s="5">
        <v>11200</v>
      </c>
      <c r="L2016" s="5">
        <v>189800</v>
      </c>
      <c r="M2016" s="5">
        <f t="shared" si="72"/>
        <v>201000</v>
      </c>
      <c r="N2016" s="38">
        <v>2.36</v>
      </c>
      <c r="O2016" s="38">
        <v>2.77734584405207</v>
      </c>
    </row>
    <row r="2017" spans="1:15">
      <c r="A2017" s="1" t="s">
        <v>4459</v>
      </c>
      <c r="B2017" s="1" t="s">
        <v>6364</v>
      </c>
      <c r="C2017" s="1" t="s">
        <v>6365</v>
      </c>
      <c r="D2017" s="1" t="s">
        <v>6332</v>
      </c>
      <c r="E2017" s="2">
        <v>510</v>
      </c>
      <c r="F2017" s="1" t="s">
        <v>6366</v>
      </c>
      <c r="G2017" s="2" t="s">
        <v>18</v>
      </c>
      <c r="H2017" s="1" t="s">
        <v>9710</v>
      </c>
      <c r="I2017" s="3">
        <v>45076.567303240743</v>
      </c>
      <c r="J2017" s="4">
        <v>224000</v>
      </c>
      <c r="K2017" s="5">
        <v>10000</v>
      </c>
      <c r="L2017" s="5">
        <v>171200</v>
      </c>
      <c r="M2017" s="5">
        <f t="shared" si="72"/>
        <v>181200</v>
      </c>
      <c r="N2017" s="38">
        <v>2.36</v>
      </c>
      <c r="O2017" s="38">
        <v>2.77734584405207</v>
      </c>
    </row>
    <row r="2018" spans="1:15">
      <c r="A2018" s="1" t="s">
        <v>4459</v>
      </c>
      <c r="B2018" s="1" t="s">
        <v>6367</v>
      </c>
      <c r="C2018" s="1" t="s">
        <v>6368</v>
      </c>
      <c r="D2018" s="1" t="s">
        <v>6332</v>
      </c>
      <c r="E2018" s="2">
        <v>510</v>
      </c>
      <c r="F2018" s="1" t="s">
        <v>6369</v>
      </c>
      <c r="G2018" s="2" t="s">
        <v>18</v>
      </c>
      <c r="H2018" s="1" t="s">
        <v>9711</v>
      </c>
      <c r="I2018" s="3">
        <v>45078.533460648148</v>
      </c>
      <c r="J2018" s="4">
        <v>425000</v>
      </c>
      <c r="K2018" s="5">
        <v>15900</v>
      </c>
      <c r="L2018" s="5">
        <v>329000</v>
      </c>
      <c r="M2018" s="5">
        <f t="shared" si="72"/>
        <v>344900</v>
      </c>
      <c r="N2018" s="38">
        <v>2.36</v>
      </c>
      <c r="O2018" s="38">
        <v>2.77734584405207</v>
      </c>
    </row>
    <row r="2019" spans="1:15">
      <c r="A2019" s="1" t="s">
        <v>4459</v>
      </c>
      <c r="B2019" s="1" t="s">
        <v>6370</v>
      </c>
      <c r="C2019" s="1" t="s">
        <v>6371</v>
      </c>
      <c r="D2019" s="1" t="s">
        <v>6332</v>
      </c>
      <c r="E2019" s="2">
        <v>510</v>
      </c>
      <c r="F2019" s="1" t="s">
        <v>6372</v>
      </c>
      <c r="G2019" s="2" t="s">
        <v>18</v>
      </c>
      <c r="H2019" s="1" t="s">
        <v>9712</v>
      </c>
      <c r="I2019" s="3">
        <v>45170.490520833337</v>
      </c>
      <c r="J2019" s="4">
        <v>152000</v>
      </c>
      <c r="K2019" s="5">
        <v>10000</v>
      </c>
      <c r="L2019" s="5">
        <v>114400</v>
      </c>
      <c r="M2019" s="5">
        <f t="shared" si="72"/>
        <v>124400</v>
      </c>
      <c r="N2019" s="38">
        <v>2.36</v>
      </c>
      <c r="O2019" s="38">
        <v>2.77734584405207</v>
      </c>
    </row>
    <row r="2020" spans="1:15">
      <c r="A2020" s="1" t="s">
        <v>4459</v>
      </c>
      <c r="B2020" s="1" t="s">
        <v>6373</v>
      </c>
      <c r="C2020" s="1" t="s">
        <v>6374</v>
      </c>
      <c r="D2020" s="1" t="s">
        <v>6332</v>
      </c>
      <c r="E2020" s="2">
        <v>510</v>
      </c>
      <c r="F2020" s="1" t="s">
        <v>6375</v>
      </c>
      <c r="G2020" s="2" t="s">
        <v>18</v>
      </c>
      <c r="H2020" s="1" t="s">
        <v>9713</v>
      </c>
      <c r="I2020" s="3">
        <v>44951.605891203704</v>
      </c>
      <c r="J2020" s="4">
        <v>179000</v>
      </c>
      <c r="K2020" s="5">
        <v>8600</v>
      </c>
      <c r="L2020" s="5">
        <v>146800</v>
      </c>
      <c r="M2020" s="5">
        <f t="shared" si="72"/>
        <v>155400</v>
      </c>
      <c r="N2020" s="38">
        <v>2.36</v>
      </c>
      <c r="O2020" s="38">
        <v>2.77734584405207</v>
      </c>
    </row>
    <row r="2021" spans="1:15">
      <c r="A2021" s="1" t="s">
        <v>4459</v>
      </c>
      <c r="B2021" s="1" t="s">
        <v>6376</v>
      </c>
      <c r="C2021" s="1" t="s">
        <v>6377</v>
      </c>
      <c r="D2021" s="1" t="s">
        <v>6332</v>
      </c>
      <c r="E2021" s="2">
        <v>510</v>
      </c>
      <c r="F2021" s="1" t="s">
        <v>6378</v>
      </c>
      <c r="G2021" s="2" t="s">
        <v>18</v>
      </c>
      <c r="H2021" s="1" t="s">
        <v>9714</v>
      </c>
      <c r="I2021" s="3">
        <v>45240.53466435185</v>
      </c>
      <c r="J2021" s="4">
        <v>125000</v>
      </c>
      <c r="K2021" s="5">
        <v>10800</v>
      </c>
      <c r="L2021" s="5">
        <v>96400</v>
      </c>
      <c r="M2021" s="5">
        <f t="shared" si="72"/>
        <v>107200</v>
      </c>
      <c r="N2021" s="38">
        <v>2.36</v>
      </c>
      <c r="O2021" s="38">
        <v>2.77734584405207</v>
      </c>
    </row>
    <row r="2022" spans="1:15">
      <c r="A2022" s="1" t="s">
        <v>4459</v>
      </c>
      <c r="B2022" s="1" t="s">
        <v>6379</v>
      </c>
      <c r="C2022" s="1" t="s">
        <v>6380</v>
      </c>
      <c r="D2022" s="1" t="s">
        <v>6332</v>
      </c>
      <c r="E2022" s="2">
        <v>510</v>
      </c>
      <c r="F2022" s="1" t="s">
        <v>6381</v>
      </c>
      <c r="G2022" s="2" t="s">
        <v>18</v>
      </c>
      <c r="H2022" s="1" t="s">
        <v>9715</v>
      </c>
      <c r="I2022" s="3">
        <v>45239.499930555554</v>
      </c>
      <c r="J2022" s="4">
        <v>111000</v>
      </c>
      <c r="K2022" s="5">
        <v>14400</v>
      </c>
      <c r="L2022" s="5">
        <v>82200</v>
      </c>
      <c r="M2022" s="5">
        <f t="shared" si="72"/>
        <v>96600</v>
      </c>
      <c r="N2022" s="38">
        <v>2.36</v>
      </c>
      <c r="O2022" s="38">
        <v>2.77734584405207</v>
      </c>
    </row>
    <row r="2023" spans="1:15">
      <c r="A2023" s="1" t="s">
        <v>4459</v>
      </c>
      <c r="B2023" s="1" t="s">
        <v>6382</v>
      </c>
      <c r="C2023" s="1" t="s">
        <v>6383</v>
      </c>
      <c r="D2023" s="1" t="s">
        <v>6332</v>
      </c>
      <c r="E2023" s="2">
        <v>510</v>
      </c>
      <c r="F2023" s="1" t="s">
        <v>6384</v>
      </c>
      <c r="G2023" s="2" t="s">
        <v>18</v>
      </c>
      <c r="H2023" s="1" t="s">
        <v>9716</v>
      </c>
      <c r="I2023" s="3">
        <v>45090.621840277781</v>
      </c>
      <c r="J2023" s="4">
        <v>195000</v>
      </c>
      <c r="K2023" s="5">
        <v>9700</v>
      </c>
      <c r="L2023" s="5">
        <v>163500</v>
      </c>
      <c r="M2023" s="5">
        <f t="shared" si="72"/>
        <v>173200</v>
      </c>
      <c r="N2023" s="38">
        <v>2.36</v>
      </c>
      <c r="O2023" s="38">
        <v>2.77734584405207</v>
      </c>
    </row>
    <row r="2024" spans="1:15">
      <c r="A2024" s="1" t="s">
        <v>4459</v>
      </c>
      <c r="B2024" s="1" t="s">
        <v>6385</v>
      </c>
      <c r="C2024" s="1" t="s">
        <v>6386</v>
      </c>
      <c r="D2024" s="1" t="s">
        <v>6332</v>
      </c>
      <c r="E2024" s="2">
        <v>510</v>
      </c>
      <c r="F2024" s="1" t="s">
        <v>6387</v>
      </c>
      <c r="G2024" s="2" t="s">
        <v>18</v>
      </c>
      <c r="H2024" s="1" t="s">
        <v>9717</v>
      </c>
      <c r="I2024" s="3">
        <v>45148.415069444447</v>
      </c>
      <c r="J2024" s="4">
        <v>190000</v>
      </c>
      <c r="K2024" s="5">
        <v>14200</v>
      </c>
      <c r="L2024" s="5">
        <v>156300</v>
      </c>
      <c r="M2024" s="5">
        <f t="shared" si="72"/>
        <v>170500</v>
      </c>
      <c r="N2024" s="38">
        <v>2.36</v>
      </c>
      <c r="O2024" s="38">
        <v>2.77734584405207</v>
      </c>
    </row>
    <row r="2025" spans="1:15">
      <c r="A2025" s="1" t="s">
        <v>4459</v>
      </c>
      <c r="B2025" s="1" t="s">
        <v>6388</v>
      </c>
      <c r="C2025" s="1" t="s">
        <v>6389</v>
      </c>
      <c r="D2025" s="1" t="s">
        <v>6332</v>
      </c>
      <c r="E2025" s="2">
        <v>510</v>
      </c>
      <c r="F2025" s="1" t="s">
        <v>6390</v>
      </c>
      <c r="G2025" s="2" t="s">
        <v>18</v>
      </c>
      <c r="H2025" s="1" t="s">
        <v>9718</v>
      </c>
      <c r="I2025" s="3">
        <v>45198.561793981484</v>
      </c>
      <c r="J2025" s="4">
        <v>125000</v>
      </c>
      <c r="K2025" s="5">
        <v>10800</v>
      </c>
      <c r="L2025" s="5">
        <v>104500</v>
      </c>
      <c r="M2025" s="5">
        <f t="shared" si="72"/>
        <v>115300</v>
      </c>
      <c r="N2025" s="38">
        <v>2.36</v>
      </c>
      <c r="O2025" s="38">
        <v>2.77734584405207</v>
      </c>
    </row>
    <row r="2026" spans="1:15">
      <c r="A2026" s="1" t="s">
        <v>4459</v>
      </c>
      <c r="B2026" s="1" t="s">
        <v>6391</v>
      </c>
      <c r="C2026" s="1" t="s">
        <v>6392</v>
      </c>
      <c r="D2026" s="1" t="s">
        <v>6332</v>
      </c>
      <c r="E2026" s="2">
        <v>510</v>
      </c>
      <c r="F2026" s="1" t="s">
        <v>6393</v>
      </c>
      <c r="G2026" s="2" t="s">
        <v>18</v>
      </c>
      <c r="H2026" s="1" t="s">
        <v>9719</v>
      </c>
      <c r="I2026" s="3">
        <v>45021.434444444443</v>
      </c>
      <c r="J2026" s="4">
        <v>117000</v>
      </c>
      <c r="K2026" s="5">
        <v>9500</v>
      </c>
      <c r="L2026" s="5">
        <v>98800</v>
      </c>
      <c r="M2026" s="5">
        <f t="shared" si="72"/>
        <v>108300</v>
      </c>
      <c r="N2026" s="38">
        <v>2.36</v>
      </c>
      <c r="O2026" s="38">
        <v>2.77734584405207</v>
      </c>
    </row>
    <row r="2027" spans="1:15">
      <c r="A2027" s="1" t="s">
        <v>4459</v>
      </c>
      <c r="B2027" s="1" t="s">
        <v>6394</v>
      </c>
      <c r="C2027" s="1" t="s">
        <v>6395</v>
      </c>
      <c r="D2027" s="1" t="s">
        <v>6332</v>
      </c>
      <c r="E2027" s="2">
        <v>510</v>
      </c>
      <c r="F2027" s="1" t="s">
        <v>6396</v>
      </c>
      <c r="G2027" s="2" t="s">
        <v>18</v>
      </c>
      <c r="H2027" s="1" t="s">
        <v>9720</v>
      </c>
      <c r="I2027" s="3">
        <v>45204.573796296296</v>
      </c>
      <c r="J2027" s="4">
        <v>105000</v>
      </c>
      <c r="K2027" s="5">
        <v>8700</v>
      </c>
      <c r="L2027" s="5">
        <v>89400</v>
      </c>
      <c r="M2027" s="5">
        <f t="shared" si="72"/>
        <v>98100</v>
      </c>
      <c r="N2027" s="38">
        <v>2.36</v>
      </c>
      <c r="O2027" s="38">
        <v>2.77734584405207</v>
      </c>
    </row>
    <row r="2028" spans="1:15">
      <c r="A2028" s="1" t="s">
        <v>4459</v>
      </c>
      <c r="B2028" s="1" t="s">
        <v>6397</v>
      </c>
      <c r="C2028" s="1" t="s">
        <v>6398</v>
      </c>
      <c r="D2028" s="1" t="s">
        <v>6332</v>
      </c>
      <c r="E2028" s="2">
        <v>510</v>
      </c>
      <c r="F2028" s="1" t="s">
        <v>6399</v>
      </c>
      <c r="G2028" s="2" t="s">
        <v>18</v>
      </c>
      <c r="H2028" s="1" t="s">
        <v>9721</v>
      </c>
      <c r="I2028" s="3">
        <v>45016.622511574074</v>
      </c>
      <c r="J2028" s="4">
        <v>339900</v>
      </c>
      <c r="K2028" s="5">
        <v>9600</v>
      </c>
      <c r="L2028" s="5">
        <v>312000</v>
      </c>
      <c r="M2028" s="5">
        <f t="shared" si="72"/>
        <v>321600</v>
      </c>
      <c r="N2028" s="38">
        <v>2.36</v>
      </c>
      <c r="O2028" s="38">
        <v>2.77734584405207</v>
      </c>
    </row>
    <row r="2029" spans="1:15">
      <c r="A2029" s="1" t="s">
        <v>4459</v>
      </c>
      <c r="B2029" s="1" t="s">
        <v>6400</v>
      </c>
      <c r="C2029" s="1" t="s">
        <v>6401</v>
      </c>
      <c r="D2029" s="1" t="s">
        <v>6332</v>
      </c>
      <c r="E2029" s="2">
        <v>510</v>
      </c>
      <c r="F2029" s="1" t="s">
        <v>6402</v>
      </c>
      <c r="G2029" s="2" t="s">
        <v>18</v>
      </c>
      <c r="H2029" s="1" t="s">
        <v>9722</v>
      </c>
      <c r="I2029" s="3">
        <v>45082.549340277779</v>
      </c>
      <c r="J2029" s="4">
        <v>286750</v>
      </c>
      <c r="K2029" s="5">
        <v>11900</v>
      </c>
      <c r="L2029" s="5">
        <v>260900</v>
      </c>
      <c r="M2029" s="5">
        <f t="shared" si="72"/>
        <v>272800</v>
      </c>
      <c r="N2029" s="38">
        <v>2.36</v>
      </c>
      <c r="O2029" s="38">
        <v>2.77734584405207</v>
      </c>
    </row>
    <row r="2030" spans="1:15">
      <c r="A2030" s="1" t="s">
        <v>4459</v>
      </c>
      <c r="B2030" s="1" t="s">
        <v>6403</v>
      </c>
      <c r="C2030" s="1" t="s">
        <v>6404</v>
      </c>
      <c r="D2030" s="1" t="s">
        <v>6332</v>
      </c>
      <c r="E2030" s="2">
        <v>510</v>
      </c>
      <c r="F2030" s="1" t="s">
        <v>6405</v>
      </c>
      <c r="G2030" s="2" t="s">
        <v>18</v>
      </c>
      <c r="H2030" s="1" t="s">
        <v>9723</v>
      </c>
      <c r="I2030" s="3">
        <v>45141.431643518517</v>
      </c>
      <c r="J2030" s="4">
        <v>166000</v>
      </c>
      <c r="K2030" s="5">
        <v>9500</v>
      </c>
      <c r="L2030" s="5">
        <v>149100</v>
      </c>
      <c r="M2030" s="5">
        <f t="shared" si="72"/>
        <v>158600</v>
      </c>
      <c r="N2030" s="38">
        <v>2.36</v>
      </c>
      <c r="O2030" s="38">
        <v>2.77734584405207</v>
      </c>
    </row>
    <row r="2031" spans="1:15">
      <c r="A2031" s="1" t="s">
        <v>4459</v>
      </c>
      <c r="B2031" s="1" t="s">
        <v>6406</v>
      </c>
      <c r="C2031" s="1" t="s">
        <v>6407</v>
      </c>
      <c r="D2031" s="1" t="s">
        <v>6332</v>
      </c>
      <c r="E2031" s="2">
        <v>510</v>
      </c>
      <c r="F2031" s="1" t="s">
        <v>6408</v>
      </c>
      <c r="G2031" s="2" t="s">
        <v>18</v>
      </c>
      <c r="H2031" s="1" t="s">
        <v>9724</v>
      </c>
      <c r="I2031" s="3">
        <v>45016.418321759258</v>
      </c>
      <c r="J2031" s="4">
        <v>128000</v>
      </c>
      <c r="K2031" s="5">
        <v>9500</v>
      </c>
      <c r="L2031" s="5">
        <v>119900</v>
      </c>
      <c r="M2031" s="5">
        <f t="shared" si="72"/>
        <v>129400</v>
      </c>
      <c r="N2031" s="38">
        <v>2.36</v>
      </c>
      <c r="O2031" s="38">
        <v>2.77734584405207</v>
      </c>
    </row>
    <row r="2032" spans="1:15">
      <c r="A2032" s="1" t="s">
        <v>4459</v>
      </c>
      <c r="B2032" s="1" t="s">
        <v>6409</v>
      </c>
      <c r="C2032" s="1" t="s">
        <v>6410</v>
      </c>
      <c r="D2032" s="1" t="s">
        <v>6332</v>
      </c>
      <c r="E2032" s="2">
        <v>510</v>
      </c>
      <c r="F2032" s="1" t="s">
        <v>6411</v>
      </c>
      <c r="G2032" s="2" t="s">
        <v>18</v>
      </c>
      <c r="H2032" s="1" t="s">
        <v>9725</v>
      </c>
      <c r="I2032" s="3">
        <v>45098.458784722221</v>
      </c>
      <c r="J2032" s="4">
        <v>100000</v>
      </c>
      <c r="K2032" s="5">
        <v>14100</v>
      </c>
      <c r="L2032" s="5">
        <v>89400</v>
      </c>
      <c r="M2032" s="5">
        <f t="shared" si="72"/>
        <v>103500</v>
      </c>
      <c r="N2032" s="38">
        <v>2.36</v>
      </c>
      <c r="O2032" s="38">
        <v>2.77734584405207</v>
      </c>
    </row>
    <row r="2033" spans="1:15">
      <c r="A2033" s="1" t="s">
        <v>4459</v>
      </c>
      <c r="B2033" s="1" t="s">
        <v>6412</v>
      </c>
      <c r="C2033" s="1" t="s">
        <v>6413</v>
      </c>
      <c r="D2033" s="1" t="s">
        <v>6332</v>
      </c>
      <c r="E2033" s="2">
        <v>510</v>
      </c>
      <c r="F2033" s="1" t="s">
        <v>6414</v>
      </c>
      <c r="G2033" s="2" t="s">
        <v>18</v>
      </c>
      <c r="H2033" s="1" t="s">
        <v>9726</v>
      </c>
      <c r="I2033" s="3">
        <v>45224.544999999998</v>
      </c>
      <c r="J2033" s="4">
        <v>125000</v>
      </c>
      <c r="K2033" s="5">
        <v>8500</v>
      </c>
      <c r="L2033" s="5">
        <v>130700</v>
      </c>
      <c r="M2033" s="5">
        <f t="shared" ref="M2033:M2051" si="73">SUM(K2033:L2033)</f>
        <v>139200</v>
      </c>
      <c r="N2033" s="38">
        <v>2.36</v>
      </c>
      <c r="O2033" s="38">
        <v>2.77734584405207</v>
      </c>
    </row>
    <row r="2034" spans="1:15">
      <c r="A2034" s="1" t="s">
        <v>4459</v>
      </c>
      <c r="B2034" s="1" t="s">
        <v>6415</v>
      </c>
      <c r="C2034" s="1" t="s">
        <v>6416</v>
      </c>
      <c r="D2034" s="1" t="s">
        <v>6332</v>
      </c>
      <c r="E2034" s="2">
        <v>510</v>
      </c>
      <c r="F2034" s="1" t="s">
        <v>6417</v>
      </c>
      <c r="G2034" s="2" t="s">
        <v>18</v>
      </c>
      <c r="H2034" s="1" t="s">
        <v>9727</v>
      </c>
      <c r="I2034" s="3">
        <v>45085.356064814812</v>
      </c>
      <c r="J2034" s="4">
        <v>167000</v>
      </c>
      <c r="K2034" s="5">
        <v>11600</v>
      </c>
      <c r="L2034" s="5">
        <v>178200</v>
      </c>
      <c r="M2034" s="5">
        <f t="shared" si="73"/>
        <v>189800</v>
      </c>
      <c r="N2034" s="38">
        <v>2.36</v>
      </c>
      <c r="O2034" s="38">
        <v>2.77734584405207</v>
      </c>
    </row>
    <row r="2035" spans="1:15">
      <c r="A2035" s="1" t="s">
        <v>4459</v>
      </c>
      <c r="B2035" s="1" t="s">
        <v>6418</v>
      </c>
      <c r="C2035" s="1" t="s">
        <v>6419</v>
      </c>
      <c r="D2035" s="1" t="s">
        <v>6332</v>
      </c>
      <c r="E2035" s="2">
        <v>510</v>
      </c>
      <c r="F2035" s="1" t="s">
        <v>6420</v>
      </c>
      <c r="G2035" s="2" t="s">
        <v>18</v>
      </c>
      <c r="H2035" s="1" t="s">
        <v>9728</v>
      </c>
      <c r="I2035" s="3">
        <v>45279.583414351851</v>
      </c>
      <c r="J2035" s="4">
        <v>89900</v>
      </c>
      <c r="K2035" s="5">
        <v>11900</v>
      </c>
      <c r="L2035" s="5">
        <v>93300</v>
      </c>
      <c r="M2035" s="5">
        <f t="shared" si="73"/>
        <v>105200</v>
      </c>
      <c r="N2035" s="38">
        <v>2.36</v>
      </c>
      <c r="O2035" s="38">
        <v>2.77734584405207</v>
      </c>
    </row>
    <row r="2036" spans="1:15">
      <c r="A2036" s="1" t="s">
        <v>4459</v>
      </c>
      <c r="B2036" s="1" t="s">
        <v>6421</v>
      </c>
      <c r="C2036" s="1" t="s">
        <v>6422</v>
      </c>
      <c r="D2036" s="1" t="s">
        <v>6332</v>
      </c>
      <c r="E2036" s="2">
        <v>510</v>
      </c>
      <c r="F2036" s="1" t="s">
        <v>6423</v>
      </c>
      <c r="G2036" s="2" t="s">
        <v>18</v>
      </c>
      <c r="H2036" s="1" t="s">
        <v>9729</v>
      </c>
      <c r="I2036" s="3">
        <v>45092.589930555558</v>
      </c>
      <c r="J2036" s="4">
        <v>203000</v>
      </c>
      <c r="K2036" s="5">
        <v>10500</v>
      </c>
      <c r="L2036" s="5">
        <v>234900</v>
      </c>
      <c r="M2036" s="5">
        <f t="shared" si="73"/>
        <v>245400</v>
      </c>
      <c r="N2036" s="38">
        <v>2.36</v>
      </c>
      <c r="O2036" s="38">
        <v>2.77734584405207</v>
      </c>
    </row>
    <row r="2037" spans="1:15">
      <c r="A2037" s="1" t="s">
        <v>4459</v>
      </c>
      <c r="B2037" s="1" t="s">
        <v>6424</v>
      </c>
      <c r="C2037" s="1" t="s">
        <v>6425</v>
      </c>
      <c r="D2037" s="1" t="s">
        <v>6426</v>
      </c>
      <c r="E2037" s="2">
        <v>550</v>
      </c>
      <c r="F2037" s="1" t="s">
        <v>6427</v>
      </c>
      <c r="G2037" s="2" t="s">
        <v>18</v>
      </c>
      <c r="H2037" s="1" t="s">
        <v>9730</v>
      </c>
      <c r="I2037" s="3">
        <v>45092.662222222221</v>
      </c>
      <c r="J2037" s="4">
        <v>595000</v>
      </c>
      <c r="K2037" s="5">
        <v>9300</v>
      </c>
      <c r="L2037" s="5">
        <v>411800</v>
      </c>
      <c r="M2037" s="5">
        <f t="shared" si="73"/>
        <v>421100</v>
      </c>
      <c r="N2037" s="38">
        <v>4.2699999999999996</v>
      </c>
      <c r="O2037" s="38">
        <v>4.2699999999999996</v>
      </c>
    </row>
    <row r="2038" spans="1:15">
      <c r="A2038" s="1" t="s">
        <v>4459</v>
      </c>
      <c r="B2038" s="1" t="s">
        <v>6428</v>
      </c>
      <c r="C2038" s="1" t="s">
        <v>6429</v>
      </c>
      <c r="D2038" s="1" t="s">
        <v>6426</v>
      </c>
      <c r="E2038" s="2">
        <v>550</v>
      </c>
      <c r="F2038" s="1" t="s">
        <v>6430</v>
      </c>
      <c r="G2038" s="2" t="s">
        <v>18</v>
      </c>
      <c r="H2038" s="1" t="s">
        <v>9731</v>
      </c>
      <c r="I2038" s="3">
        <v>45000.628935185188</v>
      </c>
      <c r="J2038" s="4">
        <v>564900</v>
      </c>
      <c r="K2038" s="5">
        <v>9300</v>
      </c>
      <c r="L2038" s="5">
        <v>411800</v>
      </c>
      <c r="M2038" s="5">
        <f t="shared" si="73"/>
        <v>421100</v>
      </c>
      <c r="N2038" s="38">
        <v>4.2699999999999996</v>
      </c>
      <c r="O2038" s="38">
        <v>4.2699999999999996</v>
      </c>
    </row>
    <row r="2039" spans="1:15">
      <c r="A2039" s="1" t="s">
        <v>4459</v>
      </c>
      <c r="B2039" s="1" t="s">
        <v>6431</v>
      </c>
      <c r="C2039" s="1" t="s">
        <v>6432</v>
      </c>
      <c r="D2039" s="1" t="s">
        <v>6426</v>
      </c>
      <c r="E2039" s="2">
        <v>550</v>
      </c>
      <c r="F2039" s="1" t="s">
        <v>6433</v>
      </c>
      <c r="G2039" s="2" t="s">
        <v>18</v>
      </c>
      <c r="H2039" s="1" t="s">
        <v>9732</v>
      </c>
      <c r="I2039" s="3">
        <v>45021.384641203702</v>
      </c>
      <c r="J2039" s="4">
        <v>510000</v>
      </c>
      <c r="K2039" s="5">
        <v>9300</v>
      </c>
      <c r="L2039" s="5">
        <v>411800</v>
      </c>
      <c r="M2039" s="5">
        <f t="shared" si="73"/>
        <v>421100</v>
      </c>
      <c r="N2039" s="38">
        <v>4.2699999999999996</v>
      </c>
      <c r="O2039" s="38">
        <v>4.2699999999999996</v>
      </c>
    </row>
    <row r="2040" spans="1:15">
      <c r="A2040" s="1" t="s">
        <v>4459</v>
      </c>
      <c r="B2040" s="1" t="s">
        <v>6434</v>
      </c>
      <c r="C2040" s="1" t="s">
        <v>6435</v>
      </c>
      <c r="D2040" s="1" t="s">
        <v>6426</v>
      </c>
      <c r="E2040" s="2">
        <v>550</v>
      </c>
      <c r="F2040" s="1" t="s">
        <v>6436</v>
      </c>
      <c r="G2040" s="2" t="s">
        <v>18</v>
      </c>
      <c r="H2040" s="1" t="s">
        <v>9733</v>
      </c>
      <c r="I2040" s="3">
        <v>45124.376284722224</v>
      </c>
      <c r="J2040" s="4">
        <v>795000</v>
      </c>
      <c r="K2040" s="5">
        <v>18900</v>
      </c>
      <c r="L2040" s="5">
        <v>777400</v>
      </c>
      <c r="M2040" s="5">
        <f t="shared" si="73"/>
        <v>796300</v>
      </c>
      <c r="N2040" s="38">
        <v>4.2699999999999996</v>
      </c>
      <c r="O2040" s="38">
        <v>4.2699999999999996</v>
      </c>
    </row>
    <row r="2041" spans="1:15">
      <c r="A2041" s="1" t="s">
        <v>4459</v>
      </c>
      <c r="B2041" s="1" t="s">
        <v>6437</v>
      </c>
      <c r="C2041" s="1" t="s">
        <v>6438</v>
      </c>
      <c r="D2041" s="1" t="s">
        <v>6439</v>
      </c>
      <c r="E2041" s="2">
        <v>510</v>
      </c>
      <c r="F2041" s="1" t="s">
        <v>6440</v>
      </c>
      <c r="G2041" s="2" t="s">
        <v>18</v>
      </c>
      <c r="H2041" s="1" t="s">
        <v>9734</v>
      </c>
      <c r="I2041" s="3">
        <v>45280.677488425928</v>
      </c>
      <c r="J2041" s="4">
        <v>1050000</v>
      </c>
      <c r="K2041" s="5">
        <v>66800</v>
      </c>
      <c r="L2041" s="5">
        <v>743300</v>
      </c>
      <c r="M2041" s="5">
        <f t="shared" si="73"/>
        <v>810100</v>
      </c>
      <c r="N2041" s="38">
        <v>2.6</v>
      </c>
      <c r="O2041" s="38">
        <v>2.6</v>
      </c>
    </row>
    <row r="2042" spans="1:15">
      <c r="A2042" s="1" t="s">
        <v>4459</v>
      </c>
      <c r="B2042" s="1" t="s">
        <v>6441</v>
      </c>
      <c r="C2042" s="1" t="s">
        <v>6442</v>
      </c>
      <c r="D2042" s="1" t="s">
        <v>6439</v>
      </c>
      <c r="E2042" s="2">
        <v>510</v>
      </c>
      <c r="F2042" s="1" t="s">
        <v>6443</v>
      </c>
      <c r="G2042" s="2" t="s">
        <v>18</v>
      </c>
      <c r="H2042" s="1" t="s">
        <v>9735</v>
      </c>
      <c r="I2042" s="3">
        <v>45197.562268518515</v>
      </c>
      <c r="J2042" s="4">
        <v>630000</v>
      </c>
      <c r="K2042" s="5">
        <v>49400</v>
      </c>
      <c r="L2042" s="5">
        <v>487400</v>
      </c>
      <c r="M2042" s="5">
        <f t="shared" si="73"/>
        <v>536800</v>
      </c>
      <c r="N2042" s="38">
        <v>2.6</v>
      </c>
      <c r="O2042" s="38">
        <v>2.6</v>
      </c>
    </row>
    <row r="2043" spans="1:15">
      <c r="A2043" s="1" t="s">
        <v>4459</v>
      </c>
      <c r="B2043" s="1" t="s">
        <v>6444</v>
      </c>
      <c r="C2043" s="1" t="s">
        <v>6445</v>
      </c>
      <c r="D2043" s="1" t="s">
        <v>6439</v>
      </c>
      <c r="E2043" s="2">
        <v>510</v>
      </c>
      <c r="F2043" s="1" t="s">
        <v>6446</v>
      </c>
      <c r="G2043" s="2" t="s">
        <v>18</v>
      </c>
      <c r="H2043" s="1" t="s">
        <v>9736</v>
      </c>
      <c r="I2043" s="3">
        <v>45077.644641203704</v>
      </c>
      <c r="J2043" s="4">
        <v>747000</v>
      </c>
      <c r="K2043" s="5">
        <v>57400</v>
      </c>
      <c r="L2043" s="5">
        <v>625100</v>
      </c>
      <c r="M2043" s="5">
        <f t="shared" si="73"/>
        <v>682500</v>
      </c>
      <c r="N2043" s="38">
        <v>2.6</v>
      </c>
      <c r="O2043" s="38">
        <v>2.6</v>
      </c>
    </row>
    <row r="2044" spans="1:15">
      <c r="A2044" s="1" t="s">
        <v>4459</v>
      </c>
      <c r="B2044" s="1" t="s">
        <v>6447</v>
      </c>
      <c r="C2044" s="1" t="s">
        <v>6448</v>
      </c>
      <c r="D2044" s="1" t="s">
        <v>6439</v>
      </c>
      <c r="E2044" s="2">
        <v>510</v>
      </c>
      <c r="F2044" s="1" t="s">
        <v>6449</v>
      </c>
      <c r="G2044" s="2" t="s">
        <v>18</v>
      </c>
      <c r="H2044" s="1" t="s">
        <v>9737</v>
      </c>
      <c r="I2044" s="3">
        <v>45163.64366898148</v>
      </c>
      <c r="J2044" s="4">
        <v>640000</v>
      </c>
      <c r="K2044" s="5">
        <v>63300</v>
      </c>
      <c r="L2044" s="5">
        <v>535500</v>
      </c>
      <c r="M2044" s="5">
        <f t="shared" si="73"/>
        <v>598800</v>
      </c>
      <c r="N2044" s="38">
        <v>2.6</v>
      </c>
      <c r="O2044" s="38">
        <v>2.6</v>
      </c>
    </row>
    <row r="2045" spans="1:15">
      <c r="A2045" s="1" t="s">
        <v>4459</v>
      </c>
      <c r="B2045" s="1" t="s">
        <v>6450</v>
      </c>
      <c r="C2045" s="1" t="s">
        <v>6451</v>
      </c>
      <c r="D2045" s="1" t="s">
        <v>6439</v>
      </c>
      <c r="E2045" s="2">
        <v>510</v>
      </c>
      <c r="F2045" s="1" t="s">
        <v>6452</v>
      </c>
      <c r="G2045" s="2" t="s">
        <v>18</v>
      </c>
      <c r="H2045" s="1" t="s">
        <v>9738</v>
      </c>
      <c r="I2045" s="3">
        <v>45170.508912037039</v>
      </c>
      <c r="J2045" s="4">
        <v>725000</v>
      </c>
      <c r="K2045" s="5">
        <v>61700</v>
      </c>
      <c r="L2045" s="5">
        <v>618500</v>
      </c>
      <c r="M2045" s="5">
        <f t="shared" si="73"/>
        <v>680200</v>
      </c>
      <c r="N2045" s="38">
        <v>2.6</v>
      </c>
      <c r="O2045" s="38">
        <v>2.6</v>
      </c>
    </row>
    <row r="2046" spans="1:15">
      <c r="A2046" s="1" t="s">
        <v>4459</v>
      </c>
      <c r="B2046" s="1" t="s">
        <v>6453</v>
      </c>
      <c r="C2046" s="1" t="s">
        <v>6454</v>
      </c>
      <c r="D2046" s="1" t="s">
        <v>6439</v>
      </c>
      <c r="E2046" s="2">
        <v>510</v>
      </c>
      <c r="F2046" s="1" t="s">
        <v>6455</v>
      </c>
      <c r="G2046" s="2" t="s">
        <v>18</v>
      </c>
      <c r="H2046" s="1" t="s">
        <v>9739</v>
      </c>
      <c r="I2046" s="3">
        <v>45124.341539351852</v>
      </c>
      <c r="J2046" s="4">
        <v>730000</v>
      </c>
      <c r="K2046" s="5">
        <v>82400</v>
      </c>
      <c r="L2046" s="5">
        <v>635800</v>
      </c>
      <c r="M2046" s="5">
        <f t="shared" si="73"/>
        <v>718200</v>
      </c>
      <c r="N2046" s="38">
        <v>2.6</v>
      </c>
      <c r="O2046" s="38">
        <v>2.6</v>
      </c>
    </row>
    <row r="2047" spans="1:15">
      <c r="A2047" s="1" t="s">
        <v>4459</v>
      </c>
      <c r="B2047" s="1" t="s">
        <v>6456</v>
      </c>
      <c r="C2047" s="1" t="s">
        <v>6457</v>
      </c>
      <c r="D2047" s="1" t="s">
        <v>6439</v>
      </c>
      <c r="E2047" s="2">
        <v>510</v>
      </c>
      <c r="F2047" s="1" t="s">
        <v>6458</v>
      </c>
      <c r="G2047" s="2" t="s">
        <v>18</v>
      </c>
      <c r="H2047" s="1" t="s">
        <v>9740</v>
      </c>
      <c r="I2047" s="3">
        <v>45070.343344907407</v>
      </c>
      <c r="J2047" s="4">
        <v>690000</v>
      </c>
      <c r="K2047" s="5">
        <v>131400</v>
      </c>
      <c r="L2047" s="5">
        <v>589100</v>
      </c>
      <c r="M2047" s="5">
        <f t="shared" si="73"/>
        <v>720500</v>
      </c>
      <c r="N2047" s="38">
        <v>2.6</v>
      </c>
      <c r="O2047" s="38">
        <v>2.6</v>
      </c>
    </row>
    <row r="2048" spans="1:15">
      <c r="A2048" s="1" t="s">
        <v>4459</v>
      </c>
      <c r="B2048" s="1" t="s">
        <v>6459</v>
      </c>
      <c r="C2048" s="1" t="s">
        <v>6460</v>
      </c>
      <c r="D2048" s="1" t="s">
        <v>6439</v>
      </c>
      <c r="E2048" s="2">
        <v>510</v>
      </c>
      <c r="F2048" s="1" t="s">
        <v>6461</v>
      </c>
      <c r="G2048" s="2" t="s">
        <v>18</v>
      </c>
      <c r="H2048" s="1" t="s">
        <v>9741</v>
      </c>
      <c r="I2048" s="3">
        <v>45072.563379629632</v>
      </c>
      <c r="J2048" s="4">
        <v>745000</v>
      </c>
      <c r="K2048" s="5">
        <v>78700</v>
      </c>
      <c r="L2048" s="5">
        <v>759000</v>
      </c>
      <c r="M2048" s="5">
        <f t="shared" si="73"/>
        <v>837700</v>
      </c>
      <c r="N2048" s="38">
        <v>2.6</v>
      </c>
      <c r="O2048" s="38">
        <v>2.6</v>
      </c>
    </row>
    <row r="2049" spans="1:15">
      <c r="A2049" s="1" t="s">
        <v>4459</v>
      </c>
      <c r="B2049" s="1" t="s">
        <v>6462</v>
      </c>
      <c r="C2049" s="1" t="s">
        <v>6463</v>
      </c>
      <c r="D2049" s="1" t="s">
        <v>6439</v>
      </c>
      <c r="E2049" s="2">
        <v>510</v>
      </c>
      <c r="F2049" s="1" t="s">
        <v>6464</v>
      </c>
      <c r="G2049" s="2" t="s">
        <v>18</v>
      </c>
      <c r="H2049" s="1" t="s">
        <v>9742</v>
      </c>
      <c r="I2049" s="3">
        <v>45021.453182870369</v>
      </c>
      <c r="J2049" s="4">
        <v>422500</v>
      </c>
      <c r="K2049" s="5">
        <v>80900</v>
      </c>
      <c r="L2049" s="5">
        <v>441400</v>
      </c>
      <c r="M2049" s="5">
        <f t="shared" si="73"/>
        <v>522300</v>
      </c>
      <c r="N2049" s="38">
        <v>2.6</v>
      </c>
      <c r="O2049" s="38">
        <v>2.6</v>
      </c>
    </row>
    <row r="2050" spans="1:15">
      <c r="A2050" s="1" t="s">
        <v>4459</v>
      </c>
      <c r="B2050" s="1" t="s">
        <v>6465</v>
      </c>
      <c r="C2050" s="1" t="s">
        <v>6466</v>
      </c>
      <c r="D2050" s="1" t="s">
        <v>6467</v>
      </c>
      <c r="E2050" s="2">
        <v>510</v>
      </c>
      <c r="F2050" s="1" t="s">
        <v>6468</v>
      </c>
      <c r="G2050" s="2" t="s">
        <v>18</v>
      </c>
      <c r="H2050" s="1" t="s">
        <v>9743</v>
      </c>
      <c r="I2050" s="3">
        <v>45271.430243055554</v>
      </c>
      <c r="J2050" s="4">
        <v>260945</v>
      </c>
      <c r="K2050" s="5">
        <v>18100</v>
      </c>
      <c r="L2050" s="5">
        <v>193800</v>
      </c>
      <c r="M2050" s="5">
        <f t="shared" si="73"/>
        <v>211900</v>
      </c>
      <c r="N2050" s="38">
        <v>3.18</v>
      </c>
      <c r="O2050" s="38">
        <v>3.18</v>
      </c>
    </row>
    <row r="2051" spans="1:15">
      <c r="A2051" s="1" t="s">
        <v>4459</v>
      </c>
      <c r="B2051" s="1" t="s">
        <v>6469</v>
      </c>
      <c r="C2051" s="1" t="s">
        <v>6470</v>
      </c>
      <c r="D2051" s="1" t="s">
        <v>6467</v>
      </c>
      <c r="E2051" s="2">
        <v>510</v>
      </c>
      <c r="F2051" s="1" t="s">
        <v>6471</v>
      </c>
      <c r="G2051" s="2" t="s">
        <v>18</v>
      </c>
      <c r="H2051" s="1" t="s">
        <v>9744</v>
      </c>
      <c r="I2051" s="3">
        <v>45058.673391203702</v>
      </c>
      <c r="J2051" s="4">
        <v>191000</v>
      </c>
      <c r="K2051" s="5">
        <v>16900</v>
      </c>
      <c r="L2051" s="5">
        <v>139600</v>
      </c>
      <c r="M2051" s="5">
        <f t="shared" si="73"/>
        <v>156500</v>
      </c>
      <c r="N2051" s="38">
        <v>3.18</v>
      </c>
      <c r="O2051" s="38">
        <v>3.18</v>
      </c>
    </row>
    <row r="2052" spans="1:15">
      <c r="A2052" s="1" t="s">
        <v>4459</v>
      </c>
      <c r="B2052" s="1" t="s">
        <v>6472</v>
      </c>
      <c r="C2052" s="1" t="s">
        <v>6473</v>
      </c>
      <c r="D2052" s="1" t="s">
        <v>6467</v>
      </c>
      <c r="E2052" s="2">
        <v>510</v>
      </c>
      <c r="F2052" s="1" t="s">
        <v>6474</v>
      </c>
      <c r="G2052" s="2" t="s">
        <v>18</v>
      </c>
      <c r="H2052" s="1" t="s">
        <v>9745</v>
      </c>
      <c r="I2052" s="3">
        <v>45106.567789351851</v>
      </c>
      <c r="J2052" s="4">
        <v>235000</v>
      </c>
      <c r="K2052" s="5">
        <v>11900</v>
      </c>
      <c r="L2052" s="5">
        <v>201800</v>
      </c>
      <c r="M2052" s="5">
        <f>SUM(K2052:L2052)+500</f>
        <v>214200</v>
      </c>
      <c r="N2052" s="38">
        <v>3.18</v>
      </c>
      <c r="O2052" s="38">
        <v>3.18</v>
      </c>
    </row>
    <row r="2053" spans="1:15">
      <c r="A2053" s="1" t="s">
        <v>4459</v>
      </c>
      <c r="B2053" s="1" t="s">
        <v>6475</v>
      </c>
      <c r="C2053" s="1" t="s">
        <v>6476</v>
      </c>
      <c r="D2053" s="1" t="s">
        <v>6477</v>
      </c>
      <c r="E2053" s="2">
        <v>509</v>
      </c>
      <c r="F2053" s="1" t="s">
        <v>6478</v>
      </c>
      <c r="G2053" s="2" t="s">
        <v>18</v>
      </c>
      <c r="H2053" s="1" t="s">
        <v>9745</v>
      </c>
      <c r="I2053" s="3">
        <v>45106.567789351851</v>
      </c>
      <c r="K2053" s="5">
        <v>500</v>
      </c>
      <c r="L2053" s="5">
        <v>0</v>
      </c>
      <c r="N2053" s="38">
        <v>1</v>
      </c>
      <c r="O2053" s="38">
        <v>1</v>
      </c>
    </row>
    <row r="2054" spans="1:15">
      <c r="A2054" s="1" t="s">
        <v>4459</v>
      </c>
      <c r="B2054" s="1" t="s">
        <v>6479</v>
      </c>
      <c r="C2054" s="1" t="s">
        <v>6480</v>
      </c>
      <c r="D2054" s="1" t="s">
        <v>6467</v>
      </c>
      <c r="E2054" s="2">
        <v>510</v>
      </c>
      <c r="F2054" s="1" t="s">
        <v>6481</v>
      </c>
      <c r="G2054" s="2" t="s">
        <v>18</v>
      </c>
      <c r="H2054" s="1" t="s">
        <v>9746</v>
      </c>
      <c r="I2054" s="3">
        <v>45089.466435185182</v>
      </c>
      <c r="J2054" s="4">
        <v>165000</v>
      </c>
      <c r="K2054" s="5">
        <v>11900</v>
      </c>
      <c r="L2054" s="5">
        <v>157800</v>
      </c>
      <c r="M2054" s="5">
        <f t="shared" ref="M2054:M2101" si="74">SUM(K2054:L2054)</f>
        <v>169700</v>
      </c>
      <c r="N2054" s="38">
        <v>3.18</v>
      </c>
      <c r="O2054" s="38">
        <v>3.18</v>
      </c>
    </row>
    <row r="2055" spans="1:15">
      <c r="A2055" s="1" t="s">
        <v>4459</v>
      </c>
      <c r="B2055" s="1" t="s">
        <v>6482</v>
      </c>
      <c r="C2055" s="1" t="s">
        <v>6483</v>
      </c>
      <c r="D2055" s="1" t="s">
        <v>6467</v>
      </c>
      <c r="E2055" s="2">
        <v>510</v>
      </c>
      <c r="F2055" s="1" t="s">
        <v>6484</v>
      </c>
      <c r="G2055" s="2" t="s">
        <v>18</v>
      </c>
      <c r="H2055" s="1" t="s">
        <v>9747</v>
      </c>
      <c r="I2055" s="3">
        <v>45247.400925925926</v>
      </c>
      <c r="J2055" s="4">
        <v>604000</v>
      </c>
      <c r="K2055" s="5">
        <v>11400</v>
      </c>
      <c r="L2055" s="5">
        <v>616900</v>
      </c>
      <c r="M2055" s="5">
        <f t="shared" si="74"/>
        <v>628300</v>
      </c>
      <c r="N2055" s="38">
        <v>3.18</v>
      </c>
      <c r="O2055" s="38">
        <v>3.18</v>
      </c>
    </row>
    <row r="2056" spans="1:15">
      <c r="A2056" s="1" t="s">
        <v>4459</v>
      </c>
      <c r="B2056" s="1" t="s">
        <v>6485</v>
      </c>
      <c r="C2056" s="1" t="s">
        <v>6486</v>
      </c>
      <c r="D2056" s="1" t="s">
        <v>6467</v>
      </c>
      <c r="E2056" s="2">
        <v>510</v>
      </c>
      <c r="F2056" s="1" t="s">
        <v>6487</v>
      </c>
      <c r="G2056" s="2" t="s">
        <v>18</v>
      </c>
      <c r="H2056" s="1" t="s">
        <v>9748</v>
      </c>
      <c r="I2056" s="3">
        <v>45279.420416666668</v>
      </c>
      <c r="J2056" s="4">
        <v>110000</v>
      </c>
      <c r="K2056" s="5">
        <v>13600</v>
      </c>
      <c r="L2056" s="5">
        <v>114600</v>
      </c>
      <c r="M2056" s="5">
        <f t="shared" si="74"/>
        <v>128200</v>
      </c>
      <c r="N2056" s="38">
        <v>3.18</v>
      </c>
      <c r="O2056" s="38">
        <v>3.18</v>
      </c>
    </row>
    <row r="2057" spans="1:15">
      <c r="A2057" s="1" t="s">
        <v>4459</v>
      </c>
      <c r="B2057" s="1" t="s">
        <v>6488</v>
      </c>
      <c r="C2057" s="1" t="s">
        <v>6489</v>
      </c>
      <c r="D2057" s="1" t="s">
        <v>6467</v>
      </c>
      <c r="E2057" s="2">
        <v>510</v>
      </c>
      <c r="F2057" s="1" t="s">
        <v>6490</v>
      </c>
      <c r="G2057" s="2" t="s">
        <v>18</v>
      </c>
      <c r="H2057" s="1" t="s">
        <v>9749</v>
      </c>
      <c r="I2057" s="3">
        <v>45119.460034722222</v>
      </c>
      <c r="J2057" s="4">
        <v>125000</v>
      </c>
      <c r="K2057" s="5">
        <v>11600</v>
      </c>
      <c r="L2057" s="5">
        <v>141000</v>
      </c>
      <c r="M2057" s="5">
        <f t="shared" si="74"/>
        <v>152600</v>
      </c>
      <c r="N2057" s="38">
        <v>3.18</v>
      </c>
      <c r="O2057" s="38">
        <v>3.18</v>
      </c>
    </row>
    <row r="2058" spans="1:15">
      <c r="A2058" s="1" t="s">
        <v>4459</v>
      </c>
      <c r="B2058" s="1" t="s">
        <v>6491</v>
      </c>
      <c r="C2058" s="1" t="s">
        <v>6492</v>
      </c>
      <c r="D2058" s="1" t="s">
        <v>6467</v>
      </c>
      <c r="E2058" s="2">
        <v>510</v>
      </c>
      <c r="F2058" s="1" t="s">
        <v>6493</v>
      </c>
      <c r="G2058" s="2" t="s">
        <v>18</v>
      </c>
      <c r="H2058" s="1" t="s">
        <v>9750</v>
      </c>
      <c r="I2058" s="3">
        <v>45222.41238425926</v>
      </c>
      <c r="J2058" s="4">
        <v>250000</v>
      </c>
      <c r="K2058" s="5">
        <v>15200</v>
      </c>
      <c r="L2058" s="5">
        <v>295400</v>
      </c>
      <c r="M2058" s="5">
        <f t="shared" si="74"/>
        <v>310600</v>
      </c>
      <c r="N2058" s="38">
        <v>3.18</v>
      </c>
      <c r="O2058" s="38">
        <v>3.18</v>
      </c>
    </row>
    <row r="2059" spans="1:15">
      <c r="A2059" s="1" t="s">
        <v>4459</v>
      </c>
      <c r="B2059" s="1" t="s">
        <v>6494</v>
      </c>
      <c r="C2059" s="1" t="s">
        <v>6495</v>
      </c>
      <c r="D2059" s="1" t="s">
        <v>6467</v>
      </c>
      <c r="E2059" s="2">
        <v>510</v>
      </c>
      <c r="F2059" s="1" t="s">
        <v>6496</v>
      </c>
      <c r="G2059" s="2" t="s">
        <v>18</v>
      </c>
      <c r="H2059" s="1" t="s">
        <v>9751</v>
      </c>
      <c r="I2059" s="3">
        <v>45072.466226851851</v>
      </c>
      <c r="J2059" s="4">
        <v>141000</v>
      </c>
      <c r="K2059" s="5">
        <v>10100</v>
      </c>
      <c r="L2059" s="5">
        <v>169700</v>
      </c>
      <c r="M2059" s="5">
        <f t="shared" si="74"/>
        <v>179800</v>
      </c>
      <c r="N2059" s="38">
        <v>3.18</v>
      </c>
      <c r="O2059" s="38">
        <v>3.18</v>
      </c>
    </row>
    <row r="2060" spans="1:15">
      <c r="A2060" s="1" t="s">
        <v>4459</v>
      </c>
      <c r="B2060" s="1" t="s">
        <v>6497</v>
      </c>
      <c r="C2060" s="1" t="s">
        <v>6498</v>
      </c>
      <c r="D2060" s="1" t="s">
        <v>6499</v>
      </c>
      <c r="E2060" s="2">
        <v>556</v>
      </c>
      <c r="F2060" s="1" t="s">
        <v>6500</v>
      </c>
      <c r="G2060" s="2" t="s">
        <v>18</v>
      </c>
      <c r="H2060" s="1" t="s">
        <v>9752</v>
      </c>
      <c r="I2060" s="3">
        <v>45107.552615740744</v>
      </c>
      <c r="J2060" s="4">
        <v>730000</v>
      </c>
      <c r="K2060" s="5">
        <v>0</v>
      </c>
      <c r="L2060" s="5">
        <v>630100</v>
      </c>
      <c r="M2060" s="5">
        <f t="shared" si="74"/>
        <v>630100</v>
      </c>
      <c r="N2060" s="38">
        <v>7.35</v>
      </c>
      <c r="O2060" s="38">
        <v>5.7</v>
      </c>
    </row>
    <row r="2061" spans="1:15">
      <c r="A2061" s="1" t="s">
        <v>4459</v>
      </c>
      <c r="B2061" s="1" t="s">
        <v>6501</v>
      </c>
      <c r="C2061" s="1" t="s">
        <v>6502</v>
      </c>
      <c r="D2061" s="1" t="s">
        <v>6499</v>
      </c>
      <c r="E2061" s="2">
        <v>556</v>
      </c>
      <c r="F2061" s="1" t="s">
        <v>6503</v>
      </c>
      <c r="G2061" s="2" t="s">
        <v>18</v>
      </c>
      <c r="H2061" s="1" t="s">
        <v>9753</v>
      </c>
      <c r="I2061" s="3">
        <v>45030.354953703703</v>
      </c>
      <c r="J2061" s="4">
        <v>622900</v>
      </c>
      <c r="K2061" s="5">
        <v>0</v>
      </c>
      <c r="L2061" s="5">
        <v>567100</v>
      </c>
      <c r="M2061" s="5">
        <f t="shared" si="74"/>
        <v>567100</v>
      </c>
      <c r="N2061" s="38">
        <v>7.35</v>
      </c>
      <c r="O2061" s="38">
        <v>5.7</v>
      </c>
    </row>
    <row r="2062" spans="1:15">
      <c r="A2062" s="1" t="s">
        <v>4459</v>
      </c>
      <c r="B2062" s="1" t="s">
        <v>6504</v>
      </c>
      <c r="C2062" s="1" t="s">
        <v>6505</v>
      </c>
      <c r="D2062" s="1" t="s">
        <v>6499</v>
      </c>
      <c r="E2062" s="2">
        <v>556</v>
      </c>
      <c r="F2062" s="1" t="s">
        <v>6506</v>
      </c>
      <c r="G2062" s="2" t="s">
        <v>18</v>
      </c>
      <c r="H2062" s="1" t="s">
        <v>9754</v>
      </c>
      <c r="I2062" s="3">
        <v>45015.600798611114</v>
      </c>
      <c r="J2062" s="4">
        <v>490155</v>
      </c>
      <c r="K2062" s="5">
        <v>0</v>
      </c>
      <c r="L2062" s="5">
        <v>497800</v>
      </c>
      <c r="M2062" s="5">
        <f t="shared" si="74"/>
        <v>497800</v>
      </c>
      <c r="N2062" s="38">
        <v>7.35</v>
      </c>
      <c r="O2062" s="38">
        <v>5.7</v>
      </c>
    </row>
    <row r="2063" spans="1:15">
      <c r="A2063" s="1" t="s">
        <v>4459</v>
      </c>
      <c r="B2063" s="1" t="s">
        <v>6507</v>
      </c>
      <c r="C2063" s="1" t="s">
        <v>6508</v>
      </c>
      <c r="D2063" s="1" t="s">
        <v>6499</v>
      </c>
      <c r="E2063" s="2">
        <v>556</v>
      </c>
      <c r="F2063" s="1" t="s">
        <v>6509</v>
      </c>
      <c r="G2063" s="2" t="s">
        <v>18</v>
      </c>
      <c r="H2063" s="1" t="s">
        <v>9755</v>
      </c>
      <c r="I2063" s="3">
        <v>45091.594421296293</v>
      </c>
      <c r="J2063" s="4">
        <v>579990</v>
      </c>
      <c r="K2063" s="5">
        <v>0</v>
      </c>
      <c r="L2063" s="5">
        <v>594400</v>
      </c>
      <c r="M2063" s="5">
        <f t="shared" si="74"/>
        <v>594400</v>
      </c>
      <c r="N2063" s="38">
        <v>7.35</v>
      </c>
      <c r="O2063" s="38">
        <v>5.7</v>
      </c>
    </row>
    <row r="2064" spans="1:15">
      <c r="A2064" s="1" t="s">
        <v>4459</v>
      </c>
      <c r="B2064" s="1" t="s">
        <v>6510</v>
      </c>
      <c r="C2064" s="1" t="s">
        <v>6511</v>
      </c>
      <c r="D2064" s="1" t="s">
        <v>6499</v>
      </c>
      <c r="E2064" s="2">
        <v>556</v>
      </c>
      <c r="F2064" s="1" t="s">
        <v>6512</v>
      </c>
      <c r="G2064" s="2" t="s">
        <v>18</v>
      </c>
      <c r="H2064" s="1" t="s">
        <v>9756</v>
      </c>
      <c r="I2064" s="3">
        <v>45015.358680555553</v>
      </c>
      <c r="J2064" s="4">
        <v>484600</v>
      </c>
      <c r="K2064" s="5">
        <v>0</v>
      </c>
      <c r="L2064" s="5">
        <v>560000</v>
      </c>
      <c r="M2064" s="5">
        <f t="shared" si="74"/>
        <v>560000</v>
      </c>
      <c r="N2064" s="38">
        <v>7.35</v>
      </c>
      <c r="O2064" s="38">
        <v>5.7</v>
      </c>
    </row>
    <row r="2065" spans="1:15">
      <c r="A2065" s="1" t="s">
        <v>4459</v>
      </c>
      <c r="B2065" s="1" t="s">
        <v>6513</v>
      </c>
      <c r="C2065" s="1" t="s">
        <v>6514</v>
      </c>
      <c r="D2065" s="1" t="s">
        <v>6499</v>
      </c>
      <c r="E2065" s="2">
        <v>556</v>
      </c>
      <c r="F2065" s="1" t="s">
        <v>6515</v>
      </c>
      <c r="G2065" s="2" t="s">
        <v>18</v>
      </c>
      <c r="H2065" s="1" t="s">
        <v>9757</v>
      </c>
      <c r="I2065" s="3">
        <v>45071.464236111111</v>
      </c>
      <c r="J2065" s="4">
        <v>476850</v>
      </c>
      <c r="K2065" s="5">
        <v>0</v>
      </c>
      <c r="L2065" s="5">
        <v>560000</v>
      </c>
      <c r="M2065" s="5">
        <f t="shared" si="74"/>
        <v>560000</v>
      </c>
      <c r="N2065" s="38">
        <v>7.35</v>
      </c>
      <c r="O2065" s="38">
        <v>5.7</v>
      </c>
    </row>
    <row r="2066" spans="1:15">
      <c r="A2066" s="1" t="s">
        <v>4459</v>
      </c>
      <c r="B2066" s="1" t="s">
        <v>6516</v>
      </c>
      <c r="C2066" s="1" t="s">
        <v>6517</v>
      </c>
      <c r="D2066" s="1" t="s">
        <v>6499</v>
      </c>
      <c r="E2066" s="2">
        <v>556</v>
      </c>
      <c r="F2066" s="1" t="s">
        <v>6518</v>
      </c>
      <c r="G2066" s="2" t="s">
        <v>18</v>
      </c>
      <c r="H2066" s="1" t="s">
        <v>9758</v>
      </c>
      <c r="I2066" s="3">
        <v>45139.389247685183</v>
      </c>
      <c r="J2066" s="4">
        <v>475000</v>
      </c>
      <c r="K2066" s="5">
        <v>0</v>
      </c>
      <c r="L2066" s="5">
        <v>560000</v>
      </c>
      <c r="M2066" s="5">
        <f t="shared" si="74"/>
        <v>560000</v>
      </c>
      <c r="N2066" s="38">
        <v>7.35</v>
      </c>
      <c r="O2066" s="38">
        <v>5.7</v>
      </c>
    </row>
    <row r="2067" spans="1:15">
      <c r="A2067" s="1" t="s">
        <v>4459</v>
      </c>
      <c r="B2067" s="1" t="s">
        <v>6519</v>
      </c>
      <c r="C2067" s="1" t="s">
        <v>6520</v>
      </c>
      <c r="D2067" s="1" t="s">
        <v>6499</v>
      </c>
      <c r="E2067" s="2">
        <v>556</v>
      </c>
      <c r="F2067" s="1" t="s">
        <v>6521</v>
      </c>
      <c r="G2067" s="2" t="s">
        <v>18</v>
      </c>
      <c r="H2067" s="1" t="s">
        <v>9759</v>
      </c>
      <c r="I2067" s="3">
        <v>45125.48</v>
      </c>
      <c r="J2067" s="4">
        <v>475000</v>
      </c>
      <c r="K2067" s="5">
        <v>0</v>
      </c>
      <c r="L2067" s="5">
        <v>560000</v>
      </c>
      <c r="M2067" s="5">
        <f t="shared" si="74"/>
        <v>560000</v>
      </c>
      <c r="N2067" s="38">
        <v>7.35</v>
      </c>
      <c r="O2067" s="38">
        <v>5.7</v>
      </c>
    </row>
    <row r="2068" spans="1:15">
      <c r="A2068" s="1" t="s">
        <v>4459</v>
      </c>
      <c r="B2068" s="1" t="s">
        <v>6522</v>
      </c>
      <c r="C2068" s="1" t="s">
        <v>6523</v>
      </c>
      <c r="D2068" s="1" t="s">
        <v>6499</v>
      </c>
      <c r="E2068" s="2">
        <v>556</v>
      </c>
      <c r="F2068" s="1" t="s">
        <v>6524</v>
      </c>
      <c r="G2068" s="2" t="s">
        <v>18</v>
      </c>
      <c r="H2068" s="1" t="s">
        <v>9760</v>
      </c>
      <c r="I2068" s="3">
        <v>45113.399340277778</v>
      </c>
      <c r="J2068" s="4">
        <v>475000</v>
      </c>
      <c r="K2068" s="5">
        <v>0</v>
      </c>
      <c r="L2068" s="5">
        <v>560000</v>
      </c>
      <c r="M2068" s="5">
        <f t="shared" si="74"/>
        <v>560000</v>
      </c>
      <c r="N2068" s="38">
        <v>7.35</v>
      </c>
      <c r="O2068" s="38">
        <v>5.7</v>
      </c>
    </row>
    <row r="2069" spans="1:15">
      <c r="A2069" s="1" t="s">
        <v>4459</v>
      </c>
      <c r="B2069" s="1" t="s">
        <v>6525</v>
      </c>
      <c r="C2069" s="1" t="s">
        <v>6526</v>
      </c>
      <c r="D2069" s="1" t="s">
        <v>6499</v>
      </c>
      <c r="E2069" s="2">
        <v>556</v>
      </c>
      <c r="F2069" s="1" t="s">
        <v>6527</v>
      </c>
      <c r="G2069" s="2" t="s">
        <v>18</v>
      </c>
      <c r="H2069" s="1" t="s">
        <v>9761</v>
      </c>
      <c r="I2069" s="3">
        <v>45135.368564814817</v>
      </c>
      <c r="J2069" s="4">
        <v>630000</v>
      </c>
      <c r="K2069" s="5">
        <v>0</v>
      </c>
      <c r="L2069" s="5">
        <v>746600</v>
      </c>
      <c r="M2069" s="5">
        <f t="shared" si="74"/>
        <v>746600</v>
      </c>
      <c r="N2069" s="38">
        <v>7.35</v>
      </c>
      <c r="O2069" s="38">
        <v>5.7</v>
      </c>
    </row>
    <row r="2070" spans="1:15">
      <c r="A2070" s="1" t="s">
        <v>4459</v>
      </c>
      <c r="B2070" s="1" t="s">
        <v>6528</v>
      </c>
      <c r="C2070" s="1" t="s">
        <v>6529</v>
      </c>
      <c r="D2070" s="1" t="s">
        <v>6499</v>
      </c>
      <c r="E2070" s="2">
        <v>556</v>
      </c>
      <c r="F2070" s="1" t="s">
        <v>6530</v>
      </c>
      <c r="G2070" s="2" t="s">
        <v>18</v>
      </c>
      <c r="H2070" s="1" t="s">
        <v>9762</v>
      </c>
      <c r="I2070" s="3">
        <v>45140.38040509259</v>
      </c>
      <c r="J2070" s="4">
        <v>470000</v>
      </c>
      <c r="K2070" s="5">
        <v>0</v>
      </c>
      <c r="L2070" s="5">
        <v>560000</v>
      </c>
      <c r="M2070" s="5">
        <f t="shared" si="74"/>
        <v>560000</v>
      </c>
      <c r="N2070" s="38">
        <v>7.35</v>
      </c>
      <c r="O2070" s="38">
        <v>5.7</v>
      </c>
    </row>
    <row r="2071" spans="1:15">
      <c r="A2071" s="1" t="s">
        <v>4459</v>
      </c>
      <c r="B2071" s="1" t="s">
        <v>6531</v>
      </c>
      <c r="C2071" s="1" t="s">
        <v>6532</v>
      </c>
      <c r="D2071" s="1" t="s">
        <v>6499</v>
      </c>
      <c r="E2071" s="2">
        <v>556</v>
      </c>
      <c r="F2071" s="1" t="s">
        <v>6533</v>
      </c>
      <c r="G2071" s="2" t="s">
        <v>18</v>
      </c>
      <c r="H2071" s="1" t="s">
        <v>10118</v>
      </c>
      <c r="I2071" s="3">
        <v>45015.398298611108</v>
      </c>
      <c r="J2071" s="4">
        <v>365000</v>
      </c>
      <c r="K2071" s="5">
        <v>0</v>
      </c>
      <c r="L2071" s="5">
        <v>497800</v>
      </c>
      <c r="M2071" s="5">
        <f t="shared" si="74"/>
        <v>497800</v>
      </c>
      <c r="N2071" s="38">
        <v>7.35</v>
      </c>
      <c r="O2071" s="38">
        <v>5.7</v>
      </c>
    </row>
    <row r="2072" spans="1:15">
      <c r="A2072" s="1" t="s">
        <v>4459</v>
      </c>
      <c r="B2072" s="1" t="s">
        <v>6534</v>
      </c>
      <c r="C2072" s="1" t="s">
        <v>6535</v>
      </c>
      <c r="D2072" s="1" t="s">
        <v>6536</v>
      </c>
      <c r="E2072" s="2">
        <v>550</v>
      </c>
      <c r="F2072" s="1" t="s">
        <v>6537</v>
      </c>
      <c r="G2072" s="2" t="s">
        <v>18</v>
      </c>
      <c r="H2072" s="1" t="s">
        <v>9763</v>
      </c>
      <c r="I2072" s="3">
        <v>45076.495115740741</v>
      </c>
      <c r="J2072" s="4">
        <v>995000</v>
      </c>
      <c r="K2072" s="5">
        <v>32300</v>
      </c>
      <c r="L2072" s="5">
        <v>745300</v>
      </c>
      <c r="M2072" s="5">
        <f t="shared" si="74"/>
        <v>777600</v>
      </c>
      <c r="N2072" s="38">
        <v>5.55</v>
      </c>
      <c r="O2072" s="38">
        <v>5.55</v>
      </c>
    </row>
    <row r="2073" spans="1:15">
      <c r="A2073" s="1" t="s">
        <v>4459</v>
      </c>
      <c r="B2073" s="1" t="s">
        <v>6538</v>
      </c>
      <c r="C2073" s="1" t="s">
        <v>6539</v>
      </c>
      <c r="D2073" s="1" t="s">
        <v>6540</v>
      </c>
      <c r="E2073" s="2">
        <v>550</v>
      </c>
      <c r="F2073" s="1" t="s">
        <v>6541</v>
      </c>
      <c r="G2073" s="2" t="s">
        <v>18</v>
      </c>
      <c r="H2073" s="1" t="s">
        <v>9764</v>
      </c>
      <c r="I2073" s="3">
        <v>45068.537291666667</v>
      </c>
      <c r="J2073" s="4">
        <v>658125</v>
      </c>
      <c r="K2073" s="5">
        <v>48400</v>
      </c>
      <c r="L2073" s="5">
        <v>609700</v>
      </c>
      <c r="M2073" s="5">
        <f t="shared" si="74"/>
        <v>658100</v>
      </c>
      <c r="N2073" s="38">
        <v>5.55</v>
      </c>
      <c r="O2073" s="38">
        <v>5.55</v>
      </c>
    </row>
    <row r="2074" spans="1:15">
      <c r="A2074" s="1" t="s">
        <v>4459</v>
      </c>
      <c r="B2074" s="1" t="s">
        <v>6542</v>
      </c>
      <c r="C2074" s="1" t="s">
        <v>6543</v>
      </c>
      <c r="D2074" s="1" t="s">
        <v>6540</v>
      </c>
      <c r="E2074" s="2">
        <v>550</v>
      </c>
      <c r="F2074" s="1" t="s">
        <v>6544</v>
      </c>
      <c r="G2074" s="2" t="s">
        <v>18</v>
      </c>
      <c r="H2074" s="1" t="s">
        <v>9765</v>
      </c>
      <c r="I2074" s="3">
        <v>45056.561192129629</v>
      </c>
      <c r="J2074" s="4">
        <v>642500</v>
      </c>
      <c r="K2074" s="5">
        <v>48000</v>
      </c>
      <c r="L2074" s="5">
        <v>594500</v>
      </c>
      <c r="M2074" s="5">
        <f t="shared" si="74"/>
        <v>642500</v>
      </c>
      <c r="N2074" s="38">
        <v>5.55</v>
      </c>
      <c r="O2074" s="38">
        <v>5.55</v>
      </c>
    </row>
    <row r="2075" spans="1:15">
      <c r="A2075" s="1" t="s">
        <v>4459</v>
      </c>
      <c r="B2075" s="1" t="s">
        <v>6545</v>
      </c>
      <c r="C2075" s="1" t="s">
        <v>6546</v>
      </c>
      <c r="D2075" s="1" t="s">
        <v>6547</v>
      </c>
      <c r="E2075" s="2">
        <v>550</v>
      </c>
      <c r="F2075" s="1" t="s">
        <v>6548</v>
      </c>
      <c r="G2075" s="2" t="s">
        <v>18</v>
      </c>
      <c r="H2075" s="1" t="s">
        <v>9766</v>
      </c>
      <c r="I2075" s="3">
        <v>45139.406701388885</v>
      </c>
      <c r="J2075" s="4">
        <v>840000</v>
      </c>
      <c r="K2075" s="5">
        <v>27600</v>
      </c>
      <c r="L2075" s="5">
        <v>697400</v>
      </c>
      <c r="M2075" s="5">
        <f t="shared" si="74"/>
        <v>725000</v>
      </c>
      <c r="N2075" s="38">
        <v>5.55</v>
      </c>
      <c r="O2075" s="38">
        <v>4.3099999999999996</v>
      </c>
    </row>
    <row r="2076" spans="1:15">
      <c r="A2076" s="1" t="s">
        <v>4459</v>
      </c>
      <c r="B2076" s="1" t="s">
        <v>6549</v>
      </c>
      <c r="C2076" s="1" t="s">
        <v>6550</v>
      </c>
      <c r="D2076" s="1" t="s">
        <v>6547</v>
      </c>
      <c r="E2076" s="2">
        <v>550</v>
      </c>
      <c r="F2076" s="1" t="s">
        <v>6551</v>
      </c>
      <c r="G2076" s="2" t="s">
        <v>18</v>
      </c>
      <c r="H2076" s="1" t="s">
        <v>9767</v>
      </c>
      <c r="I2076" s="3">
        <v>44994.420717592591</v>
      </c>
      <c r="J2076" s="4">
        <v>780000</v>
      </c>
      <c r="K2076" s="5">
        <v>27600</v>
      </c>
      <c r="L2076" s="5">
        <v>691600</v>
      </c>
      <c r="M2076" s="5">
        <f t="shared" si="74"/>
        <v>719200</v>
      </c>
      <c r="N2076" s="38">
        <v>5.55</v>
      </c>
      <c r="O2076" s="38">
        <v>4.3099999999999996</v>
      </c>
    </row>
    <row r="2077" spans="1:15">
      <c r="A2077" s="1" t="s">
        <v>4459</v>
      </c>
      <c r="B2077" s="1" t="s">
        <v>6552</v>
      </c>
      <c r="C2077" s="1" t="s">
        <v>6553</v>
      </c>
      <c r="D2077" s="1" t="s">
        <v>6547</v>
      </c>
      <c r="E2077" s="2">
        <v>550</v>
      </c>
      <c r="F2077" s="1" t="s">
        <v>6554</v>
      </c>
      <c r="G2077" s="2" t="s">
        <v>18</v>
      </c>
      <c r="H2077" s="1" t="s">
        <v>9768</v>
      </c>
      <c r="I2077" s="3">
        <v>45145.391631944447</v>
      </c>
      <c r="J2077" s="4">
        <v>771017</v>
      </c>
      <c r="K2077" s="5">
        <v>32500</v>
      </c>
      <c r="L2077" s="5">
        <v>886000</v>
      </c>
      <c r="M2077" s="5">
        <f t="shared" si="74"/>
        <v>918500</v>
      </c>
      <c r="N2077" s="38">
        <v>5.55</v>
      </c>
      <c r="O2077" s="38">
        <v>4.3099999999999996</v>
      </c>
    </row>
    <row r="2078" spans="1:15">
      <c r="A2078" s="1" t="s">
        <v>4459</v>
      </c>
      <c r="B2078" s="1" t="s">
        <v>6555</v>
      </c>
      <c r="C2078" s="1" t="s">
        <v>6556</v>
      </c>
      <c r="D2078" s="1" t="s">
        <v>6547</v>
      </c>
      <c r="E2078" s="2">
        <v>550</v>
      </c>
      <c r="F2078" s="1" t="s">
        <v>6557</v>
      </c>
      <c r="G2078" s="2" t="s">
        <v>18</v>
      </c>
      <c r="H2078" s="1" t="s">
        <v>9769</v>
      </c>
      <c r="I2078" s="3">
        <v>45141.447881944441</v>
      </c>
      <c r="J2078" s="4">
        <v>771577</v>
      </c>
      <c r="K2078" s="5">
        <v>32500</v>
      </c>
      <c r="L2078" s="5">
        <v>937200</v>
      </c>
      <c r="M2078" s="5">
        <f t="shared" si="74"/>
        <v>969700</v>
      </c>
      <c r="N2078" s="38">
        <v>5.55</v>
      </c>
      <c r="O2078" s="38">
        <v>4.3099999999999996</v>
      </c>
    </row>
    <row r="2079" spans="1:15">
      <c r="A2079" s="1" t="s">
        <v>4459</v>
      </c>
      <c r="B2079" s="1" t="s">
        <v>6558</v>
      </c>
      <c r="C2079" s="1" t="s">
        <v>6559</v>
      </c>
      <c r="D2079" s="1" t="s">
        <v>6547</v>
      </c>
      <c r="E2079" s="2">
        <v>550</v>
      </c>
      <c r="F2079" s="1" t="s">
        <v>6560</v>
      </c>
      <c r="G2079" s="2" t="s">
        <v>18</v>
      </c>
      <c r="H2079" s="1" t="s">
        <v>9770</v>
      </c>
      <c r="I2079" s="3">
        <v>45139.448148148149</v>
      </c>
      <c r="J2079" s="4">
        <v>767674</v>
      </c>
      <c r="K2079" s="5">
        <v>32500</v>
      </c>
      <c r="L2079" s="5">
        <v>938600</v>
      </c>
      <c r="M2079" s="5">
        <f t="shared" si="74"/>
        <v>971100</v>
      </c>
      <c r="N2079" s="38">
        <v>5.55</v>
      </c>
      <c r="O2079" s="38">
        <v>4.3099999999999996</v>
      </c>
    </row>
    <row r="2080" spans="1:15">
      <c r="A2080" s="1" t="s">
        <v>4459</v>
      </c>
      <c r="B2080" s="1" t="s">
        <v>6561</v>
      </c>
      <c r="C2080" s="1" t="s">
        <v>6562</v>
      </c>
      <c r="D2080" s="1" t="s">
        <v>6547</v>
      </c>
      <c r="E2080" s="2">
        <v>550</v>
      </c>
      <c r="F2080" s="1" t="s">
        <v>6563</v>
      </c>
      <c r="G2080" s="2" t="s">
        <v>18</v>
      </c>
      <c r="H2080" s="1" t="s">
        <v>9771</v>
      </c>
      <c r="I2080" s="3">
        <v>45127.528391203705</v>
      </c>
      <c r="J2080" s="4">
        <v>763110</v>
      </c>
      <c r="K2080" s="5">
        <v>27600</v>
      </c>
      <c r="L2080" s="5">
        <v>942800</v>
      </c>
      <c r="M2080" s="5">
        <f t="shared" si="74"/>
        <v>970400</v>
      </c>
      <c r="N2080" s="38">
        <v>5.55</v>
      </c>
      <c r="O2080" s="38">
        <v>4.3099999999999996</v>
      </c>
    </row>
    <row r="2081" spans="1:15">
      <c r="A2081" s="1" t="s">
        <v>4459</v>
      </c>
      <c r="B2081" s="1" t="s">
        <v>6564</v>
      </c>
      <c r="C2081" s="1" t="s">
        <v>6565</v>
      </c>
      <c r="D2081" s="1" t="s">
        <v>6547</v>
      </c>
      <c r="E2081" s="2">
        <v>550</v>
      </c>
      <c r="F2081" s="1" t="s">
        <v>6566</v>
      </c>
      <c r="G2081" s="2" t="s">
        <v>18</v>
      </c>
      <c r="H2081" s="1" t="s">
        <v>9772</v>
      </c>
      <c r="I2081" s="3">
        <v>45124.515879629631</v>
      </c>
      <c r="J2081" s="4">
        <v>760977</v>
      </c>
      <c r="K2081" s="5">
        <v>32500</v>
      </c>
      <c r="L2081" s="5">
        <v>937200</v>
      </c>
      <c r="M2081" s="5">
        <f t="shared" si="74"/>
        <v>969700</v>
      </c>
      <c r="N2081" s="38">
        <v>5.55</v>
      </c>
      <c r="O2081" s="38">
        <v>4.3099999999999996</v>
      </c>
    </row>
    <row r="2082" spans="1:15">
      <c r="A2082" s="1" t="s">
        <v>4459</v>
      </c>
      <c r="B2082" s="1" t="s">
        <v>6567</v>
      </c>
      <c r="C2082" s="1" t="s">
        <v>6568</v>
      </c>
      <c r="D2082" s="1" t="s">
        <v>6547</v>
      </c>
      <c r="E2082" s="2">
        <v>550</v>
      </c>
      <c r="F2082" s="1" t="s">
        <v>6569</v>
      </c>
      <c r="G2082" s="2" t="s">
        <v>18</v>
      </c>
      <c r="H2082" s="1" t="s">
        <v>9773</v>
      </c>
      <c r="I2082" s="3">
        <v>45117.5078125</v>
      </c>
      <c r="J2082" s="4">
        <v>763110</v>
      </c>
      <c r="K2082" s="5">
        <v>27600</v>
      </c>
      <c r="L2082" s="5">
        <v>954200</v>
      </c>
      <c r="M2082" s="5">
        <f t="shared" si="74"/>
        <v>981800</v>
      </c>
      <c r="N2082" s="38">
        <v>5.55</v>
      </c>
      <c r="O2082" s="38">
        <v>4.3099999999999996</v>
      </c>
    </row>
    <row r="2083" spans="1:15">
      <c r="A2083" s="1" t="s">
        <v>4459</v>
      </c>
      <c r="B2083" s="1" t="s">
        <v>6570</v>
      </c>
      <c r="C2083" s="1" t="s">
        <v>6571</v>
      </c>
      <c r="D2083" s="1" t="s">
        <v>6547</v>
      </c>
      <c r="E2083" s="2">
        <v>550</v>
      </c>
      <c r="F2083" s="1" t="s">
        <v>6572</v>
      </c>
      <c r="G2083" s="2" t="s">
        <v>18</v>
      </c>
      <c r="H2083" s="1" t="s">
        <v>9774</v>
      </c>
      <c r="I2083" s="3">
        <v>45121.584432870368</v>
      </c>
      <c r="J2083" s="4">
        <v>762074</v>
      </c>
      <c r="K2083" s="5">
        <v>27600</v>
      </c>
      <c r="L2083" s="5">
        <v>954200</v>
      </c>
      <c r="M2083" s="5">
        <f t="shared" si="74"/>
        <v>981800</v>
      </c>
      <c r="N2083" s="38">
        <v>5.55</v>
      </c>
      <c r="O2083" s="38">
        <v>4.3099999999999996</v>
      </c>
    </row>
    <row r="2084" spans="1:15">
      <c r="A2084" s="1" t="s">
        <v>4459</v>
      </c>
      <c r="B2084" s="1" t="s">
        <v>6573</v>
      </c>
      <c r="C2084" s="1" t="s">
        <v>6574</v>
      </c>
      <c r="D2084" s="1" t="s">
        <v>6547</v>
      </c>
      <c r="E2084" s="2">
        <v>550</v>
      </c>
      <c r="F2084" s="1" t="s">
        <v>6575</v>
      </c>
      <c r="G2084" s="2" t="s">
        <v>18</v>
      </c>
      <c r="H2084" s="1" t="s">
        <v>9775</v>
      </c>
      <c r="I2084" s="3">
        <v>45113.487893518519</v>
      </c>
      <c r="J2084" s="4">
        <v>759574</v>
      </c>
      <c r="K2084" s="5">
        <v>27600</v>
      </c>
      <c r="L2084" s="5">
        <v>954200</v>
      </c>
      <c r="M2084" s="5">
        <f t="shared" si="74"/>
        <v>981800</v>
      </c>
      <c r="N2084" s="38">
        <v>5.55</v>
      </c>
      <c r="O2084" s="38">
        <v>4.3099999999999996</v>
      </c>
    </row>
    <row r="2085" spans="1:15">
      <c r="A2085" s="1" t="s">
        <v>4459</v>
      </c>
      <c r="B2085" s="1" t="s">
        <v>6576</v>
      </c>
      <c r="C2085" s="1" t="s">
        <v>6577</v>
      </c>
      <c r="D2085" s="1" t="s">
        <v>6547</v>
      </c>
      <c r="E2085" s="2">
        <v>550</v>
      </c>
      <c r="F2085" s="1" t="s">
        <v>6578</v>
      </c>
      <c r="G2085" s="2" t="s">
        <v>18</v>
      </c>
      <c r="H2085" s="1" t="s">
        <v>9776</v>
      </c>
      <c r="I2085" s="3">
        <v>45120.564745370371</v>
      </c>
      <c r="J2085" s="4">
        <v>755977</v>
      </c>
      <c r="K2085" s="5">
        <v>27600</v>
      </c>
      <c r="L2085" s="5">
        <v>954200</v>
      </c>
      <c r="M2085" s="5">
        <f t="shared" si="74"/>
        <v>981800</v>
      </c>
      <c r="N2085" s="38">
        <v>5.55</v>
      </c>
      <c r="O2085" s="38">
        <v>4.3099999999999996</v>
      </c>
    </row>
    <row r="2086" spans="1:15">
      <c r="A2086" s="1" t="s">
        <v>4459</v>
      </c>
      <c r="B2086" s="1" t="s">
        <v>6579</v>
      </c>
      <c r="C2086" s="1" t="s">
        <v>6580</v>
      </c>
      <c r="D2086" s="1" t="s">
        <v>6547</v>
      </c>
      <c r="E2086" s="2">
        <v>550</v>
      </c>
      <c r="F2086" s="1" t="s">
        <v>6581</v>
      </c>
      <c r="G2086" s="2" t="s">
        <v>18</v>
      </c>
      <c r="H2086" s="1" t="s">
        <v>9777</v>
      </c>
      <c r="I2086" s="3">
        <v>45149.390925925924</v>
      </c>
      <c r="J2086" s="4">
        <v>731387</v>
      </c>
      <c r="K2086" s="5">
        <v>43100</v>
      </c>
      <c r="L2086" s="5">
        <v>954200</v>
      </c>
      <c r="M2086" s="5">
        <f t="shared" si="74"/>
        <v>997300</v>
      </c>
      <c r="N2086" s="38">
        <v>5.55</v>
      </c>
      <c r="O2086" s="38">
        <v>4.3099999999999996</v>
      </c>
    </row>
    <row r="2087" spans="1:15">
      <c r="A2087" s="1" t="s">
        <v>4459</v>
      </c>
      <c r="B2087" s="1" t="s">
        <v>6582</v>
      </c>
      <c r="C2087" s="1" t="s">
        <v>6583</v>
      </c>
      <c r="D2087" s="1" t="s">
        <v>6547</v>
      </c>
      <c r="E2087" s="2">
        <v>550</v>
      </c>
      <c r="F2087" s="1" t="s">
        <v>6584</v>
      </c>
      <c r="G2087" s="2" t="s">
        <v>18</v>
      </c>
      <c r="H2087" s="1" t="s">
        <v>9778</v>
      </c>
      <c r="I2087" s="3">
        <v>45125.369016203702</v>
      </c>
      <c r="J2087" s="4">
        <v>747483</v>
      </c>
      <c r="K2087" s="5">
        <v>43900</v>
      </c>
      <c r="L2087" s="5">
        <v>991000</v>
      </c>
      <c r="M2087" s="5">
        <f t="shared" si="74"/>
        <v>1034900</v>
      </c>
      <c r="N2087" s="38">
        <v>5.55</v>
      </c>
      <c r="O2087" s="38">
        <v>4.3099999999999996</v>
      </c>
    </row>
    <row r="2088" spans="1:15">
      <c r="A2088" s="1" t="s">
        <v>4459</v>
      </c>
      <c r="B2088" s="1" t="s">
        <v>6585</v>
      </c>
      <c r="C2088" s="1" t="s">
        <v>6586</v>
      </c>
      <c r="D2088" s="1" t="s">
        <v>6547</v>
      </c>
      <c r="E2088" s="2">
        <v>550</v>
      </c>
      <c r="F2088" s="1" t="s">
        <v>6587</v>
      </c>
      <c r="G2088" s="2" t="s">
        <v>18</v>
      </c>
      <c r="H2088" s="1" t="s">
        <v>9779</v>
      </c>
      <c r="I2088" s="3">
        <v>45128.615277777775</v>
      </c>
      <c r="J2088" s="4">
        <v>776343</v>
      </c>
      <c r="K2088" s="5">
        <v>32500</v>
      </c>
      <c r="L2088" s="5">
        <v>1048400</v>
      </c>
      <c r="M2088" s="5">
        <f t="shared" si="74"/>
        <v>1080900</v>
      </c>
      <c r="N2088" s="38">
        <v>5.55</v>
      </c>
      <c r="O2088" s="38">
        <v>4.3099999999999996</v>
      </c>
    </row>
    <row r="2089" spans="1:15">
      <c r="A2089" s="1" t="s">
        <v>4459</v>
      </c>
      <c r="B2089" s="1" t="s">
        <v>6588</v>
      </c>
      <c r="C2089" s="1" t="s">
        <v>6589</v>
      </c>
      <c r="D2089" s="1" t="s">
        <v>6547</v>
      </c>
      <c r="E2089" s="2">
        <v>550</v>
      </c>
      <c r="F2089" s="1" t="s">
        <v>6590</v>
      </c>
      <c r="G2089" s="2" t="s">
        <v>18</v>
      </c>
      <c r="H2089" s="1" t="s">
        <v>9780</v>
      </c>
      <c r="I2089" s="3">
        <v>45118.621157407404</v>
      </c>
      <c r="J2089" s="4">
        <v>775874</v>
      </c>
      <c r="K2089" s="5">
        <v>37300</v>
      </c>
      <c r="L2089" s="5">
        <v>1089500</v>
      </c>
      <c r="M2089" s="5">
        <f t="shared" si="74"/>
        <v>1126800</v>
      </c>
      <c r="N2089" s="38">
        <v>5.55</v>
      </c>
      <c r="O2089" s="38">
        <v>4.3099999999999996</v>
      </c>
    </row>
    <row r="2090" spans="1:15">
      <c r="A2090" s="1" t="s">
        <v>4459</v>
      </c>
      <c r="B2090" s="1" t="s">
        <v>6591</v>
      </c>
      <c r="C2090" s="1" t="s">
        <v>6592</v>
      </c>
      <c r="D2090" s="1" t="s">
        <v>6593</v>
      </c>
      <c r="E2090" s="2">
        <v>510</v>
      </c>
      <c r="F2090" s="1" t="s">
        <v>6594</v>
      </c>
      <c r="G2090" s="2" t="s">
        <v>18</v>
      </c>
      <c r="H2090" s="1" t="s">
        <v>9781</v>
      </c>
      <c r="I2090" s="3">
        <v>45121.404027777775</v>
      </c>
      <c r="J2090" s="4">
        <v>110000</v>
      </c>
      <c r="K2090" s="5">
        <v>2900</v>
      </c>
      <c r="L2090" s="5">
        <v>67400</v>
      </c>
      <c r="M2090" s="5">
        <f t="shared" si="74"/>
        <v>70300</v>
      </c>
      <c r="N2090" s="38">
        <v>1.81</v>
      </c>
      <c r="O2090" s="38">
        <v>1.81</v>
      </c>
    </row>
    <row r="2091" spans="1:15">
      <c r="A2091" s="1" t="s">
        <v>4459</v>
      </c>
      <c r="B2091" s="1" t="s">
        <v>6595</v>
      </c>
      <c r="C2091" s="1" t="s">
        <v>6596</v>
      </c>
      <c r="D2091" s="1" t="s">
        <v>6593</v>
      </c>
      <c r="E2091" s="2">
        <v>510</v>
      </c>
      <c r="F2091" s="1" t="s">
        <v>6597</v>
      </c>
      <c r="G2091" s="2" t="s">
        <v>18</v>
      </c>
      <c r="H2091" s="1" t="s">
        <v>9782</v>
      </c>
      <c r="I2091" s="3">
        <v>44932.368831018517</v>
      </c>
      <c r="J2091" s="4">
        <v>74000</v>
      </c>
      <c r="K2091" s="5">
        <v>4100</v>
      </c>
      <c r="L2091" s="5">
        <v>48500</v>
      </c>
      <c r="M2091" s="5">
        <f t="shared" si="74"/>
        <v>52600</v>
      </c>
      <c r="N2091" s="38">
        <v>1.81</v>
      </c>
      <c r="O2091" s="38">
        <v>1.81</v>
      </c>
    </row>
    <row r="2092" spans="1:15">
      <c r="A2092" s="1" t="s">
        <v>4459</v>
      </c>
      <c r="B2092" s="1" t="s">
        <v>6598</v>
      </c>
      <c r="C2092" s="1" t="s">
        <v>6599</v>
      </c>
      <c r="D2092" s="1" t="s">
        <v>6593</v>
      </c>
      <c r="E2092" s="2">
        <v>510</v>
      </c>
      <c r="F2092" s="1" t="s">
        <v>6600</v>
      </c>
      <c r="G2092" s="2" t="s">
        <v>18</v>
      </c>
      <c r="H2092" s="1" t="s">
        <v>9783</v>
      </c>
      <c r="I2092" s="3">
        <v>45050.460902777777</v>
      </c>
      <c r="J2092" s="4">
        <v>250000</v>
      </c>
      <c r="K2092" s="5">
        <v>3300</v>
      </c>
      <c r="L2092" s="5">
        <v>189900</v>
      </c>
      <c r="M2092" s="5">
        <f t="shared" si="74"/>
        <v>193200</v>
      </c>
      <c r="N2092" s="38">
        <v>1.81</v>
      </c>
      <c r="O2092" s="38">
        <v>1.81</v>
      </c>
    </row>
    <row r="2093" spans="1:15">
      <c r="A2093" s="1" t="s">
        <v>4459</v>
      </c>
      <c r="B2093" s="1" t="s">
        <v>6601</v>
      </c>
      <c r="C2093" s="1" t="s">
        <v>6602</v>
      </c>
      <c r="D2093" s="1" t="s">
        <v>6593</v>
      </c>
      <c r="E2093" s="2">
        <v>510</v>
      </c>
      <c r="F2093" s="1" t="s">
        <v>6603</v>
      </c>
      <c r="G2093" s="2" t="s">
        <v>18</v>
      </c>
      <c r="H2093" s="1" t="s">
        <v>9784</v>
      </c>
      <c r="I2093" s="3">
        <v>45139.388182870367</v>
      </c>
      <c r="J2093" s="4">
        <v>145000</v>
      </c>
      <c r="K2093" s="5">
        <v>3800</v>
      </c>
      <c r="L2093" s="5">
        <v>114800</v>
      </c>
      <c r="M2093" s="5">
        <f t="shared" si="74"/>
        <v>118600</v>
      </c>
      <c r="N2093" s="38">
        <v>1.81</v>
      </c>
      <c r="O2093" s="38">
        <v>1.81</v>
      </c>
    </row>
    <row r="2094" spans="1:15">
      <c r="A2094" s="1" t="s">
        <v>4459</v>
      </c>
      <c r="B2094" s="1" t="s">
        <v>6604</v>
      </c>
      <c r="C2094" s="1" t="s">
        <v>6605</v>
      </c>
      <c r="D2094" s="1" t="s">
        <v>6593</v>
      </c>
      <c r="E2094" s="2">
        <v>510</v>
      </c>
      <c r="F2094" s="1" t="s">
        <v>6606</v>
      </c>
      <c r="G2094" s="2" t="s">
        <v>18</v>
      </c>
      <c r="H2094" s="1" t="s">
        <v>9785</v>
      </c>
      <c r="I2094" s="3">
        <v>45260.460532407407</v>
      </c>
      <c r="J2094" s="4">
        <v>153000</v>
      </c>
      <c r="K2094" s="5">
        <v>4800</v>
      </c>
      <c r="L2094" s="5">
        <v>143500</v>
      </c>
      <c r="M2094" s="5">
        <f t="shared" si="74"/>
        <v>148300</v>
      </c>
      <c r="N2094" s="38">
        <v>1.81</v>
      </c>
      <c r="O2094" s="38">
        <v>1.81</v>
      </c>
    </row>
    <row r="2095" spans="1:15">
      <c r="A2095" s="1" t="s">
        <v>4459</v>
      </c>
      <c r="B2095" s="1" t="s">
        <v>6607</v>
      </c>
      <c r="C2095" s="1" t="s">
        <v>6608</v>
      </c>
      <c r="D2095" s="1" t="s">
        <v>6593</v>
      </c>
      <c r="E2095" s="2">
        <v>510</v>
      </c>
      <c r="F2095" s="1" t="s">
        <v>6609</v>
      </c>
      <c r="G2095" s="2" t="s">
        <v>18</v>
      </c>
      <c r="H2095" s="1" t="s">
        <v>9786</v>
      </c>
      <c r="I2095" s="3">
        <v>45279.653831018521</v>
      </c>
      <c r="J2095" s="4">
        <v>93000</v>
      </c>
      <c r="K2095" s="5">
        <v>3400</v>
      </c>
      <c r="L2095" s="5">
        <v>87900</v>
      </c>
      <c r="M2095" s="5">
        <f t="shared" si="74"/>
        <v>91300</v>
      </c>
      <c r="N2095" s="38">
        <v>1.81</v>
      </c>
      <c r="O2095" s="38">
        <v>1.81</v>
      </c>
    </row>
    <row r="2096" spans="1:15">
      <c r="A2096" s="1" t="s">
        <v>4459</v>
      </c>
      <c r="B2096" s="1" t="s">
        <v>6610</v>
      </c>
      <c r="C2096" s="1" t="s">
        <v>6611</v>
      </c>
      <c r="D2096" s="1" t="s">
        <v>6593</v>
      </c>
      <c r="E2096" s="2">
        <v>510</v>
      </c>
      <c r="F2096" s="1" t="s">
        <v>6612</v>
      </c>
      <c r="G2096" s="2" t="s">
        <v>18</v>
      </c>
      <c r="H2096" s="1" t="s">
        <v>9787</v>
      </c>
      <c r="I2096" s="3">
        <v>45058.398912037039</v>
      </c>
      <c r="J2096" s="4">
        <v>78000</v>
      </c>
      <c r="K2096" s="5">
        <v>10700</v>
      </c>
      <c r="L2096" s="5">
        <v>72700</v>
      </c>
      <c r="M2096" s="5">
        <f t="shared" si="74"/>
        <v>83400</v>
      </c>
      <c r="N2096" s="38">
        <v>1.81</v>
      </c>
      <c r="O2096" s="38">
        <v>1.81</v>
      </c>
    </row>
    <row r="2097" spans="1:15">
      <c r="A2097" s="1" t="s">
        <v>4459</v>
      </c>
      <c r="B2097" s="1" t="s">
        <v>6613</v>
      </c>
      <c r="C2097" s="1" t="s">
        <v>6614</v>
      </c>
      <c r="D2097" s="1" t="s">
        <v>6593</v>
      </c>
      <c r="E2097" s="2">
        <v>510</v>
      </c>
      <c r="F2097" s="1" t="s">
        <v>6615</v>
      </c>
      <c r="G2097" s="2" t="s">
        <v>18</v>
      </c>
      <c r="H2097" s="1" t="s">
        <v>9788</v>
      </c>
      <c r="I2097" s="3">
        <v>45133.471759259257</v>
      </c>
      <c r="J2097" s="4">
        <v>130900</v>
      </c>
      <c r="K2097" s="5">
        <v>3500</v>
      </c>
      <c r="L2097" s="5">
        <v>136500</v>
      </c>
      <c r="M2097" s="5">
        <f t="shared" si="74"/>
        <v>140000</v>
      </c>
      <c r="N2097" s="38">
        <v>1.81</v>
      </c>
      <c r="O2097" s="38">
        <v>1.81</v>
      </c>
    </row>
    <row r="2098" spans="1:15">
      <c r="A2098" s="1" t="s">
        <v>4459</v>
      </c>
      <c r="B2098" s="1" t="s">
        <v>6616</v>
      </c>
      <c r="C2098" s="1" t="s">
        <v>6617</v>
      </c>
      <c r="D2098" s="1" t="s">
        <v>6593</v>
      </c>
      <c r="E2098" s="2">
        <v>510</v>
      </c>
      <c r="F2098" s="1" t="s">
        <v>6618</v>
      </c>
      <c r="G2098" s="2" t="s">
        <v>18</v>
      </c>
      <c r="H2098" s="1" t="s">
        <v>9789</v>
      </c>
      <c r="I2098" s="3">
        <v>45121.406087962961</v>
      </c>
      <c r="J2098" s="4">
        <v>50000</v>
      </c>
      <c r="K2098" s="5">
        <v>5300</v>
      </c>
      <c r="L2098" s="5">
        <v>51100</v>
      </c>
      <c r="M2098" s="5">
        <f t="shared" si="74"/>
        <v>56400</v>
      </c>
      <c r="N2098" s="38">
        <v>1.81</v>
      </c>
      <c r="O2098" s="38">
        <v>1.81</v>
      </c>
    </row>
    <row r="2099" spans="1:15">
      <c r="A2099" s="1" t="s">
        <v>4459</v>
      </c>
      <c r="B2099" s="1" t="s">
        <v>6619</v>
      </c>
      <c r="C2099" s="1" t="s">
        <v>6620</v>
      </c>
      <c r="D2099" s="1" t="s">
        <v>6593</v>
      </c>
      <c r="E2099" s="2">
        <v>510</v>
      </c>
      <c r="F2099" s="1" t="s">
        <v>6621</v>
      </c>
      <c r="G2099" s="2" t="s">
        <v>18</v>
      </c>
      <c r="H2099" s="1" t="s">
        <v>10119</v>
      </c>
      <c r="I2099" s="3">
        <v>45121.480810185189</v>
      </c>
      <c r="J2099" s="4">
        <v>50000</v>
      </c>
      <c r="K2099" s="5">
        <v>3000</v>
      </c>
      <c r="L2099" s="5">
        <v>58700</v>
      </c>
      <c r="M2099" s="5">
        <f t="shared" si="74"/>
        <v>61700</v>
      </c>
      <c r="N2099" s="38">
        <v>1.81</v>
      </c>
      <c r="O2099" s="38">
        <v>1.81</v>
      </c>
    </row>
    <row r="2100" spans="1:15">
      <c r="A2100" s="1" t="s">
        <v>4459</v>
      </c>
      <c r="B2100" s="1" t="s">
        <v>6622</v>
      </c>
      <c r="C2100" s="1" t="s">
        <v>6623</v>
      </c>
      <c r="D2100" s="1" t="s">
        <v>6624</v>
      </c>
      <c r="E2100" s="2">
        <v>510</v>
      </c>
      <c r="F2100" s="1" t="s">
        <v>6625</v>
      </c>
      <c r="G2100" s="2" t="s">
        <v>18</v>
      </c>
      <c r="H2100" s="1" t="s">
        <v>9790</v>
      </c>
      <c r="I2100" s="3">
        <v>45090.414918981478</v>
      </c>
      <c r="J2100" s="4">
        <v>255000</v>
      </c>
      <c r="K2100" s="5">
        <v>17400</v>
      </c>
      <c r="L2100" s="5">
        <v>135200</v>
      </c>
      <c r="M2100" s="5">
        <f t="shared" si="74"/>
        <v>152600</v>
      </c>
      <c r="N2100" s="38">
        <v>2.2200000000000002</v>
      </c>
      <c r="O2100" s="38">
        <v>2.6669870254685248</v>
      </c>
    </row>
    <row r="2101" spans="1:15">
      <c r="A2101" s="1" t="s">
        <v>4459</v>
      </c>
      <c r="B2101" s="1" t="s">
        <v>6626</v>
      </c>
      <c r="C2101" s="1" t="s">
        <v>6627</v>
      </c>
      <c r="D2101" s="1" t="s">
        <v>6624</v>
      </c>
      <c r="E2101" s="2">
        <v>510</v>
      </c>
      <c r="F2101" s="1" t="s">
        <v>6628</v>
      </c>
      <c r="G2101" s="2" t="s">
        <v>18</v>
      </c>
      <c r="H2101" s="1" t="s">
        <v>9791</v>
      </c>
      <c r="I2101" s="3">
        <v>45057.673807870371</v>
      </c>
      <c r="J2101" s="4">
        <v>249900</v>
      </c>
      <c r="K2101" s="5">
        <v>16700</v>
      </c>
      <c r="L2101" s="5">
        <v>152400</v>
      </c>
      <c r="M2101" s="5">
        <f t="shared" si="74"/>
        <v>169100</v>
      </c>
      <c r="N2101" s="38">
        <v>2.2200000000000002</v>
      </c>
      <c r="O2101" s="38">
        <v>2.6669870254685248</v>
      </c>
    </row>
    <row r="2102" spans="1:15">
      <c r="A2102" s="1" t="s">
        <v>4459</v>
      </c>
      <c r="B2102" s="1" t="s">
        <v>6629</v>
      </c>
      <c r="C2102" s="1" t="s">
        <v>6630</v>
      </c>
      <c r="D2102" s="1" t="s">
        <v>6624</v>
      </c>
      <c r="E2102" s="2">
        <v>510</v>
      </c>
      <c r="F2102" s="1" t="s">
        <v>6631</v>
      </c>
      <c r="G2102" s="2" t="s">
        <v>18</v>
      </c>
      <c r="H2102" s="1" t="s">
        <v>9792</v>
      </c>
      <c r="I2102" s="3">
        <v>45210.605219907404</v>
      </c>
      <c r="J2102" s="4">
        <v>325000</v>
      </c>
      <c r="K2102" s="5">
        <v>13700</v>
      </c>
      <c r="L2102" s="5">
        <v>199900</v>
      </c>
      <c r="M2102" s="5">
        <f>SUM(K2102:L2102)+200</f>
        <v>213800</v>
      </c>
      <c r="N2102" s="38">
        <v>2.2200000000000002</v>
      </c>
      <c r="O2102" s="38">
        <v>2.6669870254685248</v>
      </c>
    </row>
    <row r="2103" spans="1:15">
      <c r="A2103" s="1" t="s">
        <v>4459</v>
      </c>
      <c r="B2103" s="1" t="s">
        <v>6632</v>
      </c>
      <c r="C2103" s="1" t="s">
        <v>6633</v>
      </c>
      <c r="D2103" s="1" t="s">
        <v>6634</v>
      </c>
      <c r="E2103" s="2">
        <v>509</v>
      </c>
      <c r="F2103" s="1" t="s">
        <v>6635</v>
      </c>
      <c r="G2103" s="2" t="s">
        <v>18</v>
      </c>
      <c r="H2103" s="1" t="s">
        <v>9792</v>
      </c>
      <c r="I2103" s="3">
        <v>45210.605219907404</v>
      </c>
      <c r="K2103" s="5">
        <v>200</v>
      </c>
      <c r="L2103" s="5">
        <v>0</v>
      </c>
      <c r="N2103" s="38">
        <v>1</v>
      </c>
      <c r="O2103" s="38">
        <v>1</v>
      </c>
    </row>
    <row r="2104" spans="1:15">
      <c r="A2104" s="1" t="s">
        <v>4459</v>
      </c>
      <c r="B2104" s="1" t="s">
        <v>6636</v>
      </c>
      <c r="C2104" s="1" t="s">
        <v>6637</v>
      </c>
      <c r="D2104" s="1" t="s">
        <v>6624</v>
      </c>
      <c r="E2104" s="2">
        <v>510</v>
      </c>
      <c r="F2104" s="1" t="s">
        <v>6638</v>
      </c>
      <c r="G2104" s="2" t="s">
        <v>18</v>
      </c>
      <c r="H2104" s="1" t="s">
        <v>9793</v>
      </c>
      <c r="I2104" s="3">
        <v>45008.612326388888</v>
      </c>
      <c r="J2104" s="4">
        <v>269900</v>
      </c>
      <c r="K2104" s="5">
        <v>14600</v>
      </c>
      <c r="L2104" s="5">
        <v>204500</v>
      </c>
      <c r="M2104" s="5">
        <f t="shared" ref="M2104:M2110" si="75">SUM(K2104:L2104)</f>
        <v>219100</v>
      </c>
      <c r="N2104" s="38">
        <v>2.2200000000000002</v>
      </c>
      <c r="O2104" s="38">
        <v>2.6669870254685248</v>
      </c>
    </row>
    <row r="2105" spans="1:15">
      <c r="A2105" s="1" t="s">
        <v>4459</v>
      </c>
      <c r="B2105" s="1" t="s">
        <v>6639</v>
      </c>
      <c r="C2105" s="1" t="s">
        <v>6640</v>
      </c>
      <c r="D2105" s="1" t="s">
        <v>6624</v>
      </c>
      <c r="E2105" s="2">
        <v>510</v>
      </c>
      <c r="F2105" s="1" t="s">
        <v>6641</v>
      </c>
      <c r="G2105" s="2" t="s">
        <v>18</v>
      </c>
      <c r="H2105" s="1" t="s">
        <v>9794</v>
      </c>
      <c r="I2105" s="3">
        <v>45148.428402777776</v>
      </c>
      <c r="J2105" s="4">
        <v>207000</v>
      </c>
      <c r="K2105" s="5">
        <v>11900</v>
      </c>
      <c r="L2105" s="5">
        <v>159200</v>
      </c>
      <c r="M2105" s="5">
        <f t="shared" si="75"/>
        <v>171100</v>
      </c>
      <c r="N2105" s="38">
        <v>2.2200000000000002</v>
      </c>
      <c r="O2105" s="38">
        <v>2.6669870254685248</v>
      </c>
    </row>
    <row r="2106" spans="1:15">
      <c r="A2106" s="1" t="s">
        <v>4459</v>
      </c>
      <c r="B2106" s="1" t="s">
        <v>6642</v>
      </c>
      <c r="C2106" s="1" t="s">
        <v>6643</v>
      </c>
      <c r="D2106" s="1" t="s">
        <v>6624</v>
      </c>
      <c r="E2106" s="2">
        <v>510</v>
      </c>
      <c r="F2106" s="1" t="s">
        <v>6644</v>
      </c>
      <c r="G2106" s="2" t="s">
        <v>18</v>
      </c>
      <c r="H2106" s="1" t="s">
        <v>9795</v>
      </c>
      <c r="I2106" s="3">
        <v>45127.468946759262</v>
      </c>
      <c r="J2106" s="4">
        <v>250000</v>
      </c>
      <c r="K2106" s="5">
        <v>16000</v>
      </c>
      <c r="L2106" s="5">
        <v>192100</v>
      </c>
      <c r="M2106" s="5">
        <f t="shared" si="75"/>
        <v>208100</v>
      </c>
      <c r="N2106" s="38">
        <v>2.2200000000000002</v>
      </c>
      <c r="O2106" s="38">
        <v>2.6669870254685248</v>
      </c>
    </row>
    <row r="2107" spans="1:15">
      <c r="A2107" s="1" t="s">
        <v>4459</v>
      </c>
      <c r="B2107" s="1" t="s">
        <v>6645</v>
      </c>
      <c r="C2107" s="1" t="s">
        <v>6646</v>
      </c>
      <c r="D2107" s="1" t="s">
        <v>6624</v>
      </c>
      <c r="E2107" s="2">
        <v>510</v>
      </c>
      <c r="F2107" s="1" t="s">
        <v>6647</v>
      </c>
      <c r="G2107" s="2" t="s">
        <v>18</v>
      </c>
      <c r="H2107" s="1" t="s">
        <v>9796</v>
      </c>
      <c r="I2107" s="3">
        <v>44963.447314814817</v>
      </c>
      <c r="J2107" s="4">
        <v>215000</v>
      </c>
      <c r="K2107" s="5">
        <v>16000</v>
      </c>
      <c r="L2107" s="5">
        <v>188600</v>
      </c>
      <c r="M2107" s="5">
        <f t="shared" si="75"/>
        <v>204600</v>
      </c>
      <c r="N2107" s="38">
        <v>2.2200000000000002</v>
      </c>
      <c r="O2107" s="38">
        <v>2.6669870254685248</v>
      </c>
    </row>
    <row r="2108" spans="1:15">
      <c r="A2108" s="1" t="s">
        <v>4459</v>
      </c>
      <c r="B2108" s="1" t="s">
        <v>6648</v>
      </c>
      <c r="C2108" s="1" t="s">
        <v>6649</v>
      </c>
      <c r="D2108" s="1" t="s">
        <v>6624</v>
      </c>
      <c r="E2108" s="2">
        <v>510</v>
      </c>
      <c r="F2108" s="1" t="s">
        <v>6650</v>
      </c>
      <c r="G2108" s="2" t="s">
        <v>18</v>
      </c>
      <c r="H2108" s="1" t="s">
        <v>9797</v>
      </c>
      <c r="I2108" s="3">
        <v>45071.429467592592</v>
      </c>
      <c r="J2108" s="4">
        <v>190000</v>
      </c>
      <c r="K2108" s="5">
        <v>14100</v>
      </c>
      <c r="L2108" s="5">
        <v>168800</v>
      </c>
      <c r="M2108" s="5">
        <f t="shared" si="75"/>
        <v>182900</v>
      </c>
      <c r="N2108" s="38">
        <v>2.2200000000000002</v>
      </c>
      <c r="O2108" s="38">
        <v>2.6669870254685248</v>
      </c>
    </row>
    <row r="2109" spans="1:15">
      <c r="A2109" s="1" t="s">
        <v>4459</v>
      </c>
      <c r="B2109" s="1" t="s">
        <v>6651</v>
      </c>
      <c r="C2109" s="1" t="s">
        <v>6652</v>
      </c>
      <c r="D2109" s="1" t="s">
        <v>6624</v>
      </c>
      <c r="E2109" s="2">
        <v>510</v>
      </c>
      <c r="F2109" s="1" t="s">
        <v>6653</v>
      </c>
      <c r="G2109" s="2" t="s">
        <v>18</v>
      </c>
      <c r="H2109" s="1" t="s">
        <v>9798</v>
      </c>
      <c r="I2109" s="3">
        <v>45051.403657407405</v>
      </c>
      <c r="J2109" s="4">
        <v>430000</v>
      </c>
      <c r="K2109" s="5">
        <v>18200</v>
      </c>
      <c r="L2109" s="5">
        <v>410500</v>
      </c>
      <c r="M2109" s="5">
        <f t="shared" si="75"/>
        <v>428700</v>
      </c>
      <c r="N2109" s="38">
        <v>2.2200000000000002</v>
      </c>
      <c r="O2109" s="38">
        <v>2.6669870254685248</v>
      </c>
    </row>
    <row r="2110" spans="1:15">
      <c r="A2110" s="1" t="s">
        <v>4459</v>
      </c>
      <c r="B2110" s="1" t="s">
        <v>6654</v>
      </c>
      <c r="C2110" s="1" t="s">
        <v>6655</v>
      </c>
      <c r="D2110" s="1" t="s">
        <v>6624</v>
      </c>
      <c r="E2110" s="2">
        <v>510</v>
      </c>
      <c r="F2110" s="1" t="s">
        <v>6656</v>
      </c>
      <c r="G2110" s="2" t="s">
        <v>18</v>
      </c>
      <c r="H2110" s="1" t="s">
        <v>9799</v>
      </c>
      <c r="I2110" s="3">
        <v>45189.392291666663</v>
      </c>
      <c r="J2110" s="4">
        <v>195000</v>
      </c>
      <c r="K2110" s="5">
        <v>16000</v>
      </c>
      <c r="L2110" s="5">
        <v>186700</v>
      </c>
      <c r="M2110" s="5">
        <f t="shared" si="75"/>
        <v>202700</v>
      </c>
      <c r="N2110" s="38">
        <v>2.2200000000000002</v>
      </c>
      <c r="O2110" s="38">
        <v>2.6669870254685248</v>
      </c>
    </row>
    <row r="2111" spans="1:15">
      <c r="A2111" s="1" t="s">
        <v>4459</v>
      </c>
      <c r="B2111" s="1" t="s">
        <v>6657</v>
      </c>
      <c r="C2111" s="1" t="s">
        <v>6658</v>
      </c>
      <c r="D2111" s="1" t="s">
        <v>6624</v>
      </c>
      <c r="E2111" s="2">
        <v>510</v>
      </c>
      <c r="F2111" s="1" t="s">
        <v>6659</v>
      </c>
      <c r="G2111" s="2" t="s">
        <v>18</v>
      </c>
      <c r="H2111" s="1" t="s">
        <v>9800</v>
      </c>
      <c r="I2111" s="3">
        <v>45107.410370370373</v>
      </c>
      <c r="J2111" s="4">
        <v>200000</v>
      </c>
      <c r="K2111" s="5">
        <v>16000</v>
      </c>
      <c r="L2111" s="5">
        <v>193900</v>
      </c>
      <c r="M2111" s="5">
        <f>SUM(K2111:L2111)+200</f>
        <v>210100</v>
      </c>
      <c r="N2111" s="38">
        <v>2.2200000000000002</v>
      </c>
      <c r="O2111" s="38">
        <v>2.6669870254685248</v>
      </c>
    </row>
    <row r="2112" spans="1:15">
      <c r="A2112" s="1" t="s">
        <v>4459</v>
      </c>
      <c r="B2112" s="1" t="s">
        <v>6660</v>
      </c>
      <c r="C2112" s="1" t="s">
        <v>6661</v>
      </c>
      <c r="D2112" s="1" t="s">
        <v>6634</v>
      </c>
      <c r="E2112" s="2">
        <v>509</v>
      </c>
      <c r="F2112" s="1" t="s">
        <v>6662</v>
      </c>
      <c r="G2112" s="2" t="s">
        <v>18</v>
      </c>
      <c r="H2112" s="1" t="s">
        <v>9800</v>
      </c>
      <c r="I2112" s="3">
        <v>45107.410370370373</v>
      </c>
      <c r="K2112" s="5">
        <v>200</v>
      </c>
      <c r="L2112" s="5">
        <v>0</v>
      </c>
      <c r="N2112" s="38">
        <v>1</v>
      </c>
      <c r="O2112" s="38">
        <v>1</v>
      </c>
    </row>
    <row r="2113" spans="1:15">
      <c r="A2113" s="1" t="s">
        <v>4459</v>
      </c>
      <c r="B2113" s="1" t="s">
        <v>6663</v>
      </c>
      <c r="C2113" s="1" t="s">
        <v>6664</v>
      </c>
      <c r="D2113" s="1" t="s">
        <v>6665</v>
      </c>
      <c r="E2113" s="2">
        <v>510</v>
      </c>
      <c r="F2113" s="1" t="s">
        <v>6666</v>
      </c>
      <c r="G2113" s="2" t="s">
        <v>18</v>
      </c>
      <c r="H2113" s="1" t="s">
        <v>9801</v>
      </c>
      <c r="I2113" s="3">
        <v>45197.387731481482</v>
      </c>
      <c r="J2113" s="4">
        <v>375000</v>
      </c>
      <c r="K2113" s="5">
        <v>25600</v>
      </c>
      <c r="L2113" s="5">
        <v>153500</v>
      </c>
      <c r="M2113" s="5">
        <f t="shared" ref="M2113:M2141" si="76">SUM(K2113:L2113)</f>
        <v>179100</v>
      </c>
      <c r="N2113" s="38">
        <v>4.05</v>
      </c>
      <c r="O2113" s="38">
        <v>5.3</v>
      </c>
    </row>
    <row r="2114" spans="1:15">
      <c r="A2114" s="1" t="s">
        <v>4459</v>
      </c>
      <c r="B2114" s="1" t="s">
        <v>6667</v>
      </c>
      <c r="C2114" s="1" t="s">
        <v>6668</v>
      </c>
      <c r="D2114" s="1" t="s">
        <v>6665</v>
      </c>
      <c r="E2114" s="2">
        <v>510</v>
      </c>
      <c r="F2114" s="1" t="s">
        <v>6669</v>
      </c>
      <c r="G2114" s="2" t="s">
        <v>18</v>
      </c>
      <c r="H2114" s="1" t="s">
        <v>9802</v>
      </c>
      <c r="I2114" s="3">
        <v>45085.396458333336</v>
      </c>
      <c r="J2114" s="4">
        <v>450000</v>
      </c>
      <c r="K2114" s="5">
        <v>24700</v>
      </c>
      <c r="L2114" s="5">
        <v>262700</v>
      </c>
      <c r="M2114" s="5">
        <f t="shared" si="76"/>
        <v>287400</v>
      </c>
      <c r="N2114" s="38">
        <v>4.05</v>
      </c>
      <c r="O2114" s="38">
        <v>5.3</v>
      </c>
    </row>
    <row r="2115" spans="1:15">
      <c r="A2115" s="1" t="s">
        <v>4459</v>
      </c>
      <c r="B2115" s="1" t="s">
        <v>6670</v>
      </c>
      <c r="C2115" s="1" t="s">
        <v>6671</v>
      </c>
      <c r="D2115" s="1" t="s">
        <v>6665</v>
      </c>
      <c r="E2115" s="2">
        <v>510</v>
      </c>
      <c r="F2115" s="1" t="s">
        <v>6672</v>
      </c>
      <c r="G2115" s="2" t="s">
        <v>18</v>
      </c>
      <c r="H2115" s="1" t="s">
        <v>9803</v>
      </c>
      <c r="I2115" s="3">
        <v>45219.343865740739</v>
      </c>
      <c r="J2115" s="4">
        <v>675000</v>
      </c>
      <c r="K2115" s="5">
        <v>35100</v>
      </c>
      <c r="L2115" s="5">
        <v>434200</v>
      </c>
      <c r="M2115" s="5">
        <f t="shared" si="76"/>
        <v>469300</v>
      </c>
      <c r="N2115" s="38">
        <v>4.05</v>
      </c>
      <c r="O2115" s="38">
        <v>5.3</v>
      </c>
    </row>
    <row r="2116" spans="1:15">
      <c r="A2116" s="1" t="s">
        <v>4459</v>
      </c>
      <c r="B2116" s="1" t="s">
        <v>6673</v>
      </c>
      <c r="C2116" s="1" t="s">
        <v>6674</v>
      </c>
      <c r="D2116" s="1" t="s">
        <v>6665</v>
      </c>
      <c r="E2116" s="2">
        <v>510</v>
      </c>
      <c r="F2116" s="1" t="s">
        <v>6675</v>
      </c>
      <c r="G2116" s="2" t="s">
        <v>18</v>
      </c>
      <c r="H2116" s="1" t="s">
        <v>9804</v>
      </c>
      <c r="I2116" s="3">
        <v>45090.474062499998</v>
      </c>
      <c r="J2116" s="4">
        <v>733117</v>
      </c>
      <c r="K2116" s="5">
        <v>51200</v>
      </c>
      <c r="L2116" s="5">
        <v>478500</v>
      </c>
      <c r="M2116" s="5">
        <f t="shared" si="76"/>
        <v>529700</v>
      </c>
      <c r="N2116" s="38">
        <v>4.05</v>
      </c>
      <c r="O2116" s="38">
        <v>5.3</v>
      </c>
    </row>
    <row r="2117" spans="1:15">
      <c r="A2117" s="1" t="s">
        <v>4459</v>
      </c>
      <c r="B2117" s="1" t="s">
        <v>6676</v>
      </c>
      <c r="C2117" s="1" t="s">
        <v>6677</v>
      </c>
      <c r="D2117" s="1" t="s">
        <v>6665</v>
      </c>
      <c r="E2117" s="2">
        <v>510</v>
      </c>
      <c r="F2117" s="1" t="s">
        <v>6678</v>
      </c>
      <c r="G2117" s="2" t="s">
        <v>18</v>
      </c>
      <c r="H2117" s="1" t="s">
        <v>9805</v>
      </c>
      <c r="I2117" s="3">
        <v>45231.487013888887</v>
      </c>
      <c r="J2117" s="4">
        <v>645000</v>
      </c>
      <c r="K2117" s="5">
        <v>51800</v>
      </c>
      <c r="L2117" s="5">
        <v>440000</v>
      </c>
      <c r="M2117" s="5">
        <f t="shared" si="76"/>
        <v>491800</v>
      </c>
      <c r="N2117" s="38">
        <v>4.05</v>
      </c>
      <c r="O2117" s="38">
        <v>5.3</v>
      </c>
    </row>
    <row r="2118" spans="1:15">
      <c r="A2118" s="1" t="s">
        <v>4459</v>
      </c>
      <c r="B2118" s="1" t="s">
        <v>6679</v>
      </c>
      <c r="C2118" s="1" t="s">
        <v>6680</v>
      </c>
      <c r="D2118" s="1" t="s">
        <v>6665</v>
      </c>
      <c r="E2118" s="2">
        <v>510</v>
      </c>
      <c r="F2118" s="1" t="s">
        <v>6681</v>
      </c>
      <c r="G2118" s="2" t="s">
        <v>18</v>
      </c>
      <c r="H2118" s="1" t="s">
        <v>9806</v>
      </c>
      <c r="I2118" s="3">
        <v>45071.4609837963</v>
      </c>
      <c r="J2118" s="4">
        <v>470000</v>
      </c>
      <c r="K2118" s="5">
        <v>25500</v>
      </c>
      <c r="L2118" s="5">
        <v>343100</v>
      </c>
      <c r="M2118" s="5">
        <f t="shared" si="76"/>
        <v>368600</v>
      </c>
      <c r="N2118" s="38">
        <v>4.05</v>
      </c>
      <c r="O2118" s="38">
        <v>5.3</v>
      </c>
    </row>
    <row r="2119" spans="1:15">
      <c r="A2119" s="1" t="s">
        <v>4459</v>
      </c>
      <c r="B2119" s="1" t="s">
        <v>6682</v>
      </c>
      <c r="C2119" s="1" t="s">
        <v>6683</v>
      </c>
      <c r="D2119" s="1" t="s">
        <v>6665</v>
      </c>
      <c r="E2119" s="2">
        <v>510</v>
      </c>
      <c r="F2119" s="1" t="s">
        <v>6684</v>
      </c>
      <c r="G2119" s="2" t="s">
        <v>18</v>
      </c>
      <c r="H2119" s="1" t="s">
        <v>9807</v>
      </c>
      <c r="I2119" s="3">
        <v>45055.55259259259</v>
      </c>
      <c r="J2119" s="4">
        <v>562500</v>
      </c>
      <c r="K2119" s="5">
        <v>27900</v>
      </c>
      <c r="L2119" s="5">
        <v>423300</v>
      </c>
      <c r="M2119" s="5">
        <f t="shared" si="76"/>
        <v>451200</v>
      </c>
      <c r="N2119" s="38">
        <v>4.05</v>
      </c>
      <c r="O2119" s="38">
        <v>5.3</v>
      </c>
    </row>
    <row r="2120" spans="1:15">
      <c r="A2120" s="1" t="s">
        <v>4459</v>
      </c>
      <c r="B2120" s="1" t="s">
        <v>6685</v>
      </c>
      <c r="C2120" s="1" t="s">
        <v>6686</v>
      </c>
      <c r="D2120" s="1" t="s">
        <v>6665</v>
      </c>
      <c r="E2120" s="2">
        <v>510</v>
      </c>
      <c r="F2120" s="1" t="s">
        <v>6687</v>
      </c>
      <c r="G2120" s="2" t="s">
        <v>18</v>
      </c>
      <c r="H2120" s="1" t="s">
        <v>9808</v>
      </c>
      <c r="I2120" s="3">
        <v>45117.462523148148</v>
      </c>
      <c r="J2120" s="4">
        <v>599000</v>
      </c>
      <c r="K2120" s="5">
        <v>59500</v>
      </c>
      <c r="L2120" s="5">
        <v>451400</v>
      </c>
      <c r="M2120" s="5">
        <f t="shared" si="76"/>
        <v>510900</v>
      </c>
      <c r="N2120" s="38">
        <v>4.05</v>
      </c>
      <c r="O2120" s="38">
        <v>5.3</v>
      </c>
    </row>
    <row r="2121" spans="1:15">
      <c r="A2121" s="1" t="s">
        <v>4459</v>
      </c>
      <c r="B2121" s="1" t="s">
        <v>6688</v>
      </c>
      <c r="C2121" s="1" t="s">
        <v>6689</v>
      </c>
      <c r="D2121" s="1" t="s">
        <v>6665</v>
      </c>
      <c r="E2121" s="2">
        <v>510</v>
      </c>
      <c r="F2121" s="1" t="s">
        <v>6690</v>
      </c>
      <c r="G2121" s="2" t="s">
        <v>18</v>
      </c>
      <c r="H2121" s="1" t="s">
        <v>9809</v>
      </c>
      <c r="I2121" s="3">
        <v>45055.585057870368</v>
      </c>
      <c r="J2121" s="4">
        <v>435000</v>
      </c>
      <c r="K2121" s="5">
        <v>31000</v>
      </c>
      <c r="L2121" s="5">
        <v>350000</v>
      </c>
      <c r="M2121" s="5">
        <f t="shared" si="76"/>
        <v>381000</v>
      </c>
      <c r="N2121" s="38">
        <v>4.05</v>
      </c>
      <c r="O2121" s="38">
        <v>5.3</v>
      </c>
    </row>
    <row r="2122" spans="1:15">
      <c r="A2122" s="1" t="s">
        <v>4459</v>
      </c>
      <c r="B2122" s="1" t="s">
        <v>6691</v>
      </c>
      <c r="C2122" s="1" t="s">
        <v>6692</v>
      </c>
      <c r="D2122" s="1" t="s">
        <v>6665</v>
      </c>
      <c r="E2122" s="2">
        <v>510</v>
      </c>
      <c r="F2122" s="1" t="s">
        <v>6693</v>
      </c>
      <c r="G2122" s="2" t="s">
        <v>18</v>
      </c>
      <c r="H2122" s="1" t="s">
        <v>9810</v>
      </c>
      <c r="I2122" s="3">
        <v>45182.361435185187</v>
      </c>
      <c r="J2122" s="4">
        <v>511000</v>
      </c>
      <c r="K2122" s="5">
        <v>46200</v>
      </c>
      <c r="L2122" s="5">
        <v>414200</v>
      </c>
      <c r="M2122" s="5">
        <f t="shared" si="76"/>
        <v>460400</v>
      </c>
      <c r="N2122" s="38">
        <v>4.05</v>
      </c>
      <c r="O2122" s="38">
        <v>5.3</v>
      </c>
    </row>
    <row r="2123" spans="1:15">
      <c r="A2123" s="1" t="s">
        <v>4459</v>
      </c>
      <c r="B2123" s="1" t="s">
        <v>6694</v>
      </c>
      <c r="C2123" s="1" t="s">
        <v>6695</v>
      </c>
      <c r="D2123" s="1" t="s">
        <v>6665</v>
      </c>
      <c r="E2123" s="2">
        <v>510</v>
      </c>
      <c r="F2123" s="1" t="s">
        <v>6696</v>
      </c>
      <c r="G2123" s="2" t="s">
        <v>18</v>
      </c>
      <c r="H2123" s="1" t="s">
        <v>9811</v>
      </c>
      <c r="I2123" s="3">
        <v>45198.364791666667</v>
      </c>
      <c r="J2123" s="4">
        <v>500000</v>
      </c>
      <c r="K2123" s="5">
        <v>31000</v>
      </c>
      <c r="L2123" s="5">
        <v>439100</v>
      </c>
      <c r="M2123" s="5">
        <f t="shared" si="76"/>
        <v>470100</v>
      </c>
      <c r="N2123" s="38">
        <v>4.05</v>
      </c>
      <c r="O2123" s="38">
        <v>5.3</v>
      </c>
    </row>
    <row r="2124" spans="1:15">
      <c r="A2124" s="1" t="s">
        <v>4459</v>
      </c>
      <c r="B2124" s="1" t="s">
        <v>6697</v>
      </c>
      <c r="C2124" s="1" t="s">
        <v>6698</v>
      </c>
      <c r="D2124" s="1" t="s">
        <v>6665</v>
      </c>
      <c r="E2124" s="2">
        <v>510</v>
      </c>
      <c r="F2124" s="1" t="s">
        <v>6699</v>
      </c>
      <c r="G2124" s="2" t="s">
        <v>18</v>
      </c>
      <c r="H2124" s="1" t="s">
        <v>9812</v>
      </c>
      <c r="I2124" s="3">
        <v>45231.477071759262</v>
      </c>
      <c r="J2124" s="4">
        <v>558713</v>
      </c>
      <c r="K2124" s="5">
        <v>41000</v>
      </c>
      <c r="L2124" s="5">
        <v>566000</v>
      </c>
      <c r="M2124" s="5">
        <f t="shared" si="76"/>
        <v>607000</v>
      </c>
      <c r="N2124" s="38">
        <v>4.05</v>
      </c>
      <c r="O2124" s="38">
        <v>5.3</v>
      </c>
    </row>
    <row r="2125" spans="1:15">
      <c r="A2125" s="1" t="s">
        <v>4459</v>
      </c>
      <c r="B2125" s="1" t="s">
        <v>6700</v>
      </c>
      <c r="C2125" s="1" t="s">
        <v>6701</v>
      </c>
      <c r="D2125" s="1" t="s">
        <v>6702</v>
      </c>
      <c r="E2125" s="2">
        <v>510</v>
      </c>
      <c r="F2125" s="1" t="s">
        <v>6703</v>
      </c>
      <c r="G2125" s="2" t="s">
        <v>18</v>
      </c>
      <c r="H2125" s="1" t="s">
        <v>9813</v>
      </c>
      <c r="I2125" s="3">
        <v>45275.357719907406</v>
      </c>
      <c r="J2125" s="4">
        <v>175000</v>
      </c>
      <c r="K2125" s="5">
        <v>9800</v>
      </c>
      <c r="L2125" s="5">
        <v>101700</v>
      </c>
      <c r="M2125" s="5">
        <f t="shared" si="76"/>
        <v>111500</v>
      </c>
      <c r="N2125" s="38">
        <v>1.72</v>
      </c>
      <c r="O2125" s="38">
        <v>1.72</v>
      </c>
    </row>
    <row r="2126" spans="1:15">
      <c r="A2126" s="1" t="s">
        <v>4459</v>
      </c>
      <c r="B2126" s="1" t="s">
        <v>6704</v>
      </c>
      <c r="C2126" s="1" t="s">
        <v>6705</v>
      </c>
      <c r="D2126" s="1" t="s">
        <v>6702</v>
      </c>
      <c r="E2126" s="2">
        <v>510</v>
      </c>
      <c r="F2126" s="1" t="s">
        <v>6706</v>
      </c>
      <c r="G2126" s="2" t="s">
        <v>18</v>
      </c>
      <c r="H2126" s="1" t="s">
        <v>9814</v>
      </c>
      <c r="I2126" s="3">
        <v>45275.402592592596</v>
      </c>
      <c r="J2126" s="4">
        <v>117500</v>
      </c>
      <c r="K2126" s="5">
        <v>7300</v>
      </c>
      <c r="L2126" s="5">
        <v>68300</v>
      </c>
      <c r="M2126" s="5">
        <f t="shared" si="76"/>
        <v>75600</v>
      </c>
      <c r="N2126" s="38">
        <v>1.72</v>
      </c>
      <c r="O2126" s="38">
        <v>1.72</v>
      </c>
    </row>
    <row r="2127" spans="1:15">
      <c r="A2127" s="1" t="s">
        <v>4459</v>
      </c>
      <c r="B2127" s="1" t="s">
        <v>6707</v>
      </c>
      <c r="C2127" s="1" t="s">
        <v>6708</v>
      </c>
      <c r="D2127" s="1" t="s">
        <v>6702</v>
      </c>
      <c r="E2127" s="2">
        <v>510</v>
      </c>
      <c r="F2127" s="1" t="s">
        <v>6709</v>
      </c>
      <c r="G2127" s="2" t="s">
        <v>18</v>
      </c>
      <c r="H2127" s="1" t="s">
        <v>9815</v>
      </c>
      <c r="I2127" s="3">
        <v>45250.574317129627</v>
      </c>
      <c r="J2127" s="4">
        <v>164900</v>
      </c>
      <c r="K2127" s="5">
        <v>10000</v>
      </c>
      <c r="L2127" s="5">
        <v>99700</v>
      </c>
      <c r="M2127" s="5">
        <f t="shared" si="76"/>
        <v>109700</v>
      </c>
      <c r="N2127" s="38">
        <v>1.72</v>
      </c>
      <c r="O2127" s="38">
        <v>1.72</v>
      </c>
    </row>
    <row r="2128" spans="1:15">
      <c r="A2128" s="1" t="s">
        <v>4459</v>
      </c>
      <c r="B2128" s="1" t="s">
        <v>6710</v>
      </c>
      <c r="C2128" s="1" t="s">
        <v>6711</v>
      </c>
      <c r="D2128" s="1" t="s">
        <v>6702</v>
      </c>
      <c r="E2128" s="2">
        <v>510</v>
      </c>
      <c r="F2128" s="1" t="s">
        <v>6712</v>
      </c>
      <c r="G2128" s="2" t="s">
        <v>18</v>
      </c>
      <c r="H2128" s="1" t="s">
        <v>9816</v>
      </c>
      <c r="I2128" s="3">
        <v>45183.380567129629</v>
      </c>
      <c r="J2128" s="4">
        <v>180000</v>
      </c>
      <c r="K2128" s="5">
        <v>6300</v>
      </c>
      <c r="L2128" s="5">
        <v>126900</v>
      </c>
      <c r="M2128" s="5">
        <f t="shared" si="76"/>
        <v>133200</v>
      </c>
      <c r="N2128" s="38">
        <v>1.72</v>
      </c>
      <c r="O2128" s="38">
        <v>1.72</v>
      </c>
    </row>
    <row r="2129" spans="1:15">
      <c r="A2129" s="1" t="s">
        <v>4459</v>
      </c>
      <c r="B2129" s="1" t="s">
        <v>6713</v>
      </c>
      <c r="C2129" s="1" t="s">
        <v>6714</v>
      </c>
      <c r="D2129" s="1" t="s">
        <v>6702</v>
      </c>
      <c r="E2129" s="2">
        <v>510</v>
      </c>
      <c r="F2129" s="1" t="s">
        <v>6715</v>
      </c>
      <c r="G2129" s="2" t="s">
        <v>18</v>
      </c>
      <c r="H2129" s="1" t="s">
        <v>9817</v>
      </c>
      <c r="I2129" s="3">
        <v>45279.451435185183</v>
      </c>
      <c r="J2129" s="4">
        <v>161125</v>
      </c>
      <c r="K2129" s="5">
        <v>8100</v>
      </c>
      <c r="L2129" s="5">
        <v>115300</v>
      </c>
      <c r="M2129" s="5">
        <f t="shared" si="76"/>
        <v>123400</v>
      </c>
      <c r="N2129" s="38">
        <v>1.72</v>
      </c>
      <c r="O2129" s="38">
        <v>1.72</v>
      </c>
    </row>
    <row r="2130" spans="1:15">
      <c r="A2130" s="1" t="s">
        <v>4459</v>
      </c>
      <c r="B2130" s="1" t="s">
        <v>6716</v>
      </c>
      <c r="C2130" s="1" t="s">
        <v>6717</v>
      </c>
      <c r="D2130" s="1" t="s">
        <v>6702</v>
      </c>
      <c r="E2130" s="2">
        <v>510</v>
      </c>
      <c r="F2130" s="1" t="s">
        <v>6718</v>
      </c>
      <c r="G2130" s="2" t="s">
        <v>18</v>
      </c>
      <c r="H2130" s="1" t="s">
        <v>9818</v>
      </c>
      <c r="I2130" s="3">
        <v>45113.678923611114</v>
      </c>
      <c r="J2130" s="4">
        <v>196000</v>
      </c>
      <c r="K2130" s="5">
        <v>8300</v>
      </c>
      <c r="L2130" s="5">
        <v>142100</v>
      </c>
      <c r="M2130" s="5">
        <f t="shared" si="76"/>
        <v>150400</v>
      </c>
      <c r="N2130" s="38">
        <v>1.72</v>
      </c>
      <c r="O2130" s="38">
        <v>1.72</v>
      </c>
    </row>
    <row r="2131" spans="1:15">
      <c r="A2131" s="1" t="s">
        <v>4459</v>
      </c>
      <c r="B2131" s="1" t="s">
        <v>6719</v>
      </c>
      <c r="C2131" s="1" t="s">
        <v>6720</v>
      </c>
      <c r="D2131" s="1" t="s">
        <v>6702</v>
      </c>
      <c r="E2131" s="2">
        <v>510</v>
      </c>
      <c r="F2131" s="1" t="s">
        <v>6721</v>
      </c>
      <c r="G2131" s="2" t="s">
        <v>18</v>
      </c>
      <c r="H2131" s="1" t="s">
        <v>9819</v>
      </c>
      <c r="I2131" s="3">
        <v>44995.620671296296</v>
      </c>
      <c r="J2131" s="4">
        <v>92000</v>
      </c>
      <c r="K2131" s="5">
        <v>7000</v>
      </c>
      <c r="L2131" s="5">
        <v>63700</v>
      </c>
      <c r="M2131" s="5">
        <f t="shared" si="76"/>
        <v>70700</v>
      </c>
      <c r="N2131" s="38">
        <v>1.72</v>
      </c>
      <c r="O2131" s="38">
        <v>1.72</v>
      </c>
    </row>
    <row r="2132" spans="1:15">
      <c r="A2132" s="1" t="s">
        <v>4459</v>
      </c>
      <c r="B2132" s="1" t="s">
        <v>6722</v>
      </c>
      <c r="C2132" s="1" t="s">
        <v>6723</v>
      </c>
      <c r="D2132" s="1" t="s">
        <v>6702</v>
      </c>
      <c r="E2132" s="2">
        <v>510</v>
      </c>
      <c r="F2132" s="1" t="s">
        <v>6724</v>
      </c>
      <c r="G2132" s="2" t="s">
        <v>18</v>
      </c>
      <c r="H2132" s="1" t="s">
        <v>9820</v>
      </c>
      <c r="I2132" s="3">
        <v>45149.592280092591</v>
      </c>
      <c r="J2132" s="4">
        <v>130500</v>
      </c>
      <c r="K2132" s="5">
        <v>7400</v>
      </c>
      <c r="L2132" s="5">
        <v>111500</v>
      </c>
      <c r="M2132" s="5">
        <f t="shared" si="76"/>
        <v>118900</v>
      </c>
      <c r="N2132" s="38">
        <v>1.72</v>
      </c>
      <c r="O2132" s="38">
        <v>1.72</v>
      </c>
    </row>
    <row r="2133" spans="1:15">
      <c r="A2133" s="1" t="s">
        <v>4459</v>
      </c>
      <c r="B2133" s="1" t="s">
        <v>6725</v>
      </c>
      <c r="C2133" s="1" t="s">
        <v>6726</v>
      </c>
      <c r="D2133" s="1" t="s">
        <v>6702</v>
      </c>
      <c r="E2133" s="2">
        <v>510</v>
      </c>
      <c r="F2133" s="1" t="s">
        <v>6727</v>
      </c>
      <c r="G2133" s="2" t="s">
        <v>18</v>
      </c>
      <c r="H2133" s="1" t="s">
        <v>9821</v>
      </c>
      <c r="I2133" s="3">
        <v>45197.393877314818</v>
      </c>
      <c r="J2133" s="4">
        <v>240752</v>
      </c>
      <c r="K2133" s="5">
        <v>6000</v>
      </c>
      <c r="L2133" s="5">
        <v>224800</v>
      </c>
      <c r="M2133" s="5">
        <f t="shared" si="76"/>
        <v>230800</v>
      </c>
      <c r="N2133" s="38">
        <v>1.72</v>
      </c>
      <c r="O2133" s="38">
        <v>1.72</v>
      </c>
    </row>
    <row r="2134" spans="1:15">
      <c r="A2134" s="1" t="s">
        <v>4459</v>
      </c>
      <c r="B2134" s="1" t="s">
        <v>6728</v>
      </c>
      <c r="C2134" s="1" t="s">
        <v>6729</v>
      </c>
      <c r="D2134" s="1" t="s">
        <v>6702</v>
      </c>
      <c r="E2134" s="2">
        <v>510</v>
      </c>
      <c r="F2134" s="1" t="s">
        <v>6730</v>
      </c>
      <c r="G2134" s="2" t="s">
        <v>18</v>
      </c>
      <c r="H2134" s="1" t="s">
        <v>9822</v>
      </c>
      <c r="I2134" s="3">
        <v>45110.44054398148</v>
      </c>
      <c r="J2134" s="4">
        <v>106000</v>
      </c>
      <c r="K2134" s="5">
        <v>8300</v>
      </c>
      <c r="L2134" s="5">
        <v>93400</v>
      </c>
      <c r="M2134" s="5">
        <f t="shared" si="76"/>
        <v>101700</v>
      </c>
      <c r="N2134" s="38">
        <v>1.72</v>
      </c>
      <c r="O2134" s="38">
        <v>1.72</v>
      </c>
    </row>
    <row r="2135" spans="1:15">
      <c r="A2135" s="1" t="s">
        <v>4459</v>
      </c>
      <c r="B2135" s="1" t="s">
        <v>6731</v>
      </c>
      <c r="C2135" s="1" t="s">
        <v>6732</v>
      </c>
      <c r="D2135" s="1" t="s">
        <v>6702</v>
      </c>
      <c r="E2135" s="2">
        <v>510</v>
      </c>
      <c r="F2135" s="1" t="s">
        <v>6733</v>
      </c>
      <c r="G2135" s="2" t="s">
        <v>18</v>
      </c>
      <c r="H2135" s="1" t="s">
        <v>9823</v>
      </c>
      <c r="I2135" s="3">
        <v>44991.431747685187</v>
      </c>
      <c r="J2135" s="4">
        <v>93000</v>
      </c>
      <c r="K2135" s="5">
        <v>7800</v>
      </c>
      <c r="L2135" s="5">
        <v>82000</v>
      </c>
      <c r="M2135" s="5">
        <f t="shared" si="76"/>
        <v>89800</v>
      </c>
      <c r="N2135" s="38">
        <v>1.72</v>
      </c>
      <c r="O2135" s="38">
        <v>1.72</v>
      </c>
    </row>
    <row r="2136" spans="1:15">
      <c r="A2136" s="1" t="s">
        <v>4459</v>
      </c>
      <c r="B2136" s="1" t="s">
        <v>6734</v>
      </c>
      <c r="C2136" s="1" t="s">
        <v>6735</v>
      </c>
      <c r="D2136" s="1" t="s">
        <v>6702</v>
      </c>
      <c r="E2136" s="2">
        <v>510</v>
      </c>
      <c r="F2136" s="1" t="s">
        <v>6736</v>
      </c>
      <c r="G2136" s="2" t="s">
        <v>18</v>
      </c>
      <c r="H2136" s="1" t="s">
        <v>9824</v>
      </c>
      <c r="I2136" s="3">
        <v>45114.374872685185</v>
      </c>
      <c r="J2136" s="4">
        <v>58000</v>
      </c>
      <c r="K2136" s="5">
        <v>6400</v>
      </c>
      <c r="L2136" s="5">
        <v>53800</v>
      </c>
      <c r="M2136" s="5">
        <f t="shared" si="76"/>
        <v>60200</v>
      </c>
      <c r="N2136" s="38">
        <v>1.72</v>
      </c>
      <c r="O2136" s="38">
        <v>1.72</v>
      </c>
    </row>
    <row r="2137" spans="1:15">
      <c r="A2137" s="1" t="s">
        <v>4459</v>
      </c>
      <c r="B2137" s="1" t="s">
        <v>6737</v>
      </c>
      <c r="C2137" s="1" t="s">
        <v>6738</v>
      </c>
      <c r="D2137" s="1" t="s">
        <v>6702</v>
      </c>
      <c r="E2137" s="2">
        <v>510</v>
      </c>
      <c r="F2137" s="1" t="s">
        <v>6739</v>
      </c>
      <c r="G2137" s="2" t="s">
        <v>18</v>
      </c>
      <c r="H2137" s="1" t="s">
        <v>9825</v>
      </c>
      <c r="I2137" s="3">
        <v>45121.461712962962</v>
      </c>
      <c r="J2137" s="4">
        <v>134000</v>
      </c>
      <c r="K2137" s="5">
        <v>8000</v>
      </c>
      <c r="L2137" s="5">
        <v>132800</v>
      </c>
      <c r="M2137" s="5">
        <f t="shared" si="76"/>
        <v>140800</v>
      </c>
      <c r="N2137" s="38">
        <v>1.72</v>
      </c>
      <c r="O2137" s="38">
        <v>1.72</v>
      </c>
    </row>
    <row r="2138" spans="1:15">
      <c r="A2138" s="1" t="s">
        <v>4459</v>
      </c>
      <c r="B2138" s="1" t="s">
        <v>6740</v>
      </c>
      <c r="C2138" s="1" t="s">
        <v>6741</v>
      </c>
      <c r="D2138" s="1" t="s">
        <v>6702</v>
      </c>
      <c r="E2138" s="2">
        <v>510</v>
      </c>
      <c r="F2138" s="1" t="s">
        <v>6742</v>
      </c>
      <c r="G2138" s="2" t="s">
        <v>18</v>
      </c>
      <c r="H2138" s="1" t="s">
        <v>9826</v>
      </c>
      <c r="I2138" s="3">
        <v>44998.53434027778</v>
      </c>
      <c r="J2138" s="4">
        <v>167000</v>
      </c>
      <c r="K2138" s="5">
        <v>9800</v>
      </c>
      <c r="L2138" s="5">
        <v>167800</v>
      </c>
      <c r="M2138" s="5">
        <f t="shared" si="76"/>
        <v>177600</v>
      </c>
      <c r="N2138" s="38">
        <v>1.72</v>
      </c>
      <c r="O2138" s="38">
        <v>1.72</v>
      </c>
    </row>
    <row r="2139" spans="1:15">
      <c r="A2139" s="1" t="s">
        <v>4459</v>
      </c>
      <c r="B2139" s="1" t="s">
        <v>6743</v>
      </c>
      <c r="C2139" s="1" t="s">
        <v>6744</v>
      </c>
      <c r="D2139" s="1" t="s">
        <v>6702</v>
      </c>
      <c r="E2139" s="2">
        <v>510</v>
      </c>
      <c r="F2139" s="1" t="s">
        <v>6745</v>
      </c>
      <c r="G2139" s="2" t="s">
        <v>18</v>
      </c>
      <c r="H2139" s="1" t="s">
        <v>9827</v>
      </c>
      <c r="I2139" s="3">
        <v>45043.460069444445</v>
      </c>
      <c r="J2139" s="4">
        <v>65000</v>
      </c>
      <c r="K2139" s="5">
        <v>11300</v>
      </c>
      <c r="L2139" s="5">
        <v>58500</v>
      </c>
      <c r="M2139" s="5">
        <f t="shared" si="76"/>
        <v>69800</v>
      </c>
      <c r="N2139" s="38">
        <v>1.72</v>
      </c>
      <c r="O2139" s="38">
        <v>1.72</v>
      </c>
    </row>
    <row r="2140" spans="1:15">
      <c r="A2140" s="1" t="s">
        <v>4459</v>
      </c>
      <c r="B2140" s="1" t="s">
        <v>6746</v>
      </c>
      <c r="C2140" s="1" t="s">
        <v>6747</v>
      </c>
      <c r="D2140" s="1" t="s">
        <v>6702</v>
      </c>
      <c r="E2140" s="2">
        <v>510</v>
      </c>
      <c r="F2140" s="1" t="s">
        <v>6748</v>
      </c>
      <c r="G2140" s="2" t="s">
        <v>18</v>
      </c>
      <c r="H2140" s="1" t="s">
        <v>9828</v>
      </c>
      <c r="I2140" s="3">
        <v>44939.435694444444</v>
      </c>
      <c r="J2140" s="4">
        <v>99000</v>
      </c>
      <c r="K2140" s="5">
        <v>6900</v>
      </c>
      <c r="L2140" s="5">
        <v>107400</v>
      </c>
      <c r="M2140" s="5">
        <f t="shared" si="76"/>
        <v>114300</v>
      </c>
      <c r="N2140" s="38">
        <v>1.72</v>
      </c>
      <c r="O2140" s="38">
        <v>1.72</v>
      </c>
    </row>
    <row r="2141" spans="1:15">
      <c r="A2141" s="1" t="s">
        <v>4459</v>
      </c>
      <c r="B2141" s="1" t="s">
        <v>6749</v>
      </c>
      <c r="C2141" s="1" t="s">
        <v>6750</v>
      </c>
      <c r="D2141" s="1" t="s">
        <v>6702</v>
      </c>
      <c r="E2141" s="2">
        <v>510</v>
      </c>
      <c r="F2141" s="1" t="s">
        <v>6751</v>
      </c>
      <c r="G2141" s="2" t="s">
        <v>18</v>
      </c>
      <c r="H2141" s="1" t="s">
        <v>9829</v>
      </c>
      <c r="I2141" s="3">
        <v>45264.638310185182</v>
      </c>
      <c r="J2141" s="4">
        <v>95000</v>
      </c>
      <c r="K2141" s="5">
        <v>7600</v>
      </c>
      <c r="L2141" s="5">
        <v>102500</v>
      </c>
      <c r="M2141" s="5">
        <f t="shared" si="76"/>
        <v>110100</v>
      </c>
      <c r="N2141" s="38">
        <v>1.72</v>
      </c>
      <c r="O2141" s="38">
        <v>1.72</v>
      </c>
    </row>
    <row r="2142" spans="1:15">
      <c r="A2142" s="1" t="s">
        <v>4459</v>
      </c>
      <c r="B2142" s="1" t="s">
        <v>6752</v>
      </c>
      <c r="C2142" s="1" t="s">
        <v>6753</v>
      </c>
      <c r="D2142" s="1" t="s">
        <v>6702</v>
      </c>
      <c r="E2142" s="2">
        <v>510</v>
      </c>
      <c r="F2142" s="1" t="s">
        <v>6754</v>
      </c>
      <c r="G2142" s="2" t="s">
        <v>18</v>
      </c>
      <c r="H2142" s="1" t="s">
        <v>9830</v>
      </c>
      <c r="I2142" s="3">
        <v>45135.570520833331</v>
      </c>
      <c r="J2142" s="4">
        <v>200000</v>
      </c>
      <c r="K2142" s="5">
        <v>9800</v>
      </c>
      <c r="L2142" s="5">
        <v>237800</v>
      </c>
      <c r="M2142" s="5">
        <f>SUM(K2142:L2142)+400</f>
        <v>248000</v>
      </c>
      <c r="N2142" s="38">
        <v>1.72</v>
      </c>
      <c r="O2142" s="38">
        <v>1.72</v>
      </c>
    </row>
    <row r="2143" spans="1:15">
      <c r="A2143" s="1" t="s">
        <v>4459</v>
      </c>
      <c r="B2143" s="1" t="s">
        <v>6755</v>
      </c>
      <c r="C2143" s="1" t="s">
        <v>6756</v>
      </c>
      <c r="D2143" s="1" t="s">
        <v>6757</v>
      </c>
      <c r="E2143" s="2">
        <v>509</v>
      </c>
      <c r="F2143" s="1" t="s">
        <v>6758</v>
      </c>
      <c r="G2143" s="2" t="s">
        <v>18</v>
      </c>
      <c r="H2143" s="1" t="s">
        <v>9830</v>
      </c>
      <c r="I2143" s="3">
        <v>45135.570520833331</v>
      </c>
      <c r="K2143" s="5">
        <v>400</v>
      </c>
      <c r="L2143" s="5">
        <v>0</v>
      </c>
      <c r="N2143" s="38">
        <v>1</v>
      </c>
      <c r="O2143" s="38">
        <v>1</v>
      </c>
    </row>
    <row r="2144" spans="1:15">
      <c r="A2144" s="1" t="s">
        <v>4459</v>
      </c>
      <c r="B2144" s="1" t="s">
        <v>6759</v>
      </c>
      <c r="C2144" s="1" t="s">
        <v>6760</v>
      </c>
      <c r="D2144" s="1" t="s">
        <v>6761</v>
      </c>
      <c r="E2144" s="2">
        <v>510</v>
      </c>
      <c r="F2144" s="1" t="s">
        <v>6762</v>
      </c>
      <c r="G2144" s="2" t="s">
        <v>18</v>
      </c>
      <c r="H2144" s="1" t="s">
        <v>9831</v>
      </c>
      <c r="I2144" s="3">
        <v>45036.358553240738</v>
      </c>
      <c r="J2144" s="4">
        <v>110000</v>
      </c>
      <c r="K2144" s="5">
        <v>5400</v>
      </c>
      <c r="L2144" s="5">
        <v>54300</v>
      </c>
      <c r="M2144" s="5">
        <f t="shared" ref="M2144:M2165" si="77">SUM(K2144:L2144)</f>
        <v>59700</v>
      </c>
      <c r="N2144" s="38">
        <v>1.08</v>
      </c>
      <c r="O2144" s="38">
        <v>1.08</v>
      </c>
    </row>
    <row r="2145" spans="1:15">
      <c r="A2145" s="1" t="s">
        <v>4459</v>
      </c>
      <c r="B2145" s="1" t="s">
        <v>6763</v>
      </c>
      <c r="C2145" s="1" t="s">
        <v>6764</v>
      </c>
      <c r="D2145" s="1" t="s">
        <v>6761</v>
      </c>
      <c r="E2145" s="2">
        <v>510</v>
      </c>
      <c r="F2145" s="1" t="s">
        <v>6765</v>
      </c>
      <c r="G2145" s="2" t="s">
        <v>18</v>
      </c>
      <c r="H2145" s="1" t="s">
        <v>9832</v>
      </c>
      <c r="I2145" s="3">
        <v>44956.635300925926</v>
      </c>
      <c r="J2145" s="4">
        <v>127000</v>
      </c>
      <c r="K2145" s="5">
        <v>9100</v>
      </c>
      <c r="L2145" s="5">
        <v>71100</v>
      </c>
      <c r="M2145" s="5">
        <f t="shared" si="77"/>
        <v>80200</v>
      </c>
      <c r="N2145" s="38">
        <v>1.08</v>
      </c>
      <c r="O2145" s="38">
        <v>1.08</v>
      </c>
    </row>
    <row r="2146" spans="1:15">
      <c r="A2146" s="1" t="s">
        <v>4459</v>
      </c>
      <c r="B2146" s="1" t="s">
        <v>6766</v>
      </c>
      <c r="C2146" s="1" t="s">
        <v>6767</v>
      </c>
      <c r="D2146" s="1" t="s">
        <v>6761</v>
      </c>
      <c r="E2146" s="2">
        <v>510</v>
      </c>
      <c r="F2146" s="1" t="s">
        <v>6768</v>
      </c>
      <c r="G2146" s="2" t="s">
        <v>18</v>
      </c>
      <c r="H2146" s="1" t="s">
        <v>9833</v>
      </c>
      <c r="I2146" s="3">
        <v>45019.51934027778</v>
      </c>
      <c r="J2146" s="4">
        <v>100000</v>
      </c>
      <c r="K2146" s="5">
        <v>3900</v>
      </c>
      <c r="L2146" s="5">
        <v>64400</v>
      </c>
      <c r="M2146" s="5">
        <f t="shared" si="77"/>
        <v>68300</v>
      </c>
      <c r="N2146" s="38">
        <v>1.08</v>
      </c>
      <c r="O2146" s="38">
        <v>1.08</v>
      </c>
    </row>
    <row r="2147" spans="1:15">
      <c r="A2147" s="1" t="s">
        <v>4459</v>
      </c>
      <c r="B2147" s="1" t="s">
        <v>6769</v>
      </c>
      <c r="C2147" s="1" t="s">
        <v>6770</v>
      </c>
      <c r="D2147" s="1" t="s">
        <v>6761</v>
      </c>
      <c r="E2147" s="2">
        <v>510</v>
      </c>
      <c r="F2147" s="1" t="s">
        <v>6771</v>
      </c>
      <c r="G2147" s="2" t="s">
        <v>18</v>
      </c>
      <c r="H2147" s="1" t="s">
        <v>9834</v>
      </c>
      <c r="I2147" s="3">
        <v>45013.406608796293</v>
      </c>
      <c r="J2147" s="4">
        <v>85000</v>
      </c>
      <c r="K2147" s="5">
        <v>9100</v>
      </c>
      <c r="L2147" s="5">
        <v>52600</v>
      </c>
      <c r="M2147" s="5">
        <f t="shared" si="77"/>
        <v>61700</v>
      </c>
      <c r="N2147" s="38">
        <v>1.08</v>
      </c>
      <c r="O2147" s="38">
        <v>1.08</v>
      </c>
    </row>
    <row r="2148" spans="1:15">
      <c r="A2148" s="1" t="s">
        <v>4459</v>
      </c>
      <c r="B2148" s="1" t="s">
        <v>6772</v>
      </c>
      <c r="C2148" s="1" t="s">
        <v>6773</v>
      </c>
      <c r="D2148" s="1" t="s">
        <v>6761</v>
      </c>
      <c r="E2148" s="2">
        <v>510</v>
      </c>
      <c r="F2148" s="1" t="s">
        <v>6774</v>
      </c>
      <c r="G2148" s="2" t="s">
        <v>18</v>
      </c>
      <c r="H2148" s="1" t="s">
        <v>9835</v>
      </c>
      <c r="I2148" s="3">
        <v>45261.579050925924</v>
      </c>
      <c r="J2148" s="4">
        <v>75150</v>
      </c>
      <c r="K2148" s="5">
        <v>4000</v>
      </c>
      <c r="L2148" s="5">
        <v>54300</v>
      </c>
      <c r="M2148" s="5">
        <f t="shared" si="77"/>
        <v>58300</v>
      </c>
      <c r="N2148" s="38">
        <v>1.08</v>
      </c>
      <c r="O2148" s="38">
        <v>1.08</v>
      </c>
    </row>
    <row r="2149" spans="1:15">
      <c r="A2149" s="1" t="s">
        <v>4459</v>
      </c>
      <c r="B2149" s="1" t="s">
        <v>6775</v>
      </c>
      <c r="C2149" s="1" t="s">
        <v>6776</v>
      </c>
      <c r="D2149" s="1" t="s">
        <v>6761</v>
      </c>
      <c r="E2149" s="2">
        <v>510</v>
      </c>
      <c r="F2149" s="1" t="s">
        <v>6777</v>
      </c>
      <c r="G2149" s="2" t="s">
        <v>18</v>
      </c>
      <c r="H2149" s="1" t="s">
        <v>9836</v>
      </c>
      <c r="I2149" s="3">
        <v>45236.662905092591</v>
      </c>
      <c r="J2149" s="4">
        <v>32500</v>
      </c>
      <c r="K2149" s="5">
        <v>4400</v>
      </c>
      <c r="L2149" s="5">
        <v>23800</v>
      </c>
      <c r="M2149" s="5">
        <f t="shared" si="77"/>
        <v>28200</v>
      </c>
      <c r="N2149" s="38">
        <v>1.08</v>
      </c>
      <c r="O2149" s="38">
        <v>1.08</v>
      </c>
    </row>
    <row r="2150" spans="1:15">
      <c r="A2150" s="1" t="s">
        <v>4459</v>
      </c>
      <c r="B2150" s="1" t="s">
        <v>6778</v>
      </c>
      <c r="C2150" s="1" t="s">
        <v>6779</v>
      </c>
      <c r="D2150" s="1" t="s">
        <v>6761</v>
      </c>
      <c r="E2150" s="2">
        <v>510</v>
      </c>
      <c r="F2150" s="1" t="s">
        <v>6780</v>
      </c>
      <c r="G2150" s="2" t="s">
        <v>18</v>
      </c>
      <c r="H2150" s="1" t="s">
        <v>9837</v>
      </c>
      <c r="I2150" s="3">
        <v>45033.390567129631</v>
      </c>
      <c r="J2150" s="4">
        <v>34000</v>
      </c>
      <c r="K2150" s="5">
        <v>3700</v>
      </c>
      <c r="L2150" s="5">
        <v>27500</v>
      </c>
      <c r="M2150" s="5">
        <f t="shared" si="77"/>
        <v>31200</v>
      </c>
      <c r="N2150" s="38">
        <v>1.08</v>
      </c>
      <c r="O2150" s="38">
        <v>1.08</v>
      </c>
    </row>
    <row r="2151" spans="1:15">
      <c r="A2151" s="1" t="s">
        <v>4459</v>
      </c>
      <c r="B2151" s="1" t="s">
        <v>6781</v>
      </c>
      <c r="C2151" s="1" t="s">
        <v>6782</v>
      </c>
      <c r="D2151" s="1" t="s">
        <v>6761</v>
      </c>
      <c r="E2151" s="2">
        <v>510</v>
      </c>
      <c r="F2151" s="1" t="s">
        <v>6783</v>
      </c>
      <c r="G2151" s="2" t="s">
        <v>18</v>
      </c>
      <c r="H2151" s="1" t="s">
        <v>9838</v>
      </c>
      <c r="I2151" s="3">
        <v>45002.626805555556</v>
      </c>
      <c r="J2151" s="4">
        <v>55000</v>
      </c>
      <c r="K2151" s="5">
        <v>4100</v>
      </c>
      <c r="L2151" s="5">
        <v>47200</v>
      </c>
      <c r="M2151" s="5">
        <f t="shared" si="77"/>
        <v>51300</v>
      </c>
      <c r="N2151" s="38">
        <v>1.08</v>
      </c>
      <c r="O2151" s="38">
        <v>1.08</v>
      </c>
    </row>
    <row r="2152" spans="1:15">
      <c r="A2152" s="1" t="s">
        <v>4459</v>
      </c>
      <c r="B2152" s="1" t="s">
        <v>6784</v>
      </c>
      <c r="C2152" s="1" t="s">
        <v>6785</v>
      </c>
      <c r="D2152" s="1" t="s">
        <v>6761</v>
      </c>
      <c r="E2152" s="2">
        <v>510</v>
      </c>
      <c r="F2152" s="1" t="s">
        <v>6786</v>
      </c>
      <c r="G2152" s="2" t="s">
        <v>18</v>
      </c>
      <c r="H2152" s="1" t="s">
        <v>9839</v>
      </c>
      <c r="I2152" s="3">
        <v>45169.508819444447</v>
      </c>
      <c r="J2152" s="4">
        <v>89725</v>
      </c>
      <c r="K2152" s="5">
        <v>7300</v>
      </c>
      <c r="L2152" s="5">
        <v>77000</v>
      </c>
      <c r="M2152" s="5">
        <f t="shared" si="77"/>
        <v>84300</v>
      </c>
      <c r="N2152" s="38">
        <v>1.08</v>
      </c>
      <c r="O2152" s="38">
        <v>1.08</v>
      </c>
    </row>
    <row r="2153" spans="1:15">
      <c r="A2153" s="1" t="s">
        <v>4459</v>
      </c>
      <c r="B2153" s="1" t="s">
        <v>6787</v>
      </c>
      <c r="C2153" s="1" t="s">
        <v>6788</v>
      </c>
      <c r="D2153" s="1" t="s">
        <v>6761</v>
      </c>
      <c r="E2153" s="2">
        <v>510</v>
      </c>
      <c r="F2153" s="1" t="s">
        <v>6789</v>
      </c>
      <c r="G2153" s="2" t="s">
        <v>18</v>
      </c>
      <c r="H2153" s="1" t="s">
        <v>9840</v>
      </c>
      <c r="I2153" s="3">
        <v>44978.530405092592</v>
      </c>
      <c r="J2153" s="4">
        <v>60000</v>
      </c>
      <c r="K2153" s="5">
        <v>4000</v>
      </c>
      <c r="L2153" s="5">
        <v>53400</v>
      </c>
      <c r="M2153" s="5">
        <f t="shared" si="77"/>
        <v>57400</v>
      </c>
      <c r="N2153" s="38">
        <v>1.08</v>
      </c>
      <c r="O2153" s="38">
        <v>1.08</v>
      </c>
    </row>
    <row r="2154" spans="1:15">
      <c r="A2154" s="1" t="s">
        <v>4459</v>
      </c>
      <c r="B2154" s="1" t="s">
        <v>6790</v>
      </c>
      <c r="C2154" s="1" t="s">
        <v>6791</v>
      </c>
      <c r="D2154" s="1" t="s">
        <v>6761</v>
      </c>
      <c r="E2154" s="2">
        <v>510</v>
      </c>
      <c r="F2154" s="1" t="s">
        <v>6792</v>
      </c>
      <c r="G2154" s="2" t="s">
        <v>18</v>
      </c>
      <c r="H2154" s="1" t="s">
        <v>9841</v>
      </c>
      <c r="I2154" s="3">
        <v>44950.36546296296</v>
      </c>
      <c r="J2154" s="4">
        <v>55000</v>
      </c>
      <c r="K2154" s="5">
        <v>3900</v>
      </c>
      <c r="L2154" s="5">
        <v>50800</v>
      </c>
      <c r="M2154" s="5">
        <f t="shared" si="77"/>
        <v>54700</v>
      </c>
      <c r="N2154" s="38">
        <v>1.08</v>
      </c>
      <c r="O2154" s="38">
        <v>1.08</v>
      </c>
    </row>
    <row r="2155" spans="1:15">
      <c r="A2155" s="1" t="s">
        <v>4459</v>
      </c>
      <c r="B2155" s="1" t="s">
        <v>6793</v>
      </c>
      <c r="C2155" s="1" t="s">
        <v>6794</v>
      </c>
      <c r="D2155" s="1" t="s">
        <v>6761</v>
      </c>
      <c r="E2155" s="2">
        <v>510</v>
      </c>
      <c r="F2155" s="1" t="s">
        <v>6795</v>
      </c>
      <c r="G2155" s="2" t="s">
        <v>18</v>
      </c>
      <c r="H2155" s="1" t="s">
        <v>9842</v>
      </c>
      <c r="I2155" s="3">
        <v>45194.523356481484</v>
      </c>
      <c r="J2155" s="4">
        <v>80000</v>
      </c>
      <c r="K2155" s="5">
        <v>4700</v>
      </c>
      <c r="L2155" s="5">
        <v>80400</v>
      </c>
      <c r="M2155" s="5">
        <f t="shared" si="77"/>
        <v>85100</v>
      </c>
      <c r="N2155" s="38">
        <v>1.08</v>
      </c>
      <c r="O2155" s="38">
        <v>1.08</v>
      </c>
    </row>
    <row r="2156" spans="1:15">
      <c r="A2156" s="1" t="s">
        <v>4459</v>
      </c>
      <c r="B2156" s="1" t="s">
        <v>6796</v>
      </c>
      <c r="C2156" s="1" t="s">
        <v>6797</v>
      </c>
      <c r="D2156" s="1" t="s">
        <v>6761</v>
      </c>
      <c r="E2156" s="2">
        <v>510</v>
      </c>
      <c r="F2156" s="1" t="s">
        <v>6798</v>
      </c>
      <c r="G2156" s="2" t="s">
        <v>18</v>
      </c>
      <c r="H2156" s="1" t="s">
        <v>9843</v>
      </c>
      <c r="I2156" s="3">
        <v>45017.46193287037</v>
      </c>
      <c r="J2156" s="4">
        <v>68000</v>
      </c>
      <c r="K2156" s="5">
        <v>4200</v>
      </c>
      <c r="L2156" s="5">
        <v>68800</v>
      </c>
      <c r="M2156" s="5">
        <f t="shared" si="77"/>
        <v>73000</v>
      </c>
      <c r="N2156" s="38">
        <v>1.08</v>
      </c>
      <c r="O2156" s="38">
        <v>1.08</v>
      </c>
    </row>
    <row r="2157" spans="1:15">
      <c r="A2157" s="1" t="s">
        <v>4459</v>
      </c>
      <c r="B2157" s="1" t="s">
        <v>6799</v>
      </c>
      <c r="C2157" s="1" t="s">
        <v>6800</v>
      </c>
      <c r="D2157" s="1" t="s">
        <v>6761</v>
      </c>
      <c r="E2157" s="2">
        <v>510</v>
      </c>
      <c r="F2157" s="1" t="s">
        <v>6801</v>
      </c>
      <c r="G2157" s="2" t="s">
        <v>18</v>
      </c>
      <c r="H2157" s="1" t="s">
        <v>9844</v>
      </c>
      <c r="I2157" s="3">
        <v>45250.410925925928</v>
      </c>
      <c r="J2157" s="4">
        <v>45000</v>
      </c>
      <c r="K2157" s="5">
        <v>3000</v>
      </c>
      <c r="L2157" s="5">
        <v>45700</v>
      </c>
      <c r="M2157" s="5">
        <f t="shared" si="77"/>
        <v>48700</v>
      </c>
      <c r="N2157" s="38">
        <v>1.08</v>
      </c>
      <c r="O2157" s="38">
        <v>1.08</v>
      </c>
    </row>
    <row r="2158" spans="1:15">
      <c r="A2158" s="1" t="s">
        <v>4459</v>
      </c>
      <c r="B2158" s="1" t="s">
        <v>6802</v>
      </c>
      <c r="C2158" s="1" t="s">
        <v>6803</v>
      </c>
      <c r="D2158" s="1" t="s">
        <v>6761</v>
      </c>
      <c r="E2158" s="2">
        <v>510</v>
      </c>
      <c r="F2158" s="1" t="s">
        <v>6804</v>
      </c>
      <c r="G2158" s="2" t="s">
        <v>18</v>
      </c>
      <c r="H2158" s="1" t="s">
        <v>9845</v>
      </c>
      <c r="I2158" s="3">
        <v>45244.598483796297</v>
      </c>
      <c r="J2158" s="4">
        <v>100000</v>
      </c>
      <c r="K2158" s="5">
        <v>4200</v>
      </c>
      <c r="L2158" s="5">
        <v>105500</v>
      </c>
      <c r="M2158" s="5">
        <f t="shared" si="77"/>
        <v>109700</v>
      </c>
      <c r="N2158" s="38">
        <v>1.08</v>
      </c>
      <c r="O2158" s="38">
        <v>1.08</v>
      </c>
    </row>
    <row r="2159" spans="1:15">
      <c r="A2159" s="1" t="s">
        <v>4459</v>
      </c>
      <c r="B2159" s="1" t="s">
        <v>6805</v>
      </c>
      <c r="C2159" s="1" t="s">
        <v>6806</v>
      </c>
      <c r="D2159" s="1" t="s">
        <v>6761</v>
      </c>
      <c r="E2159" s="2">
        <v>510</v>
      </c>
      <c r="F2159" s="1" t="s">
        <v>6807</v>
      </c>
      <c r="G2159" s="2" t="s">
        <v>18</v>
      </c>
      <c r="H2159" s="1" t="s">
        <v>9846</v>
      </c>
      <c r="I2159" s="3">
        <v>45055.501064814816</v>
      </c>
      <c r="J2159" s="4">
        <v>48000</v>
      </c>
      <c r="K2159" s="5">
        <v>3500</v>
      </c>
      <c r="L2159" s="5">
        <v>49700</v>
      </c>
      <c r="M2159" s="5">
        <f t="shared" si="77"/>
        <v>53200</v>
      </c>
      <c r="N2159" s="38">
        <v>1.08</v>
      </c>
      <c r="O2159" s="38">
        <v>1.08</v>
      </c>
    </row>
    <row r="2160" spans="1:15">
      <c r="A2160" s="1" t="s">
        <v>4459</v>
      </c>
      <c r="B2160" s="1" t="s">
        <v>6808</v>
      </c>
      <c r="C2160" s="1" t="s">
        <v>6809</v>
      </c>
      <c r="D2160" s="1" t="s">
        <v>6761</v>
      </c>
      <c r="E2160" s="2">
        <v>510</v>
      </c>
      <c r="F2160" s="1" t="s">
        <v>6810</v>
      </c>
      <c r="G2160" s="2" t="s">
        <v>18</v>
      </c>
      <c r="H2160" s="1" t="s">
        <v>9847</v>
      </c>
      <c r="I2160" s="3">
        <v>45208.368506944447</v>
      </c>
      <c r="J2160" s="4">
        <v>99900</v>
      </c>
      <c r="K2160" s="5">
        <v>4700</v>
      </c>
      <c r="L2160" s="5">
        <v>110000</v>
      </c>
      <c r="M2160" s="5">
        <f t="shared" si="77"/>
        <v>114700</v>
      </c>
      <c r="N2160" s="38">
        <v>1.08</v>
      </c>
      <c r="O2160" s="38">
        <v>1.08</v>
      </c>
    </row>
    <row r="2161" spans="1:15">
      <c r="A2161" s="1" t="s">
        <v>4459</v>
      </c>
      <c r="B2161" s="1" t="s">
        <v>6811</v>
      </c>
      <c r="C2161" s="1" t="s">
        <v>6812</v>
      </c>
      <c r="D2161" s="1" t="s">
        <v>6761</v>
      </c>
      <c r="E2161" s="2">
        <v>510</v>
      </c>
      <c r="F2161" s="1" t="s">
        <v>6813</v>
      </c>
      <c r="G2161" s="2" t="s">
        <v>18</v>
      </c>
      <c r="H2161" s="1" t="s">
        <v>10120</v>
      </c>
      <c r="I2161" s="3">
        <v>45072.592939814815</v>
      </c>
      <c r="J2161" s="4">
        <v>17500</v>
      </c>
      <c r="K2161" s="5">
        <v>2500</v>
      </c>
      <c r="L2161" s="5">
        <v>18600</v>
      </c>
      <c r="M2161" s="5">
        <f t="shared" si="77"/>
        <v>21100</v>
      </c>
      <c r="N2161" s="38">
        <v>1.08</v>
      </c>
      <c r="O2161" s="38">
        <v>1.08</v>
      </c>
    </row>
    <row r="2162" spans="1:15">
      <c r="A2162" s="1" t="s">
        <v>4459</v>
      </c>
      <c r="B2162" s="1" t="s">
        <v>6814</v>
      </c>
      <c r="C2162" s="1" t="s">
        <v>6815</v>
      </c>
      <c r="D2162" s="1" t="s">
        <v>6761</v>
      </c>
      <c r="E2162" s="2">
        <v>510</v>
      </c>
      <c r="F2162" s="1" t="s">
        <v>6816</v>
      </c>
      <c r="G2162" s="2" t="s">
        <v>18</v>
      </c>
      <c r="H2162" s="1" t="s">
        <v>10121</v>
      </c>
      <c r="I2162" s="3">
        <v>45023.386261574073</v>
      </c>
      <c r="J2162" s="4">
        <v>55000</v>
      </c>
      <c r="K2162" s="5">
        <v>10300</v>
      </c>
      <c r="L2162" s="5">
        <v>56200</v>
      </c>
      <c r="M2162" s="5">
        <f t="shared" si="77"/>
        <v>66500</v>
      </c>
      <c r="N2162" s="38">
        <v>1.08</v>
      </c>
      <c r="O2162" s="38">
        <v>1.08</v>
      </c>
    </row>
    <row r="2163" spans="1:15">
      <c r="A2163" s="1" t="s">
        <v>4459</v>
      </c>
      <c r="B2163" s="1" t="s">
        <v>6817</v>
      </c>
      <c r="C2163" s="1" t="s">
        <v>6818</v>
      </c>
      <c r="D2163" s="1" t="s">
        <v>6819</v>
      </c>
      <c r="E2163" s="2">
        <v>510</v>
      </c>
      <c r="F2163" s="1" t="s">
        <v>6820</v>
      </c>
      <c r="G2163" s="2" t="s">
        <v>18</v>
      </c>
      <c r="H2163" s="1" t="s">
        <v>9848</v>
      </c>
      <c r="I2163" s="3">
        <v>45258.639884259261</v>
      </c>
      <c r="J2163" s="4">
        <v>148320</v>
      </c>
      <c r="K2163" s="5">
        <v>8800</v>
      </c>
      <c r="L2163" s="5">
        <v>89300</v>
      </c>
      <c r="M2163" s="5">
        <f t="shared" si="77"/>
        <v>98100</v>
      </c>
      <c r="N2163" s="38">
        <v>1.2</v>
      </c>
      <c r="O2163" s="38">
        <v>1.2</v>
      </c>
    </row>
    <row r="2164" spans="1:15">
      <c r="A2164" s="1" t="s">
        <v>4459</v>
      </c>
      <c r="B2164" s="1" t="s">
        <v>6821</v>
      </c>
      <c r="C2164" s="1" t="s">
        <v>6822</v>
      </c>
      <c r="D2164" s="1" t="s">
        <v>6819</v>
      </c>
      <c r="E2164" s="2">
        <v>510</v>
      </c>
      <c r="F2164" s="1" t="s">
        <v>6823</v>
      </c>
      <c r="G2164" s="2" t="s">
        <v>18</v>
      </c>
      <c r="H2164" s="1" t="s">
        <v>9849</v>
      </c>
      <c r="I2164" s="3">
        <v>45212.624930555554</v>
      </c>
      <c r="J2164" s="4">
        <v>90000</v>
      </c>
      <c r="K2164" s="5">
        <v>12700</v>
      </c>
      <c r="L2164" s="5">
        <v>66600</v>
      </c>
      <c r="M2164" s="5">
        <f t="shared" si="77"/>
        <v>79300</v>
      </c>
      <c r="N2164" s="38">
        <v>1.2</v>
      </c>
      <c r="O2164" s="38">
        <v>1.2</v>
      </c>
    </row>
    <row r="2165" spans="1:15">
      <c r="A2165" s="1" t="s">
        <v>4459</v>
      </c>
      <c r="B2165" s="1" t="s">
        <v>6824</v>
      </c>
      <c r="C2165" s="1" t="s">
        <v>6825</v>
      </c>
      <c r="D2165" s="1" t="s">
        <v>6819</v>
      </c>
      <c r="E2165" s="2">
        <v>510</v>
      </c>
      <c r="F2165" s="1" t="s">
        <v>6826</v>
      </c>
      <c r="G2165" s="2" t="s">
        <v>18</v>
      </c>
      <c r="H2165" s="1" t="s">
        <v>9850</v>
      </c>
      <c r="I2165" s="3">
        <v>45050.608067129629</v>
      </c>
      <c r="J2165" s="4">
        <v>70000</v>
      </c>
      <c r="K2165" s="5">
        <v>9800</v>
      </c>
      <c r="L2165" s="5">
        <v>51900</v>
      </c>
      <c r="M2165" s="5">
        <f t="shared" si="77"/>
        <v>61700</v>
      </c>
      <c r="N2165" s="38">
        <v>1.2</v>
      </c>
      <c r="O2165" s="38">
        <v>1.2</v>
      </c>
    </row>
    <row r="2166" spans="1:15">
      <c r="A2166" s="1" t="s">
        <v>4459</v>
      </c>
      <c r="B2166" s="1" t="s">
        <v>6827</v>
      </c>
      <c r="C2166" s="1" t="s">
        <v>6828</v>
      </c>
      <c r="D2166" s="1" t="s">
        <v>6819</v>
      </c>
      <c r="E2166" s="2">
        <v>510</v>
      </c>
      <c r="F2166" s="1" t="s">
        <v>6829</v>
      </c>
      <c r="G2166" s="2" t="s">
        <v>18</v>
      </c>
      <c r="H2166" s="1" t="s">
        <v>9851</v>
      </c>
      <c r="I2166" s="3">
        <v>45068.468090277776</v>
      </c>
      <c r="J2166" s="4">
        <v>140000</v>
      </c>
      <c r="K2166" s="5">
        <v>8000</v>
      </c>
      <c r="L2166" s="5">
        <v>120400</v>
      </c>
      <c r="M2166" s="5">
        <f>SUM(K2166:L2166)+5900</f>
        <v>134300</v>
      </c>
      <c r="N2166" s="38">
        <v>1.2</v>
      </c>
      <c r="O2166" s="38">
        <v>1.2</v>
      </c>
    </row>
    <row r="2167" spans="1:15">
      <c r="A2167" s="1" t="s">
        <v>4459</v>
      </c>
      <c r="B2167" s="1" t="s">
        <v>6830</v>
      </c>
      <c r="C2167" s="1" t="s">
        <v>6831</v>
      </c>
      <c r="D2167" s="1" t="s">
        <v>6819</v>
      </c>
      <c r="E2167" s="2">
        <v>599</v>
      </c>
      <c r="F2167" s="1" t="s">
        <v>6832</v>
      </c>
      <c r="G2167" s="2" t="s">
        <v>18</v>
      </c>
      <c r="H2167" s="1" t="s">
        <v>9851</v>
      </c>
      <c r="I2167" s="3">
        <v>45068.468090277776</v>
      </c>
      <c r="K2167" s="5">
        <v>4100</v>
      </c>
      <c r="L2167" s="5">
        <v>1800</v>
      </c>
      <c r="N2167" s="38">
        <v>1.2</v>
      </c>
      <c r="O2167" s="38">
        <v>1.2</v>
      </c>
    </row>
    <row r="2168" spans="1:15">
      <c r="A2168" s="1" t="s">
        <v>4459</v>
      </c>
      <c r="B2168" s="1" t="s">
        <v>6833</v>
      </c>
      <c r="C2168" s="1" t="s">
        <v>6834</v>
      </c>
      <c r="D2168" s="1" t="s">
        <v>6835</v>
      </c>
      <c r="E2168" s="2">
        <v>510</v>
      </c>
      <c r="F2168" s="1" t="s">
        <v>6836</v>
      </c>
      <c r="G2168" s="2" t="s">
        <v>18</v>
      </c>
      <c r="H2168" s="1" t="s">
        <v>9852</v>
      </c>
      <c r="I2168" s="3">
        <v>45117.471053240741</v>
      </c>
      <c r="J2168" s="4">
        <v>290000</v>
      </c>
      <c r="K2168" s="5">
        <v>17100</v>
      </c>
      <c r="L2168" s="5">
        <v>177300</v>
      </c>
      <c r="M2168" s="5">
        <f t="shared" ref="M2168:M2190" si="78">SUM(K2168:L2168)</f>
        <v>194400</v>
      </c>
      <c r="N2168" s="38">
        <v>2.76</v>
      </c>
      <c r="O2168" s="38">
        <v>3.1787573741509036</v>
      </c>
    </row>
    <row r="2169" spans="1:15">
      <c r="A2169" s="1" t="s">
        <v>4459</v>
      </c>
      <c r="B2169" s="1" t="s">
        <v>6837</v>
      </c>
      <c r="C2169" s="1" t="s">
        <v>6838</v>
      </c>
      <c r="D2169" s="1" t="s">
        <v>6835</v>
      </c>
      <c r="E2169" s="2">
        <v>510</v>
      </c>
      <c r="F2169" s="1" t="s">
        <v>6839</v>
      </c>
      <c r="G2169" s="2" t="s">
        <v>18</v>
      </c>
      <c r="H2169" s="1" t="s">
        <v>9853</v>
      </c>
      <c r="I2169" s="3">
        <v>45072.445289351854</v>
      </c>
      <c r="J2169" s="4">
        <v>268000</v>
      </c>
      <c r="K2169" s="5">
        <v>20500</v>
      </c>
      <c r="L2169" s="5">
        <v>167200</v>
      </c>
      <c r="M2169" s="5">
        <f t="shared" si="78"/>
        <v>187700</v>
      </c>
      <c r="N2169" s="38">
        <v>2.76</v>
      </c>
      <c r="O2169" s="38">
        <v>3.1787573741509036</v>
      </c>
    </row>
    <row r="2170" spans="1:15">
      <c r="A2170" s="1" t="s">
        <v>4459</v>
      </c>
      <c r="B2170" s="1" t="s">
        <v>6840</v>
      </c>
      <c r="C2170" s="1" t="s">
        <v>6841</v>
      </c>
      <c r="D2170" s="1" t="s">
        <v>6835</v>
      </c>
      <c r="E2170" s="2">
        <v>510</v>
      </c>
      <c r="F2170" s="1" t="s">
        <v>6842</v>
      </c>
      <c r="G2170" s="2" t="s">
        <v>18</v>
      </c>
      <c r="H2170" s="1" t="s">
        <v>9854</v>
      </c>
      <c r="I2170" s="3">
        <v>45279.393912037034</v>
      </c>
      <c r="J2170" s="4">
        <v>292500</v>
      </c>
      <c r="K2170" s="5">
        <v>15400</v>
      </c>
      <c r="L2170" s="5">
        <v>195300</v>
      </c>
      <c r="M2170" s="5">
        <f t="shared" si="78"/>
        <v>210700</v>
      </c>
      <c r="N2170" s="38">
        <v>2.76</v>
      </c>
      <c r="O2170" s="38">
        <v>3.1787573741509036</v>
      </c>
    </row>
    <row r="2171" spans="1:15">
      <c r="A2171" s="1" t="s">
        <v>4459</v>
      </c>
      <c r="B2171" s="1" t="s">
        <v>6843</v>
      </c>
      <c r="C2171" s="1" t="s">
        <v>6844</v>
      </c>
      <c r="D2171" s="1" t="s">
        <v>6835</v>
      </c>
      <c r="E2171" s="2">
        <v>510</v>
      </c>
      <c r="F2171" s="1" t="s">
        <v>6845</v>
      </c>
      <c r="G2171" s="2" t="s">
        <v>18</v>
      </c>
      <c r="H2171" s="1" t="s">
        <v>9855</v>
      </c>
      <c r="I2171" s="3">
        <v>45054.705694444441</v>
      </c>
      <c r="J2171" s="4">
        <v>270000</v>
      </c>
      <c r="K2171" s="5">
        <v>19200</v>
      </c>
      <c r="L2171" s="5">
        <v>182500</v>
      </c>
      <c r="M2171" s="5">
        <f t="shared" si="78"/>
        <v>201700</v>
      </c>
      <c r="N2171" s="38">
        <v>2.76</v>
      </c>
      <c r="O2171" s="38">
        <v>3.1787573741509036</v>
      </c>
    </row>
    <row r="2172" spans="1:15">
      <c r="A2172" s="1" t="s">
        <v>4459</v>
      </c>
      <c r="B2172" s="1" t="s">
        <v>6846</v>
      </c>
      <c r="C2172" s="1" t="s">
        <v>6847</v>
      </c>
      <c r="D2172" s="1" t="s">
        <v>6835</v>
      </c>
      <c r="E2172" s="2">
        <v>510</v>
      </c>
      <c r="F2172" s="1" t="s">
        <v>6848</v>
      </c>
      <c r="G2172" s="2" t="s">
        <v>18</v>
      </c>
      <c r="H2172" s="1" t="s">
        <v>9856</v>
      </c>
      <c r="I2172" s="3">
        <v>45275.369085648148</v>
      </c>
      <c r="J2172" s="4">
        <v>215000</v>
      </c>
      <c r="K2172" s="5">
        <v>17100</v>
      </c>
      <c r="L2172" s="5">
        <v>149200</v>
      </c>
      <c r="M2172" s="5">
        <f t="shared" si="78"/>
        <v>166300</v>
      </c>
      <c r="N2172" s="38">
        <v>2.76</v>
      </c>
      <c r="O2172" s="38">
        <v>3.1787573741509036</v>
      </c>
    </row>
    <row r="2173" spans="1:15">
      <c r="A2173" s="1" t="s">
        <v>4459</v>
      </c>
      <c r="B2173" s="1" t="s">
        <v>6849</v>
      </c>
      <c r="C2173" s="1" t="s">
        <v>6850</v>
      </c>
      <c r="D2173" s="1" t="s">
        <v>6835</v>
      </c>
      <c r="E2173" s="2">
        <v>510</v>
      </c>
      <c r="F2173" s="1" t="s">
        <v>6851</v>
      </c>
      <c r="G2173" s="2" t="s">
        <v>18</v>
      </c>
      <c r="H2173" s="1" t="s">
        <v>9857</v>
      </c>
      <c r="I2173" s="3">
        <v>45187.502071759256</v>
      </c>
      <c r="J2173" s="4">
        <v>414000</v>
      </c>
      <c r="K2173" s="5">
        <v>17900</v>
      </c>
      <c r="L2173" s="5">
        <v>309600</v>
      </c>
      <c r="M2173" s="5">
        <f t="shared" si="78"/>
        <v>327500</v>
      </c>
      <c r="N2173" s="38">
        <v>2.76</v>
      </c>
      <c r="O2173" s="38">
        <v>3.1787573741509036</v>
      </c>
    </row>
    <row r="2174" spans="1:15">
      <c r="A2174" s="1" t="s">
        <v>4459</v>
      </c>
      <c r="B2174" s="1" t="s">
        <v>6852</v>
      </c>
      <c r="C2174" s="1" t="s">
        <v>6853</v>
      </c>
      <c r="D2174" s="1" t="s">
        <v>6835</v>
      </c>
      <c r="E2174" s="2">
        <v>510</v>
      </c>
      <c r="F2174" s="1" t="s">
        <v>6854</v>
      </c>
      <c r="G2174" s="2" t="s">
        <v>18</v>
      </c>
      <c r="H2174" s="1" t="s">
        <v>9858</v>
      </c>
      <c r="I2174" s="3">
        <v>45153.548807870371</v>
      </c>
      <c r="J2174" s="4">
        <v>299900</v>
      </c>
      <c r="K2174" s="5">
        <v>22100</v>
      </c>
      <c r="L2174" s="5">
        <v>235800</v>
      </c>
      <c r="M2174" s="5">
        <f t="shared" si="78"/>
        <v>257900</v>
      </c>
      <c r="N2174" s="38">
        <v>2.76</v>
      </c>
      <c r="O2174" s="38">
        <v>3.1787573741509036</v>
      </c>
    </row>
    <row r="2175" spans="1:15">
      <c r="A2175" s="1" t="s">
        <v>4459</v>
      </c>
      <c r="B2175" s="1" t="s">
        <v>6855</v>
      </c>
      <c r="C2175" s="1" t="s">
        <v>6856</v>
      </c>
      <c r="D2175" s="1" t="s">
        <v>6835</v>
      </c>
      <c r="E2175" s="2">
        <v>510</v>
      </c>
      <c r="F2175" s="1" t="s">
        <v>6857</v>
      </c>
      <c r="G2175" s="2" t="s">
        <v>18</v>
      </c>
      <c r="H2175" s="1" t="s">
        <v>9859</v>
      </c>
      <c r="I2175" s="3">
        <v>45079.608576388891</v>
      </c>
      <c r="J2175" s="4">
        <v>210000</v>
      </c>
      <c r="K2175" s="5">
        <v>14500</v>
      </c>
      <c r="L2175" s="5">
        <v>165800</v>
      </c>
      <c r="M2175" s="5">
        <f t="shared" si="78"/>
        <v>180300</v>
      </c>
      <c r="N2175" s="38">
        <v>2.76</v>
      </c>
      <c r="O2175" s="38">
        <v>3.1787573741509036</v>
      </c>
    </row>
    <row r="2176" spans="1:15">
      <c r="A2176" s="1" t="s">
        <v>4459</v>
      </c>
      <c r="B2176" s="1" t="s">
        <v>6858</v>
      </c>
      <c r="C2176" s="1" t="s">
        <v>6859</v>
      </c>
      <c r="D2176" s="1" t="s">
        <v>6835</v>
      </c>
      <c r="E2176" s="2">
        <v>510</v>
      </c>
      <c r="F2176" s="1" t="s">
        <v>6860</v>
      </c>
      <c r="G2176" s="2" t="s">
        <v>18</v>
      </c>
      <c r="H2176" s="1" t="s">
        <v>9860</v>
      </c>
      <c r="I2176" s="3">
        <v>45113.369618055556</v>
      </c>
      <c r="J2176" s="4">
        <v>215000</v>
      </c>
      <c r="K2176" s="5">
        <v>19000</v>
      </c>
      <c r="L2176" s="5">
        <v>168800</v>
      </c>
      <c r="M2176" s="5">
        <f t="shared" si="78"/>
        <v>187800</v>
      </c>
      <c r="N2176" s="38">
        <v>2.76</v>
      </c>
      <c r="O2176" s="38">
        <v>3.1787573741509036</v>
      </c>
    </row>
    <row r="2177" spans="1:15">
      <c r="A2177" s="1" t="s">
        <v>4459</v>
      </c>
      <c r="B2177" s="1" t="s">
        <v>6861</v>
      </c>
      <c r="C2177" s="1" t="s">
        <v>6862</v>
      </c>
      <c r="D2177" s="1" t="s">
        <v>6835</v>
      </c>
      <c r="E2177" s="2">
        <v>510</v>
      </c>
      <c r="F2177" s="1" t="s">
        <v>6863</v>
      </c>
      <c r="G2177" s="2" t="s">
        <v>18</v>
      </c>
      <c r="H2177" s="1" t="s">
        <v>9861</v>
      </c>
      <c r="I2177" s="3">
        <v>45243.432453703703</v>
      </c>
      <c r="J2177" s="4">
        <v>259432</v>
      </c>
      <c r="K2177" s="5">
        <v>21900</v>
      </c>
      <c r="L2177" s="5">
        <v>212100</v>
      </c>
      <c r="M2177" s="5">
        <f t="shared" si="78"/>
        <v>234000</v>
      </c>
      <c r="N2177" s="38">
        <v>2.76</v>
      </c>
      <c r="O2177" s="38">
        <v>3.1787573741509036</v>
      </c>
    </row>
    <row r="2178" spans="1:15">
      <c r="A2178" s="1" t="s">
        <v>4459</v>
      </c>
      <c r="B2178" s="1" t="s">
        <v>6864</v>
      </c>
      <c r="C2178" s="1" t="s">
        <v>6865</v>
      </c>
      <c r="D2178" s="1" t="s">
        <v>6835</v>
      </c>
      <c r="E2178" s="2">
        <v>510</v>
      </c>
      <c r="F2178" s="1" t="s">
        <v>6866</v>
      </c>
      <c r="G2178" s="2" t="s">
        <v>18</v>
      </c>
      <c r="H2178" s="1" t="s">
        <v>9862</v>
      </c>
      <c r="I2178" s="3">
        <v>45159.485775462963</v>
      </c>
      <c r="J2178" s="4">
        <v>255000</v>
      </c>
      <c r="K2178" s="5">
        <v>30700</v>
      </c>
      <c r="L2178" s="5">
        <v>210100</v>
      </c>
      <c r="M2178" s="5">
        <f t="shared" si="78"/>
        <v>240800</v>
      </c>
      <c r="N2178" s="38">
        <v>2.76</v>
      </c>
      <c r="O2178" s="38">
        <v>3.1787573741509036</v>
      </c>
    </row>
    <row r="2179" spans="1:15">
      <c r="A2179" s="1" t="s">
        <v>4459</v>
      </c>
      <c r="B2179" s="1" t="s">
        <v>6867</v>
      </c>
      <c r="C2179" s="1" t="s">
        <v>6868</v>
      </c>
      <c r="D2179" s="1" t="s">
        <v>6835</v>
      </c>
      <c r="E2179" s="2">
        <v>510</v>
      </c>
      <c r="F2179" s="1" t="s">
        <v>6869</v>
      </c>
      <c r="G2179" s="2" t="s">
        <v>18</v>
      </c>
      <c r="H2179" s="1" t="s">
        <v>9863</v>
      </c>
      <c r="I2179" s="3">
        <v>45005.547696759262</v>
      </c>
      <c r="J2179" s="4">
        <v>412000</v>
      </c>
      <c r="K2179" s="5">
        <v>30000</v>
      </c>
      <c r="L2179" s="5">
        <v>387900</v>
      </c>
      <c r="M2179" s="5">
        <f t="shared" si="78"/>
        <v>417900</v>
      </c>
      <c r="N2179" s="38">
        <v>2.76</v>
      </c>
      <c r="O2179" s="38">
        <v>3.1787573741509036</v>
      </c>
    </row>
    <row r="2180" spans="1:15">
      <c r="A2180" s="1" t="s">
        <v>4459</v>
      </c>
      <c r="B2180" s="1" t="s">
        <v>6870</v>
      </c>
      <c r="C2180" s="1" t="s">
        <v>6871</v>
      </c>
      <c r="D2180" s="1" t="s">
        <v>6835</v>
      </c>
      <c r="E2180" s="2">
        <v>510</v>
      </c>
      <c r="F2180" s="1" t="s">
        <v>6872</v>
      </c>
      <c r="G2180" s="2" t="s">
        <v>18</v>
      </c>
      <c r="H2180" s="1" t="s">
        <v>9864</v>
      </c>
      <c r="I2180" s="3">
        <v>44963.669641203705</v>
      </c>
      <c r="J2180" s="4">
        <v>250000</v>
      </c>
      <c r="K2180" s="5">
        <v>19000</v>
      </c>
      <c r="L2180" s="5">
        <v>255500</v>
      </c>
      <c r="M2180" s="5">
        <f t="shared" si="78"/>
        <v>274500</v>
      </c>
      <c r="N2180" s="38">
        <v>2.76</v>
      </c>
      <c r="O2180" s="38">
        <v>3.1787573741509036</v>
      </c>
    </row>
    <row r="2181" spans="1:15">
      <c r="A2181" s="1" t="s">
        <v>4459</v>
      </c>
      <c r="B2181" s="1" t="s">
        <v>6873</v>
      </c>
      <c r="C2181" s="1" t="s">
        <v>6874</v>
      </c>
      <c r="D2181" s="1" t="s">
        <v>6835</v>
      </c>
      <c r="E2181" s="2">
        <v>510</v>
      </c>
      <c r="F2181" s="1" t="s">
        <v>6875</v>
      </c>
      <c r="G2181" s="2" t="s">
        <v>18</v>
      </c>
      <c r="H2181" s="1" t="s">
        <v>9865</v>
      </c>
      <c r="I2181" s="3">
        <v>45154.371851851851</v>
      </c>
      <c r="J2181" s="4">
        <v>260000</v>
      </c>
      <c r="K2181" s="5">
        <v>17900</v>
      </c>
      <c r="L2181" s="5">
        <v>254300</v>
      </c>
      <c r="M2181" s="5">
        <f t="shared" si="78"/>
        <v>272200</v>
      </c>
      <c r="N2181" s="38">
        <v>2.76</v>
      </c>
      <c r="O2181" s="38">
        <v>3.1787573741509036</v>
      </c>
    </row>
    <row r="2182" spans="1:15">
      <c r="A2182" s="1" t="s">
        <v>4459</v>
      </c>
      <c r="B2182" s="1" t="s">
        <v>6876</v>
      </c>
      <c r="C2182" s="1" t="s">
        <v>6877</v>
      </c>
      <c r="D2182" s="1" t="s">
        <v>6835</v>
      </c>
      <c r="E2182" s="2">
        <v>510</v>
      </c>
      <c r="F2182" s="1" t="s">
        <v>6878</v>
      </c>
      <c r="G2182" s="2" t="s">
        <v>18</v>
      </c>
      <c r="H2182" s="1" t="s">
        <v>9866</v>
      </c>
      <c r="I2182" s="3">
        <v>44966.33803240741</v>
      </c>
      <c r="J2182" s="4">
        <v>177500</v>
      </c>
      <c r="K2182" s="5">
        <v>20500</v>
      </c>
      <c r="L2182" s="5">
        <v>169300</v>
      </c>
      <c r="M2182" s="5">
        <f t="shared" si="78"/>
        <v>189800</v>
      </c>
      <c r="N2182" s="38">
        <v>2.76</v>
      </c>
      <c r="O2182" s="38">
        <v>3.1787573741509036</v>
      </c>
    </row>
    <row r="2183" spans="1:15">
      <c r="A2183" s="1" t="s">
        <v>4459</v>
      </c>
      <c r="B2183" s="1" t="s">
        <v>6879</v>
      </c>
      <c r="C2183" s="1" t="s">
        <v>6880</v>
      </c>
      <c r="D2183" s="1" t="s">
        <v>6835</v>
      </c>
      <c r="E2183" s="2">
        <v>510</v>
      </c>
      <c r="F2183" s="1" t="s">
        <v>6881</v>
      </c>
      <c r="G2183" s="2" t="s">
        <v>18</v>
      </c>
      <c r="H2183" s="1" t="s">
        <v>9867</v>
      </c>
      <c r="I2183" s="3">
        <v>45028.466932870368</v>
      </c>
      <c r="J2183" s="4">
        <v>234900</v>
      </c>
      <c r="K2183" s="5">
        <v>24900</v>
      </c>
      <c r="L2183" s="5">
        <v>229900</v>
      </c>
      <c r="M2183" s="5">
        <f t="shared" si="78"/>
        <v>254800</v>
      </c>
      <c r="N2183" s="38">
        <v>2.76</v>
      </c>
      <c r="O2183" s="38">
        <v>3.1787573741509036</v>
      </c>
    </row>
    <row r="2184" spans="1:15">
      <c r="A2184" s="1" t="s">
        <v>4459</v>
      </c>
      <c r="B2184" s="1" t="s">
        <v>6882</v>
      </c>
      <c r="C2184" s="1" t="s">
        <v>6883</v>
      </c>
      <c r="D2184" s="1" t="s">
        <v>6835</v>
      </c>
      <c r="E2184" s="2">
        <v>510</v>
      </c>
      <c r="F2184" s="1" t="s">
        <v>6884</v>
      </c>
      <c r="G2184" s="2" t="s">
        <v>18</v>
      </c>
      <c r="H2184" s="1" t="s">
        <v>9868</v>
      </c>
      <c r="I2184" s="3">
        <v>45097.404432870368</v>
      </c>
      <c r="J2184" s="4">
        <v>162500</v>
      </c>
      <c r="K2184" s="5">
        <v>17100</v>
      </c>
      <c r="L2184" s="5">
        <v>163000</v>
      </c>
      <c r="M2184" s="5">
        <f t="shared" si="78"/>
        <v>180100</v>
      </c>
      <c r="N2184" s="38">
        <v>2.76</v>
      </c>
      <c r="O2184" s="38">
        <v>3.1787573741509036</v>
      </c>
    </row>
    <row r="2185" spans="1:15">
      <c r="A2185" s="1" t="s">
        <v>4459</v>
      </c>
      <c r="B2185" s="1" t="s">
        <v>6885</v>
      </c>
      <c r="C2185" s="1" t="s">
        <v>6886</v>
      </c>
      <c r="D2185" s="1" t="s">
        <v>6835</v>
      </c>
      <c r="E2185" s="2">
        <v>510</v>
      </c>
      <c r="F2185" s="1" t="s">
        <v>6887</v>
      </c>
      <c r="G2185" s="2" t="s">
        <v>18</v>
      </c>
      <c r="H2185" s="1" t="s">
        <v>9869</v>
      </c>
      <c r="I2185" s="3">
        <v>44943.443854166668</v>
      </c>
      <c r="J2185" s="4">
        <v>210000</v>
      </c>
      <c r="K2185" s="5">
        <v>22200</v>
      </c>
      <c r="L2185" s="5">
        <v>214400</v>
      </c>
      <c r="M2185" s="5">
        <f t="shared" si="78"/>
        <v>236600</v>
      </c>
      <c r="N2185" s="38">
        <v>2.76</v>
      </c>
      <c r="O2185" s="38">
        <v>3.1787573741509036</v>
      </c>
    </row>
    <row r="2186" spans="1:15">
      <c r="A2186" s="1" t="s">
        <v>4459</v>
      </c>
      <c r="B2186" s="1" t="s">
        <v>6888</v>
      </c>
      <c r="C2186" s="1" t="s">
        <v>6889</v>
      </c>
      <c r="D2186" s="1" t="s">
        <v>6890</v>
      </c>
      <c r="E2186" s="2">
        <v>510</v>
      </c>
      <c r="F2186" s="1" t="s">
        <v>6891</v>
      </c>
      <c r="G2186" s="2" t="s">
        <v>18</v>
      </c>
      <c r="H2186" s="1" t="s">
        <v>9870</v>
      </c>
      <c r="I2186" s="3">
        <v>45042.392638888887</v>
      </c>
      <c r="J2186" s="4">
        <v>205000</v>
      </c>
      <c r="K2186" s="5">
        <v>13200</v>
      </c>
      <c r="L2186" s="5">
        <v>143700</v>
      </c>
      <c r="M2186" s="5">
        <f t="shared" si="78"/>
        <v>156900</v>
      </c>
      <c r="N2186" s="38">
        <v>1.75</v>
      </c>
      <c r="O2186" s="38">
        <v>1.75</v>
      </c>
    </row>
    <row r="2187" spans="1:15">
      <c r="A2187" s="1" t="s">
        <v>4459</v>
      </c>
      <c r="B2187" s="1" t="s">
        <v>6892</v>
      </c>
      <c r="C2187" s="1" t="s">
        <v>6893</v>
      </c>
      <c r="D2187" s="1" t="s">
        <v>6890</v>
      </c>
      <c r="E2187" s="2">
        <v>510</v>
      </c>
      <c r="F2187" s="1" t="s">
        <v>6894</v>
      </c>
      <c r="G2187" s="2" t="s">
        <v>18</v>
      </c>
      <c r="H2187" s="1" t="s">
        <v>9871</v>
      </c>
      <c r="I2187" s="3">
        <v>45149.346238425926</v>
      </c>
      <c r="J2187" s="4">
        <v>199000</v>
      </c>
      <c r="K2187" s="5">
        <v>13100</v>
      </c>
      <c r="L2187" s="5">
        <v>139900</v>
      </c>
      <c r="M2187" s="5">
        <f t="shared" si="78"/>
        <v>153000</v>
      </c>
      <c r="N2187" s="38">
        <v>1.75</v>
      </c>
      <c r="O2187" s="38">
        <v>1.75</v>
      </c>
    </row>
    <row r="2188" spans="1:15">
      <c r="A2188" s="1" t="s">
        <v>4459</v>
      </c>
      <c r="B2188" s="1" t="s">
        <v>6895</v>
      </c>
      <c r="C2188" s="1" t="s">
        <v>6896</v>
      </c>
      <c r="D2188" s="1" t="s">
        <v>6890</v>
      </c>
      <c r="E2188" s="2">
        <v>510</v>
      </c>
      <c r="F2188" s="1" t="s">
        <v>6897</v>
      </c>
      <c r="G2188" s="2" t="s">
        <v>18</v>
      </c>
      <c r="H2188" s="1" t="s">
        <v>9872</v>
      </c>
      <c r="I2188" s="3">
        <v>45265.396157407406</v>
      </c>
      <c r="J2188" s="4">
        <v>83000</v>
      </c>
      <c r="K2188" s="5">
        <v>13200</v>
      </c>
      <c r="L2188" s="5">
        <v>57300</v>
      </c>
      <c r="M2188" s="5">
        <f t="shared" si="78"/>
        <v>70500</v>
      </c>
      <c r="N2188" s="38">
        <v>1.75</v>
      </c>
      <c r="O2188" s="38">
        <v>1.75</v>
      </c>
    </row>
    <row r="2189" spans="1:15">
      <c r="A2189" s="1" t="s">
        <v>4459</v>
      </c>
      <c r="B2189" s="1" t="s">
        <v>6898</v>
      </c>
      <c r="C2189" s="1" t="s">
        <v>6899</v>
      </c>
      <c r="D2189" s="1" t="s">
        <v>6890</v>
      </c>
      <c r="E2189" s="2">
        <v>510</v>
      </c>
      <c r="F2189" s="1" t="s">
        <v>6900</v>
      </c>
      <c r="G2189" s="2" t="s">
        <v>18</v>
      </c>
      <c r="H2189" s="1" t="s">
        <v>9873</v>
      </c>
      <c r="I2189" s="3">
        <v>45288.349189814813</v>
      </c>
      <c r="J2189" s="4">
        <v>167000</v>
      </c>
      <c r="K2189" s="5">
        <v>14600</v>
      </c>
      <c r="L2189" s="5">
        <v>137900</v>
      </c>
      <c r="M2189" s="5">
        <f t="shared" si="78"/>
        <v>152500</v>
      </c>
      <c r="N2189" s="38">
        <v>1.75</v>
      </c>
      <c r="O2189" s="38">
        <v>1.75</v>
      </c>
    </row>
    <row r="2190" spans="1:15">
      <c r="A2190" s="1" t="s">
        <v>4459</v>
      </c>
      <c r="B2190" s="1" t="s">
        <v>6901</v>
      </c>
      <c r="C2190" s="1" t="s">
        <v>6902</v>
      </c>
      <c r="D2190" s="1" t="s">
        <v>6890</v>
      </c>
      <c r="E2190" s="2">
        <v>510</v>
      </c>
      <c r="F2190" s="1" t="s">
        <v>6903</v>
      </c>
      <c r="G2190" s="2" t="s">
        <v>18</v>
      </c>
      <c r="H2190" s="1" t="s">
        <v>9874</v>
      </c>
      <c r="I2190" s="3">
        <v>45281.360682870371</v>
      </c>
      <c r="J2190" s="4">
        <v>235000</v>
      </c>
      <c r="K2190" s="5">
        <v>22000</v>
      </c>
      <c r="L2190" s="5">
        <v>215800</v>
      </c>
      <c r="M2190" s="5">
        <f t="shared" si="78"/>
        <v>237800</v>
      </c>
      <c r="N2190" s="38">
        <v>1.75</v>
      </c>
      <c r="O2190" s="38">
        <v>1.75</v>
      </c>
    </row>
    <row r="2191" spans="1:15">
      <c r="A2191" s="1" t="s">
        <v>4459</v>
      </c>
      <c r="B2191" s="1" t="s">
        <v>6904</v>
      </c>
      <c r="C2191" s="1" t="s">
        <v>6905</v>
      </c>
      <c r="D2191" s="1" t="s">
        <v>6890</v>
      </c>
      <c r="E2191" s="2">
        <v>510</v>
      </c>
      <c r="F2191" s="1" t="s">
        <v>6906</v>
      </c>
      <c r="G2191" s="2" t="s">
        <v>18</v>
      </c>
      <c r="H2191" s="1" t="s">
        <v>9875</v>
      </c>
      <c r="I2191" s="3">
        <v>45153.369826388887</v>
      </c>
      <c r="J2191" s="4">
        <v>115000</v>
      </c>
      <c r="K2191" s="5">
        <v>10900</v>
      </c>
      <c r="L2191" s="5">
        <v>85300</v>
      </c>
      <c r="M2191" s="5">
        <f>SUM(K2191:L2191)+21300</f>
        <v>117500</v>
      </c>
      <c r="N2191" s="38">
        <v>1.75</v>
      </c>
      <c r="O2191" s="38">
        <v>1.75</v>
      </c>
    </row>
    <row r="2192" spans="1:15">
      <c r="A2192" s="1" t="s">
        <v>4459</v>
      </c>
      <c r="B2192" s="1" t="s">
        <v>6907</v>
      </c>
      <c r="C2192" s="1" t="s">
        <v>6908</v>
      </c>
      <c r="D2192" s="1" t="s">
        <v>6909</v>
      </c>
      <c r="E2192" s="2">
        <v>510</v>
      </c>
      <c r="F2192" s="1" t="s">
        <v>6910</v>
      </c>
      <c r="G2192" s="2" t="s">
        <v>18</v>
      </c>
      <c r="H2192" s="1" t="s">
        <v>9875</v>
      </c>
      <c r="I2192" s="3">
        <v>45153.369826388887</v>
      </c>
      <c r="K2192" s="5">
        <v>13400</v>
      </c>
      <c r="L2192" s="5">
        <v>7900</v>
      </c>
      <c r="N2192" s="38">
        <v>1</v>
      </c>
      <c r="O2192" s="38">
        <v>1</v>
      </c>
    </row>
    <row r="2193" spans="1:15">
      <c r="A2193" s="1" t="s">
        <v>4459</v>
      </c>
      <c r="B2193" s="1" t="s">
        <v>6911</v>
      </c>
      <c r="C2193" s="1" t="s">
        <v>6912</v>
      </c>
      <c r="D2193" s="1" t="s">
        <v>6890</v>
      </c>
      <c r="E2193" s="2">
        <v>510</v>
      </c>
      <c r="F2193" s="1" t="s">
        <v>6913</v>
      </c>
      <c r="G2193" s="2" t="s">
        <v>18</v>
      </c>
      <c r="H2193" s="1" t="s">
        <v>9876</v>
      </c>
      <c r="I2193" s="3">
        <v>44970.617106481484</v>
      </c>
      <c r="J2193" s="4">
        <v>255000</v>
      </c>
      <c r="K2193" s="5">
        <v>13100</v>
      </c>
      <c r="L2193" s="5">
        <v>263400</v>
      </c>
      <c r="M2193" s="5">
        <f>SUM(K2193:L2193)+500</f>
        <v>277000</v>
      </c>
      <c r="N2193" s="38">
        <v>1.75</v>
      </c>
      <c r="O2193" s="38">
        <v>1.75</v>
      </c>
    </row>
    <row r="2194" spans="1:15">
      <c r="A2194" s="1" t="s">
        <v>4459</v>
      </c>
      <c r="B2194" s="1" t="s">
        <v>6914</v>
      </c>
      <c r="C2194" s="1" t="s">
        <v>6915</v>
      </c>
      <c r="D2194" s="1" t="s">
        <v>6916</v>
      </c>
      <c r="E2194" s="2">
        <v>509</v>
      </c>
      <c r="F2194" s="1" t="s">
        <v>6917</v>
      </c>
      <c r="G2194" s="2" t="s">
        <v>18</v>
      </c>
      <c r="H2194" s="1" t="s">
        <v>9876</v>
      </c>
      <c r="I2194" s="3">
        <v>44970.617106481484</v>
      </c>
      <c r="K2194" s="5">
        <v>500</v>
      </c>
      <c r="L2194" s="5">
        <v>0</v>
      </c>
      <c r="N2194" s="38">
        <v>1</v>
      </c>
      <c r="O2194" s="38">
        <v>1</v>
      </c>
    </row>
    <row r="2195" spans="1:15">
      <c r="A2195" s="1" t="s">
        <v>4459</v>
      </c>
      <c r="B2195" s="1" t="s">
        <v>6918</v>
      </c>
      <c r="C2195" s="1" t="s">
        <v>6919</v>
      </c>
      <c r="D2195" s="1" t="s">
        <v>6890</v>
      </c>
      <c r="E2195" s="2">
        <v>510</v>
      </c>
      <c r="F2195" s="1" t="s">
        <v>6920</v>
      </c>
      <c r="G2195" s="2" t="s">
        <v>18</v>
      </c>
      <c r="H2195" s="1" t="s">
        <v>9877</v>
      </c>
      <c r="I2195" s="3">
        <v>45016.366678240738</v>
      </c>
      <c r="J2195" s="4">
        <v>240000</v>
      </c>
      <c r="K2195" s="5">
        <v>13200</v>
      </c>
      <c r="L2195" s="5">
        <v>287900</v>
      </c>
      <c r="M2195" s="5">
        <f t="shared" ref="M2195:M2226" si="79">SUM(K2195:L2195)</f>
        <v>301100</v>
      </c>
      <c r="N2195" s="38">
        <v>1.75</v>
      </c>
      <c r="O2195" s="38">
        <v>1.75</v>
      </c>
    </row>
    <row r="2196" spans="1:15">
      <c r="A2196" s="1" t="s">
        <v>4459</v>
      </c>
      <c r="B2196" s="1" t="s">
        <v>6921</v>
      </c>
      <c r="C2196" s="1" t="s">
        <v>6922</v>
      </c>
      <c r="D2196" s="1" t="s">
        <v>6923</v>
      </c>
      <c r="E2196" s="2">
        <v>510</v>
      </c>
      <c r="F2196" s="1" t="s">
        <v>6924</v>
      </c>
      <c r="G2196" s="2" t="s">
        <v>18</v>
      </c>
      <c r="H2196" s="1" t="s">
        <v>9878</v>
      </c>
      <c r="I2196" s="3">
        <v>45090.357638888891</v>
      </c>
      <c r="J2196" s="4">
        <v>189000</v>
      </c>
      <c r="K2196" s="5">
        <v>11500</v>
      </c>
      <c r="L2196" s="5">
        <v>98400</v>
      </c>
      <c r="M2196" s="5">
        <f t="shared" si="79"/>
        <v>109900</v>
      </c>
      <c r="N2196" s="38">
        <v>2.15</v>
      </c>
      <c r="O2196" s="38">
        <v>2.15</v>
      </c>
    </row>
    <row r="2197" spans="1:15">
      <c r="A2197" s="1" t="s">
        <v>4459</v>
      </c>
      <c r="B2197" s="1" t="s">
        <v>6925</v>
      </c>
      <c r="C2197" s="1" t="s">
        <v>6926</v>
      </c>
      <c r="D2197" s="1" t="s">
        <v>6923</v>
      </c>
      <c r="E2197" s="2">
        <v>510</v>
      </c>
      <c r="F2197" s="1" t="s">
        <v>6927</v>
      </c>
      <c r="G2197" s="2" t="s">
        <v>18</v>
      </c>
      <c r="H2197" s="1" t="s">
        <v>9879</v>
      </c>
      <c r="I2197" s="3">
        <v>45161.572916666664</v>
      </c>
      <c r="J2197" s="4">
        <v>161000</v>
      </c>
      <c r="K2197" s="5">
        <v>10600</v>
      </c>
      <c r="L2197" s="5">
        <v>111500</v>
      </c>
      <c r="M2197" s="5">
        <f t="shared" si="79"/>
        <v>122100</v>
      </c>
      <c r="N2197" s="38">
        <v>2.15</v>
      </c>
      <c r="O2197" s="38">
        <v>2.15</v>
      </c>
    </row>
    <row r="2198" spans="1:15">
      <c r="A2198" s="1" t="s">
        <v>4459</v>
      </c>
      <c r="B2198" s="1" t="s">
        <v>6928</v>
      </c>
      <c r="C2198" s="1" t="s">
        <v>6929</v>
      </c>
      <c r="D2198" s="1" t="s">
        <v>6923</v>
      </c>
      <c r="E2198" s="2">
        <v>510</v>
      </c>
      <c r="F2198" s="1" t="s">
        <v>6930</v>
      </c>
      <c r="G2198" s="2" t="s">
        <v>18</v>
      </c>
      <c r="H2198" s="1" t="s">
        <v>9880</v>
      </c>
      <c r="I2198" s="3">
        <v>45287.345347222225</v>
      </c>
      <c r="J2198" s="4">
        <v>135000</v>
      </c>
      <c r="K2198" s="5">
        <v>11500</v>
      </c>
      <c r="L2198" s="5">
        <v>113500</v>
      </c>
      <c r="M2198" s="5">
        <f t="shared" si="79"/>
        <v>125000</v>
      </c>
      <c r="N2198" s="38">
        <v>2.15</v>
      </c>
      <c r="O2198" s="38">
        <v>2.15</v>
      </c>
    </row>
    <row r="2199" spans="1:15">
      <c r="A2199" s="1" t="s">
        <v>4459</v>
      </c>
      <c r="B2199" s="1" t="s">
        <v>6931</v>
      </c>
      <c r="C2199" s="1" t="s">
        <v>6932</v>
      </c>
      <c r="D2199" s="1" t="s">
        <v>6923</v>
      </c>
      <c r="E2199" s="2">
        <v>510</v>
      </c>
      <c r="F2199" s="1" t="s">
        <v>6933</v>
      </c>
      <c r="G2199" s="2" t="s">
        <v>18</v>
      </c>
      <c r="H2199" s="1" t="s">
        <v>9881</v>
      </c>
      <c r="I2199" s="3">
        <v>45055.338819444441</v>
      </c>
      <c r="J2199" s="4">
        <v>138000</v>
      </c>
      <c r="K2199" s="5">
        <v>11100</v>
      </c>
      <c r="L2199" s="5">
        <v>118700</v>
      </c>
      <c r="M2199" s="5">
        <f t="shared" si="79"/>
        <v>129800</v>
      </c>
      <c r="N2199" s="38">
        <v>2.15</v>
      </c>
      <c r="O2199" s="38">
        <v>2.15</v>
      </c>
    </row>
    <row r="2200" spans="1:15">
      <c r="A2200" s="1" t="s">
        <v>4459</v>
      </c>
      <c r="B2200" s="1" t="s">
        <v>6934</v>
      </c>
      <c r="C2200" s="1" t="s">
        <v>6935</v>
      </c>
      <c r="D2200" s="1" t="s">
        <v>6936</v>
      </c>
      <c r="E2200" s="2">
        <v>510</v>
      </c>
      <c r="F2200" s="1" t="s">
        <v>6937</v>
      </c>
      <c r="G2200" s="2" t="s">
        <v>18</v>
      </c>
      <c r="H2200" s="1" t="s">
        <v>9882</v>
      </c>
      <c r="I2200" s="3">
        <v>45226.474421296298</v>
      </c>
      <c r="J2200" s="4">
        <v>184000</v>
      </c>
      <c r="K2200" s="5">
        <v>14500</v>
      </c>
      <c r="L2200" s="5">
        <v>91900</v>
      </c>
      <c r="M2200" s="5">
        <f t="shared" si="79"/>
        <v>106400</v>
      </c>
      <c r="N2200" s="38">
        <v>2.11</v>
      </c>
      <c r="O2200" s="38">
        <v>2.691821276595745</v>
      </c>
    </row>
    <row r="2201" spans="1:15">
      <c r="A2201" s="1" t="s">
        <v>4459</v>
      </c>
      <c r="B2201" s="1" t="s">
        <v>6938</v>
      </c>
      <c r="C2201" s="1" t="s">
        <v>6939</v>
      </c>
      <c r="D2201" s="1" t="s">
        <v>6936</v>
      </c>
      <c r="E2201" s="2">
        <v>510</v>
      </c>
      <c r="F2201" s="1" t="s">
        <v>6940</v>
      </c>
      <c r="G2201" s="2" t="s">
        <v>18</v>
      </c>
      <c r="H2201" s="1" t="s">
        <v>9883</v>
      </c>
      <c r="I2201" s="3">
        <v>45091.582499999997</v>
      </c>
      <c r="J2201" s="4">
        <v>175000</v>
      </c>
      <c r="K2201" s="5">
        <v>18800</v>
      </c>
      <c r="L2201" s="5">
        <v>102600</v>
      </c>
      <c r="M2201" s="5">
        <f t="shared" si="79"/>
        <v>121400</v>
      </c>
      <c r="N2201" s="38">
        <v>2.11</v>
      </c>
      <c r="O2201" s="38">
        <v>2.691821276595745</v>
      </c>
    </row>
    <row r="2202" spans="1:15">
      <c r="A2202" s="1" t="s">
        <v>4459</v>
      </c>
      <c r="B2202" s="1" t="s">
        <v>6941</v>
      </c>
      <c r="C2202" s="1" t="s">
        <v>6942</v>
      </c>
      <c r="D2202" s="1" t="s">
        <v>6936</v>
      </c>
      <c r="E2202" s="2">
        <v>510</v>
      </c>
      <c r="F2202" s="1" t="s">
        <v>6943</v>
      </c>
      <c r="G2202" s="2" t="s">
        <v>18</v>
      </c>
      <c r="H2202" s="1" t="s">
        <v>9884</v>
      </c>
      <c r="I2202" s="3">
        <v>45044.366064814814</v>
      </c>
      <c r="J2202" s="4">
        <v>163000</v>
      </c>
      <c r="K2202" s="5">
        <v>14500</v>
      </c>
      <c r="L2202" s="5">
        <v>100500</v>
      </c>
      <c r="M2202" s="5">
        <f t="shared" si="79"/>
        <v>115000</v>
      </c>
      <c r="N2202" s="38">
        <v>2.11</v>
      </c>
      <c r="O2202" s="38">
        <v>2.691821276595745</v>
      </c>
    </row>
    <row r="2203" spans="1:15">
      <c r="A2203" s="1" t="s">
        <v>4459</v>
      </c>
      <c r="B2203" s="1" t="s">
        <v>6944</v>
      </c>
      <c r="C2203" s="1" t="s">
        <v>6945</v>
      </c>
      <c r="D2203" s="1" t="s">
        <v>6936</v>
      </c>
      <c r="E2203" s="2">
        <v>510</v>
      </c>
      <c r="F2203" s="1" t="s">
        <v>6946</v>
      </c>
      <c r="G2203" s="2" t="s">
        <v>18</v>
      </c>
      <c r="H2203" s="1" t="s">
        <v>9885</v>
      </c>
      <c r="I2203" s="3">
        <v>45100.383553240739</v>
      </c>
      <c r="J2203" s="4">
        <v>230000</v>
      </c>
      <c r="K2203" s="5">
        <v>15200</v>
      </c>
      <c r="L2203" s="5">
        <v>154000</v>
      </c>
      <c r="M2203" s="5">
        <f t="shared" si="79"/>
        <v>169200</v>
      </c>
      <c r="N2203" s="38">
        <v>2.11</v>
      </c>
      <c r="O2203" s="38">
        <v>2.691821276595745</v>
      </c>
    </row>
    <row r="2204" spans="1:15">
      <c r="A2204" s="1" t="s">
        <v>4459</v>
      </c>
      <c r="B2204" s="1" t="s">
        <v>6947</v>
      </c>
      <c r="C2204" s="1" t="s">
        <v>6948</v>
      </c>
      <c r="D2204" s="1" t="s">
        <v>6936</v>
      </c>
      <c r="E2204" s="2">
        <v>510</v>
      </c>
      <c r="F2204" s="1" t="s">
        <v>6949</v>
      </c>
      <c r="G2204" s="2" t="s">
        <v>18</v>
      </c>
      <c r="H2204" s="1" t="s">
        <v>9886</v>
      </c>
      <c r="I2204" s="3">
        <v>45079.578356481485</v>
      </c>
      <c r="J2204" s="4">
        <v>150000</v>
      </c>
      <c r="K2204" s="5">
        <v>14500</v>
      </c>
      <c r="L2204" s="5">
        <v>96900</v>
      </c>
      <c r="M2204" s="5">
        <f t="shared" si="79"/>
        <v>111400</v>
      </c>
      <c r="N2204" s="38">
        <v>2.11</v>
      </c>
      <c r="O2204" s="38">
        <v>2.691821276595745</v>
      </c>
    </row>
    <row r="2205" spans="1:15">
      <c r="A2205" s="1" t="s">
        <v>4459</v>
      </c>
      <c r="B2205" s="1" t="s">
        <v>6950</v>
      </c>
      <c r="C2205" s="1" t="s">
        <v>6951</v>
      </c>
      <c r="D2205" s="1" t="s">
        <v>6936</v>
      </c>
      <c r="E2205" s="2">
        <v>510</v>
      </c>
      <c r="F2205" s="1" t="s">
        <v>6952</v>
      </c>
      <c r="G2205" s="2" t="s">
        <v>18</v>
      </c>
      <c r="H2205" s="1" t="s">
        <v>9887</v>
      </c>
      <c r="I2205" s="3">
        <v>45063.410937499997</v>
      </c>
      <c r="J2205" s="4">
        <v>193500</v>
      </c>
      <c r="K2205" s="5">
        <v>14500</v>
      </c>
      <c r="L2205" s="5">
        <v>129500</v>
      </c>
      <c r="M2205" s="5">
        <f t="shared" si="79"/>
        <v>144000</v>
      </c>
      <c r="N2205" s="38">
        <v>2.11</v>
      </c>
      <c r="O2205" s="38">
        <v>2.691821276595745</v>
      </c>
    </row>
    <row r="2206" spans="1:15">
      <c r="A2206" s="1" t="s">
        <v>4459</v>
      </c>
      <c r="B2206" s="1" t="s">
        <v>6953</v>
      </c>
      <c r="C2206" s="1" t="s">
        <v>6954</v>
      </c>
      <c r="D2206" s="1" t="s">
        <v>6936</v>
      </c>
      <c r="E2206" s="2">
        <v>510</v>
      </c>
      <c r="F2206" s="1" t="s">
        <v>6955</v>
      </c>
      <c r="G2206" s="2" t="s">
        <v>18</v>
      </c>
      <c r="H2206" s="1" t="s">
        <v>9888</v>
      </c>
      <c r="I2206" s="3">
        <v>45044.669178240743</v>
      </c>
      <c r="J2206" s="4">
        <v>187000</v>
      </c>
      <c r="K2206" s="5">
        <v>17500</v>
      </c>
      <c r="L2206" s="5">
        <v>126800</v>
      </c>
      <c r="M2206" s="5">
        <f t="shared" si="79"/>
        <v>144300</v>
      </c>
      <c r="N2206" s="38">
        <v>2.11</v>
      </c>
      <c r="O2206" s="38">
        <v>2.691821276595745</v>
      </c>
    </row>
    <row r="2207" spans="1:15">
      <c r="A2207" s="1" t="s">
        <v>4459</v>
      </c>
      <c r="B2207" s="1" t="s">
        <v>6956</v>
      </c>
      <c r="C2207" s="1" t="s">
        <v>6957</v>
      </c>
      <c r="D2207" s="1" t="s">
        <v>6936</v>
      </c>
      <c r="E2207" s="2">
        <v>510</v>
      </c>
      <c r="F2207" s="1" t="s">
        <v>6958</v>
      </c>
      <c r="G2207" s="2" t="s">
        <v>18</v>
      </c>
      <c r="H2207" s="1" t="s">
        <v>9889</v>
      </c>
      <c r="I2207" s="3">
        <v>45096.368750000001</v>
      </c>
      <c r="J2207" s="4">
        <v>149900</v>
      </c>
      <c r="K2207" s="5">
        <v>21100</v>
      </c>
      <c r="L2207" s="5">
        <v>96400</v>
      </c>
      <c r="M2207" s="5">
        <f t="shared" si="79"/>
        <v>117500</v>
      </c>
      <c r="N2207" s="38">
        <v>2.11</v>
      </c>
      <c r="O2207" s="38">
        <v>2.691821276595745</v>
      </c>
    </row>
    <row r="2208" spans="1:15">
      <c r="A2208" s="1" t="s">
        <v>4459</v>
      </c>
      <c r="B2208" s="1" t="s">
        <v>6959</v>
      </c>
      <c r="C2208" s="1" t="s">
        <v>6960</v>
      </c>
      <c r="D2208" s="1" t="s">
        <v>6936</v>
      </c>
      <c r="E2208" s="2">
        <v>510</v>
      </c>
      <c r="F2208" s="1" t="s">
        <v>6961</v>
      </c>
      <c r="G2208" s="2" t="s">
        <v>18</v>
      </c>
      <c r="H2208" s="1" t="s">
        <v>9890</v>
      </c>
      <c r="I2208" s="3">
        <v>44958.472534722219</v>
      </c>
      <c r="J2208" s="4">
        <v>125000</v>
      </c>
      <c r="K2208" s="5">
        <v>14000</v>
      </c>
      <c r="L2208" s="5">
        <v>88600</v>
      </c>
      <c r="M2208" s="5">
        <f t="shared" si="79"/>
        <v>102600</v>
      </c>
      <c r="N2208" s="38">
        <v>2.11</v>
      </c>
      <c r="O2208" s="38">
        <v>2.691821276595745</v>
      </c>
    </row>
    <row r="2209" spans="1:15">
      <c r="A2209" s="1" t="s">
        <v>4459</v>
      </c>
      <c r="B2209" s="1" t="s">
        <v>6962</v>
      </c>
      <c r="C2209" s="1" t="s">
        <v>6963</v>
      </c>
      <c r="D2209" s="1" t="s">
        <v>6936</v>
      </c>
      <c r="E2209" s="2">
        <v>510</v>
      </c>
      <c r="F2209" s="1" t="s">
        <v>6964</v>
      </c>
      <c r="G2209" s="2" t="s">
        <v>18</v>
      </c>
      <c r="H2209" s="1" t="s">
        <v>9891</v>
      </c>
      <c r="I2209" s="3">
        <v>45009.507789351854</v>
      </c>
      <c r="J2209" s="4">
        <v>188000</v>
      </c>
      <c r="K2209" s="5">
        <v>14500</v>
      </c>
      <c r="L2209" s="5">
        <v>145200</v>
      </c>
      <c r="M2209" s="5">
        <f t="shared" si="79"/>
        <v>159700</v>
      </c>
      <c r="N2209" s="38">
        <v>2.11</v>
      </c>
      <c r="O2209" s="38">
        <v>2.691821276595745</v>
      </c>
    </row>
    <row r="2210" spans="1:15">
      <c r="A2210" s="1" t="s">
        <v>4459</v>
      </c>
      <c r="B2210" s="1" t="s">
        <v>6965</v>
      </c>
      <c r="C2210" s="1" t="s">
        <v>6966</v>
      </c>
      <c r="D2210" s="1" t="s">
        <v>6936</v>
      </c>
      <c r="E2210" s="2">
        <v>510</v>
      </c>
      <c r="F2210" s="1" t="s">
        <v>6967</v>
      </c>
      <c r="G2210" s="2" t="s">
        <v>18</v>
      </c>
      <c r="H2210" s="1" t="s">
        <v>9892</v>
      </c>
      <c r="I2210" s="3">
        <v>45069.509131944447</v>
      </c>
      <c r="J2210" s="4">
        <v>175000</v>
      </c>
      <c r="K2210" s="5">
        <v>21700</v>
      </c>
      <c r="L2210" s="5">
        <v>131600</v>
      </c>
      <c r="M2210" s="5">
        <f t="shared" si="79"/>
        <v>153300</v>
      </c>
      <c r="N2210" s="38">
        <v>2.11</v>
      </c>
      <c r="O2210" s="38">
        <v>2.691821276595745</v>
      </c>
    </row>
    <row r="2211" spans="1:15">
      <c r="A2211" s="1" t="s">
        <v>4459</v>
      </c>
      <c r="B2211" s="1" t="s">
        <v>6968</v>
      </c>
      <c r="C2211" s="1" t="s">
        <v>6969</v>
      </c>
      <c r="D2211" s="1" t="s">
        <v>6936</v>
      </c>
      <c r="E2211" s="2">
        <v>510</v>
      </c>
      <c r="F2211" s="1" t="s">
        <v>6970</v>
      </c>
      <c r="G2211" s="2" t="s">
        <v>18</v>
      </c>
      <c r="H2211" s="1" t="s">
        <v>9893</v>
      </c>
      <c r="I2211" s="3">
        <v>45058.459062499998</v>
      </c>
      <c r="J2211" s="4">
        <v>156656</v>
      </c>
      <c r="K2211" s="5">
        <v>19300</v>
      </c>
      <c r="L2211" s="5">
        <v>119600</v>
      </c>
      <c r="M2211" s="5">
        <f t="shared" si="79"/>
        <v>138900</v>
      </c>
      <c r="N2211" s="38">
        <v>2.11</v>
      </c>
      <c r="O2211" s="38">
        <v>2.691821276595745</v>
      </c>
    </row>
    <row r="2212" spans="1:15">
      <c r="A2212" s="1" t="s">
        <v>4459</v>
      </c>
      <c r="B2212" s="1" t="s">
        <v>6971</v>
      </c>
      <c r="C2212" s="1" t="s">
        <v>6972</v>
      </c>
      <c r="D2212" s="1" t="s">
        <v>6936</v>
      </c>
      <c r="E2212" s="2">
        <v>510</v>
      </c>
      <c r="F2212" s="1" t="s">
        <v>6973</v>
      </c>
      <c r="G2212" s="2" t="s">
        <v>18</v>
      </c>
      <c r="H2212" s="1" t="s">
        <v>9894</v>
      </c>
      <c r="I2212" s="3">
        <v>45197.343472222223</v>
      </c>
      <c r="J2212" s="4">
        <v>194000</v>
      </c>
      <c r="K2212" s="5">
        <v>14500</v>
      </c>
      <c r="L2212" s="5">
        <v>162100</v>
      </c>
      <c r="M2212" s="5">
        <f t="shared" si="79"/>
        <v>176600</v>
      </c>
      <c r="N2212" s="38">
        <v>2.11</v>
      </c>
      <c r="O2212" s="38">
        <v>2.691821276595745</v>
      </c>
    </row>
    <row r="2213" spans="1:15">
      <c r="A2213" s="1" t="s">
        <v>4459</v>
      </c>
      <c r="B2213" s="1" t="s">
        <v>6974</v>
      </c>
      <c r="C2213" s="1" t="s">
        <v>6975</v>
      </c>
      <c r="D2213" s="1" t="s">
        <v>6936</v>
      </c>
      <c r="E2213" s="2">
        <v>510</v>
      </c>
      <c r="F2213" s="1" t="s">
        <v>6976</v>
      </c>
      <c r="G2213" s="2" t="s">
        <v>18</v>
      </c>
      <c r="H2213" s="1" t="s">
        <v>9895</v>
      </c>
      <c r="I2213" s="3">
        <v>45271.430590277778</v>
      </c>
      <c r="J2213" s="4">
        <v>135000</v>
      </c>
      <c r="K2213" s="5">
        <v>14500</v>
      </c>
      <c r="L2213" s="5">
        <v>136900</v>
      </c>
      <c r="M2213" s="5">
        <f t="shared" si="79"/>
        <v>151400</v>
      </c>
      <c r="N2213" s="38">
        <v>2.11</v>
      </c>
      <c r="O2213" s="38">
        <v>2.691821276595745</v>
      </c>
    </row>
    <row r="2214" spans="1:15">
      <c r="A2214" s="1" t="s">
        <v>4459</v>
      </c>
      <c r="B2214" s="1" t="s">
        <v>6977</v>
      </c>
      <c r="C2214" s="1" t="s">
        <v>6978</v>
      </c>
      <c r="D2214" s="1" t="s">
        <v>6936</v>
      </c>
      <c r="E2214" s="2">
        <v>510</v>
      </c>
      <c r="F2214" s="1" t="s">
        <v>6979</v>
      </c>
      <c r="G2214" s="2" t="s">
        <v>18</v>
      </c>
      <c r="H2214" s="1" t="s">
        <v>9896</v>
      </c>
      <c r="I2214" s="3">
        <v>44959.461562500001</v>
      </c>
      <c r="J2214" s="4">
        <v>167500</v>
      </c>
      <c r="K2214" s="5">
        <v>15000</v>
      </c>
      <c r="L2214" s="5">
        <v>185700</v>
      </c>
      <c r="M2214" s="5">
        <f t="shared" si="79"/>
        <v>200700</v>
      </c>
      <c r="N2214" s="38">
        <v>2.11</v>
      </c>
      <c r="O2214" s="38">
        <v>2.691821276595745</v>
      </c>
    </row>
    <row r="2215" spans="1:15">
      <c r="A2215" s="1" t="s">
        <v>4459</v>
      </c>
      <c r="B2215" s="1" t="s">
        <v>6980</v>
      </c>
      <c r="C2215" s="1" t="s">
        <v>6981</v>
      </c>
      <c r="D2215" s="1" t="s">
        <v>6982</v>
      </c>
      <c r="E2215" s="2">
        <v>510</v>
      </c>
      <c r="F2215" s="1" t="s">
        <v>6983</v>
      </c>
      <c r="G2215" s="2" t="s">
        <v>18</v>
      </c>
      <c r="H2215" s="1" t="s">
        <v>9897</v>
      </c>
      <c r="I2215" s="3">
        <v>45124.42732638889</v>
      </c>
      <c r="J2215" s="4">
        <v>110000</v>
      </c>
      <c r="K2215" s="5">
        <v>11700</v>
      </c>
      <c r="L2215" s="5">
        <v>51000</v>
      </c>
      <c r="M2215" s="5">
        <f t="shared" si="79"/>
        <v>62700</v>
      </c>
      <c r="N2215" s="38">
        <v>1.92</v>
      </c>
      <c r="O2215" s="38">
        <v>2.64</v>
      </c>
    </row>
    <row r="2216" spans="1:15">
      <c r="A2216" s="1" t="s">
        <v>4459</v>
      </c>
      <c r="B2216" s="1" t="s">
        <v>6984</v>
      </c>
      <c r="C2216" s="1" t="s">
        <v>6985</v>
      </c>
      <c r="D2216" s="1" t="s">
        <v>6982</v>
      </c>
      <c r="E2216" s="2">
        <v>510</v>
      </c>
      <c r="F2216" s="1" t="s">
        <v>6986</v>
      </c>
      <c r="G2216" s="2" t="s">
        <v>18</v>
      </c>
      <c r="H2216" s="1" t="s">
        <v>9898</v>
      </c>
      <c r="I2216" s="3">
        <v>45156.424097222225</v>
      </c>
      <c r="J2216" s="4">
        <v>135000</v>
      </c>
      <c r="K2216" s="5">
        <v>10500</v>
      </c>
      <c r="L2216" s="5">
        <v>68600</v>
      </c>
      <c r="M2216" s="5">
        <f t="shared" si="79"/>
        <v>79100</v>
      </c>
      <c r="N2216" s="38">
        <v>1.92</v>
      </c>
      <c r="O2216" s="38">
        <v>2.64</v>
      </c>
    </row>
    <row r="2217" spans="1:15">
      <c r="A2217" s="1" t="s">
        <v>4459</v>
      </c>
      <c r="B2217" s="1" t="s">
        <v>6987</v>
      </c>
      <c r="C2217" s="1" t="s">
        <v>6988</v>
      </c>
      <c r="D2217" s="1" t="s">
        <v>6982</v>
      </c>
      <c r="E2217" s="2">
        <v>510</v>
      </c>
      <c r="F2217" s="1" t="s">
        <v>6989</v>
      </c>
      <c r="G2217" s="2" t="s">
        <v>18</v>
      </c>
      <c r="H2217" s="1" t="s">
        <v>9899</v>
      </c>
      <c r="I2217" s="3">
        <v>45135.437280092592</v>
      </c>
      <c r="J2217" s="4">
        <v>120000</v>
      </c>
      <c r="K2217" s="5">
        <v>13100</v>
      </c>
      <c r="L2217" s="5">
        <v>66800</v>
      </c>
      <c r="M2217" s="5">
        <f t="shared" si="79"/>
        <v>79900</v>
      </c>
      <c r="N2217" s="38">
        <v>1.92</v>
      </c>
      <c r="O2217" s="38">
        <v>2.64</v>
      </c>
    </row>
    <row r="2218" spans="1:15">
      <c r="A2218" s="1" t="s">
        <v>4459</v>
      </c>
      <c r="B2218" s="1" t="s">
        <v>6990</v>
      </c>
      <c r="C2218" s="1" t="s">
        <v>6991</v>
      </c>
      <c r="D2218" s="1" t="s">
        <v>6982</v>
      </c>
      <c r="E2218" s="2">
        <v>510</v>
      </c>
      <c r="F2218" s="1" t="s">
        <v>6992</v>
      </c>
      <c r="G2218" s="2" t="s">
        <v>18</v>
      </c>
      <c r="H2218" s="1" t="s">
        <v>9900</v>
      </c>
      <c r="I2218" s="3">
        <v>45000.443414351852</v>
      </c>
      <c r="J2218" s="4">
        <v>145000</v>
      </c>
      <c r="K2218" s="5">
        <v>12100</v>
      </c>
      <c r="L2218" s="5">
        <v>97700</v>
      </c>
      <c r="M2218" s="5">
        <f t="shared" si="79"/>
        <v>109800</v>
      </c>
      <c r="N2218" s="38">
        <v>1.92</v>
      </c>
      <c r="O2218" s="38">
        <v>2.64</v>
      </c>
    </row>
    <row r="2219" spans="1:15">
      <c r="A2219" s="1" t="s">
        <v>4459</v>
      </c>
      <c r="B2219" s="1" t="s">
        <v>6993</v>
      </c>
      <c r="C2219" s="1" t="s">
        <v>6994</v>
      </c>
      <c r="D2219" s="1" t="s">
        <v>6982</v>
      </c>
      <c r="E2219" s="2">
        <v>510</v>
      </c>
      <c r="F2219" s="1" t="s">
        <v>6995</v>
      </c>
      <c r="G2219" s="2" t="s">
        <v>18</v>
      </c>
      <c r="H2219" s="1" t="s">
        <v>9901</v>
      </c>
      <c r="I2219" s="3">
        <v>45043.549108796295</v>
      </c>
      <c r="J2219" s="4">
        <v>130000</v>
      </c>
      <c r="K2219" s="5">
        <v>14500</v>
      </c>
      <c r="L2219" s="5">
        <v>92100</v>
      </c>
      <c r="M2219" s="5">
        <f t="shared" si="79"/>
        <v>106600</v>
      </c>
      <c r="N2219" s="38">
        <v>1.92</v>
      </c>
      <c r="O2219" s="38">
        <v>2.64</v>
      </c>
    </row>
    <row r="2220" spans="1:15">
      <c r="A2220" s="1" t="s">
        <v>4459</v>
      </c>
      <c r="B2220" s="1" t="s">
        <v>6996</v>
      </c>
      <c r="C2220" s="1" t="s">
        <v>6997</v>
      </c>
      <c r="D2220" s="1" t="s">
        <v>6982</v>
      </c>
      <c r="E2220" s="2">
        <v>510</v>
      </c>
      <c r="F2220" s="1" t="s">
        <v>6998</v>
      </c>
      <c r="G2220" s="2" t="s">
        <v>18</v>
      </c>
      <c r="H2220" s="1" t="s">
        <v>9902</v>
      </c>
      <c r="I2220" s="3">
        <v>45023.579699074071</v>
      </c>
      <c r="J2220" s="4">
        <v>96000</v>
      </c>
      <c r="K2220" s="5">
        <v>12400</v>
      </c>
      <c r="L2220" s="5">
        <v>73400</v>
      </c>
      <c r="M2220" s="5">
        <f t="shared" si="79"/>
        <v>85800</v>
      </c>
      <c r="N2220" s="38">
        <v>1.92</v>
      </c>
      <c r="O2220" s="38">
        <v>2.64</v>
      </c>
    </row>
    <row r="2221" spans="1:15">
      <c r="A2221" s="1" t="s">
        <v>4459</v>
      </c>
      <c r="B2221" s="1" t="s">
        <v>6999</v>
      </c>
      <c r="C2221" s="1" t="s">
        <v>7000</v>
      </c>
      <c r="D2221" s="1" t="s">
        <v>6982</v>
      </c>
      <c r="E2221" s="2">
        <v>510</v>
      </c>
      <c r="F2221" s="1" t="s">
        <v>7001</v>
      </c>
      <c r="G2221" s="2" t="s">
        <v>18</v>
      </c>
      <c r="H2221" s="1" t="s">
        <v>9903</v>
      </c>
      <c r="I2221" s="3">
        <v>45233.479594907411</v>
      </c>
      <c r="J2221" s="4">
        <v>125000</v>
      </c>
      <c r="K2221" s="5">
        <v>11900</v>
      </c>
      <c r="L2221" s="5">
        <v>100000</v>
      </c>
      <c r="M2221" s="5">
        <f t="shared" si="79"/>
        <v>111900</v>
      </c>
      <c r="N2221" s="38">
        <v>1.92</v>
      </c>
      <c r="O2221" s="38">
        <v>2.64</v>
      </c>
    </row>
    <row r="2222" spans="1:15">
      <c r="A2222" s="1" t="s">
        <v>4459</v>
      </c>
      <c r="B2222" s="1" t="s">
        <v>7002</v>
      </c>
      <c r="C2222" s="1" t="s">
        <v>7003</v>
      </c>
      <c r="D2222" s="1" t="s">
        <v>7004</v>
      </c>
      <c r="E2222" s="2">
        <v>510</v>
      </c>
      <c r="F2222" s="1" t="s">
        <v>7005</v>
      </c>
      <c r="G2222" s="2" t="s">
        <v>18</v>
      </c>
      <c r="H2222" s="1" t="s">
        <v>9904</v>
      </c>
      <c r="I2222" s="3">
        <v>45239.368854166663</v>
      </c>
      <c r="J2222" s="4">
        <v>150000</v>
      </c>
      <c r="K2222" s="5">
        <v>5100</v>
      </c>
      <c r="L2222" s="5">
        <v>89700</v>
      </c>
      <c r="M2222" s="5">
        <f t="shared" si="79"/>
        <v>94800</v>
      </c>
      <c r="N2222" s="38">
        <v>1.43</v>
      </c>
      <c r="O2222" s="38">
        <v>1.757708333333333</v>
      </c>
    </row>
    <row r="2223" spans="1:15">
      <c r="A2223" s="1" t="s">
        <v>4459</v>
      </c>
      <c r="B2223" s="1" t="s">
        <v>7006</v>
      </c>
      <c r="C2223" s="1" t="s">
        <v>7007</v>
      </c>
      <c r="D2223" s="1" t="s">
        <v>7004</v>
      </c>
      <c r="E2223" s="2">
        <v>510</v>
      </c>
      <c r="F2223" s="1" t="s">
        <v>7008</v>
      </c>
      <c r="G2223" s="2" t="s">
        <v>18</v>
      </c>
      <c r="H2223" s="1" t="s">
        <v>9905</v>
      </c>
      <c r="I2223" s="3">
        <v>45058.558449074073</v>
      </c>
      <c r="J2223" s="4">
        <v>100000</v>
      </c>
      <c r="K2223" s="5">
        <v>5200</v>
      </c>
      <c r="L2223" s="5">
        <v>62600</v>
      </c>
      <c r="M2223" s="5">
        <f t="shared" si="79"/>
        <v>67800</v>
      </c>
      <c r="N2223" s="38">
        <v>1.43</v>
      </c>
      <c r="O2223" s="38">
        <v>1.757708333333333</v>
      </c>
    </row>
    <row r="2224" spans="1:15">
      <c r="A2224" s="1" t="s">
        <v>4459</v>
      </c>
      <c r="B2224" s="1" t="s">
        <v>7009</v>
      </c>
      <c r="C2224" s="1" t="s">
        <v>7010</v>
      </c>
      <c r="D2224" s="1" t="s">
        <v>7004</v>
      </c>
      <c r="E2224" s="2">
        <v>510</v>
      </c>
      <c r="F2224" s="1" t="s">
        <v>7011</v>
      </c>
      <c r="G2224" s="2" t="s">
        <v>18</v>
      </c>
      <c r="H2224" s="1" t="s">
        <v>9906</v>
      </c>
      <c r="I2224" s="3">
        <v>45082.586423611108</v>
      </c>
      <c r="J2224" s="4">
        <v>128768</v>
      </c>
      <c r="K2224" s="5">
        <v>6200</v>
      </c>
      <c r="L2224" s="5">
        <v>82300</v>
      </c>
      <c r="M2224" s="5">
        <f t="shared" si="79"/>
        <v>88500</v>
      </c>
      <c r="N2224" s="38">
        <v>1.43</v>
      </c>
      <c r="O2224" s="38">
        <v>1.757708333333333</v>
      </c>
    </row>
    <row r="2225" spans="1:15">
      <c r="A2225" s="1" t="s">
        <v>4459</v>
      </c>
      <c r="B2225" s="1" t="s">
        <v>7012</v>
      </c>
      <c r="C2225" s="1" t="s">
        <v>7013</v>
      </c>
      <c r="D2225" s="1" t="s">
        <v>7004</v>
      </c>
      <c r="E2225" s="2">
        <v>510</v>
      </c>
      <c r="F2225" s="1" t="s">
        <v>7014</v>
      </c>
      <c r="G2225" s="2" t="s">
        <v>18</v>
      </c>
      <c r="H2225" s="1" t="s">
        <v>9907</v>
      </c>
      <c r="I2225" s="3">
        <v>45146.666377314818</v>
      </c>
      <c r="J2225" s="4">
        <v>126000</v>
      </c>
      <c r="K2225" s="5">
        <v>5700</v>
      </c>
      <c r="L2225" s="5">
        <v>81600</v>
      </c>
      <c r="M2225" s="5">
        <f t="shared" si="79"/>
        <v>87300</v>
      </c>
      <c r="N2225" s="38">
        <v>1.43</v>
      </c>
      <c r="O2225" s="38">
        <v>1.757708333333333</v>
      </c>
    </row>
    <row r="2226" spans="1:15">
      <c r="A2226" s="1" t="s">
        <v>4459</v>
      </c>
      <c r="B2226" s="1" t="s">
        <v>7015</v>
      </c>
      <c r="C2226" s="1" t="s">
        <v>7016</v>
      </c>
      <c r="D2226" s="1" t="s">
        <v>7004</v>
      </c>
      <c r="E2226" s="2">
        <v>510</v>
      </c>
      <c r="F2226" s="1" t="s">
        <v>7017</v>
      </c>
      <c r="G2226" s="2" t="s">
        <v>18</v>
      </c>
      <c r="H2226" s="1" t="s">
        <v>9908</v>
      </c>
      <c r="I2226" s="3">
        <v>45064.50708333333</v>
      </c>
      <c r="J2226" s="4">
        <v>95000</v>
      </c>
      <c r="K2226" s="5">
        <v>6900</v>
      </c>
      <c r="L2226" s="5">
        <v>60600</v>
      </c>
      <c r="M2226" s="5">
        <f t="shared" si="79"/>
        <v>67500</v>
      </c>
      <c r="N2226" s="38">
        <v>1.43</v>
      </c>
      <c r="O2226" s="38">
        <v>1.757708333333333</v>
      </c>
    </row>
    <row r="2227" spans="1:15">
      <c r="A2227" s="1" t="s">
        <v>4459</v>
      </c>
      <c r="B2227" s="1" t="s">
        <v>7018</v>
      </c>
      <c r="C2227" s="1" t="s">
        <v>7019</v>
      </c>
      <c r="D2227" s="1" t="s">
        <v>7004</v>
      </c>
      <c r="E2227" s="2">
        <v>510</v>
      </c>
      <c r="F2227" s="1" t="s">
        <v>7020</v>
      </c>
      <c r="G2227" s="2" t="s">
        <v>18</v>
      </c>
      <c r="H2227" s="1" t="s">
        <v>9909</v>
      </c>
      <c r="I2227" s="3">
        <v>45079.574340277781</v>
      </c>
      <c r="J2227" s="4">
        <v>120000</v>
      </c>
      <c r="K2227" s="5">
        <v>5000</v>
      </c>
      <c r="L2227" s="5">
        <v>82300</v>
      </c>
      <c r="M2227" s="5">
        <f t="shared" ref="M2227:M2245" si="80">SUM(K2227:L2227)</f>
        <v>87300</v>
      </c>
      <c r="N2227" s="38">
        <v>1.43</v>
      </c>
      <c r="O2227" s="38">
        <v>1.757708333333333</v>
      </c>
    </row>
    <row r="2228" spans="1:15">
      <c r="A2228" s="1" t="s">
        <v>4459</v>
      </c>
      <c r="B2228" s="1" t="s">
        <v>7021</v>
      </c>
      <c r="C2228" s="1" t="s">
        <v>7022</v>
      </c>
      <c r="D2228" s="1" t="s">
        <v>7004</v>
      </c>
      <c r="E2228" s="2">
        <v>510</v>
      </c>
      <c r="F2228" s="1" t="s">
        <v>7023</v>
      </c>
      <c r="G2228" s="2" t="s">
        <v>18</v>
      </c>
      <c r="H2228" s="1" t="s">
        <v>9910</v>
      </c>
      <c r="I2228" s="3">
        <v>45037.347129629627</v>
      </c>
      <c r="J2228" s="4">
        <v>150000</v>
      </c>
      <c r="K2228" s="5">
        <v>9700</v>
      </c>
      <c r="L2228" s="5">
        <v>100500</v>
      </c>
      <c r="M2228" s="5">
        <f t="shared" si="80"/>
        <v>110200</v>
      </c>
      <c r="N2228" s="38">
        <v>1.43</v>
      </c>
      <c r="O2228" s="38">
        <v>1.757708333333333</v>
      </c>
    </row>
    <row r="2229" spans="1:15">
      <c r="A2229" s="1" t="s">
        <v>4459</v>
      </c>
      <c r="B2229" s="1" t="s">
        <v>7024</v>
      </c>
      <c r="C2229" s="1" t="s">
        <v>7025</v>
      </c>
      <c r="D2229" s="1" t="s">
        <v>7004</v>
      </c>
      <c r="E2229" s="2">
        <v>510</v>
      </c>
      <c r="F2229" s="1" t="s">
        <v>7026</v>
      </c>
      <c r="G2229" s="2" t="s">
        <v>18</v>
      </c>
      <c r="H2229" s="1" t="s">
        <v>9911</v>
      </c>
      <c r="I2229" s="3">
        <v>45077.451770833337</v>
      </c>
      <c r="J2229" s="4">
        <v>64900</v>
      </c>
      <c r="K2229" s="5">
        <v>4800</v>
      </c>
      <c r="L2229" s="5">
        <v>48000</v>
      </c>
      <c r="M2229" s="5">
        <f t="shared" si="80"/>
        <v>52800</v>
      </c>
      <c r="N2229" s="38">
        <v>1.43</v>
      </c>
      <c r="O2229" s="38">
        <v>1.757708333333333</v>
      </c>
    </row>
    <row r="2230" spans="1:15">
      <c r="A2230" s="1" t="s">
        <v>4459</v>
      </c>
      <c r="B2230" s="1" t="s">
        <v>7027</v>
      </c>
      <c r="C2230" s="1" t="s">
        <v>7028</v>
      </c>
      <c r="D2230" s="1" t="s">
        <v>7004</v>
      </c>
      <c r="E2230" s="2">
        <v>510</v>
      </c>
      <c r="F2230" s="1" t="s">
        <v>7029</v>
      </c>
      <c r="G2230" s="2" t="s">
        <v>18</v>
      </c>
      <c r="H2230" s="1" t="s">
        <v>9912</v>
      </c>
      <c r="I2230" s="3">
        <v>45278.420694444445</v>
      </c>
      <c r="J2230" s="4">
        <v>168000</v>
      </c>
      <c r="K2230" s="5">
        <v>4800</v>
      </c>
      <c r="L2230" s="5">
        <v>133100</v>
      </c>
      <c r="M2230" s="5">
        <f t="shared" si="80"/>
        <v>137900</v>
      </c>
      <c r="N2230" s="38">
        <v>1.43</v>
      </c>
      <c r="O2230" s="38">
        <v>1.757708333333333</v>
      </c>
    </row>
    <row r="2231" spans="1:15">
      <c r="A2231" s="1" t="s">
        <v>4459</v>
      </c>
      <c r="B2231" s="1" t="s">
        <v>7030</v>
      </c>
      <c r="C2231" s="1" t="s">
        <v>7031</v>
      </c>
      <c r="D2231" s="1" t="s">
        <v>7004</v>
      </c>
      <c r="E2231" s="2">
        <v>510</v>
      </c>
      <c r="F2231" s="1" t="s">
        <v>7032</v>
      </c>
      <c r="G2231" s="2" t="s">
        <v>18</v>
      </c>
      <c r="H2231" s="1" t="s">
        <v>9913</v>
      </c>
      <c r="I2231" s="3">
        <v>45011.386331018519</v>
      </c>
      <c r="J2231" s="4">
        <v>108500</v>
      </c>
      <c r="K2231" s="5">
        <v>4900</v>
      </c>
      <c r="L2231" s="5">
        <v>84200</v>
      </c>
      <c r="M2231" s="5">
        <f t="shared" si="80"/>
        <v>89100</v>
      </c>
      <c r="N2231" s="38">
        <v>1.43</v>
      </c>
      <c r="O2231" s="38">
        <v>1.757708333333333</v>
      </c>
    </row>
    <row r="2232" spans="1:15">
      <c r="A2232" s="1" t="s">
        <v>4459</v>
      </c>
      <c r="B2232" s="1" t="s">
        <v>7033</v>
      </c>
      <c r="C2232" s="1" t="s">
        <v>7034</v>
      </c>
      <c r="D2232" s="1" t="s">
        <v>7004</v>
      </c>
      <c r="E2232" s="2">
        <v>510</v>
      </c>
      <c r="F2232" s="1" t="s">
        <v>7035</v>
      </c>
      <c r="G2232" s="2" t="s">
        <v>18</v>
      </c>
      <c r="H2232" s="1" t="s">
        <v>9914</v>
      </c>
      <c r="I2232" s="3">
        <v>45274.606574074074</v>
      </c>
      <c r="J2232" s="4">
        <v>106000</v>
      </c>
      <c r="K2232" s="5">
        <v>9700</v>
      </c>
      <c r="L2232" s="5">
        <v>86000</v>
      </c>
      <c r="M2232" s="5">
        <f t="shared" si="80"/>
        <v>95700</v>
      </c>
      <c r="N2232" s="38">
        <v>1.43</v>
      </c>
      <c r="O2232" s="38">
        <v>1.757708333333333</v>
      </c>
    </row>
    <row r="2233" spans="1:15">
      <c r="A2233" s="1" t="s">
        <v>4459</v>
      </c>
      <c r="B2233" s="1" t="s">
        <v>7036</v>
      </c>
      <c r="C2233" s="1" t="s">
        <v>7037</v>
      </c>
      <c r="D2233" s="1" t="s">
        <v>7004</v>
      </c>
      <c r="E2233" s="2">
        <v>510</v>
      </c>
      <c r="F2233" s="1" t="s">
        <v>7038</v>
      </c>
      <c r="G2233" s="2" t="s">
        <v>18</v>
      </c>
      <c r="H2233" s="1" t="s">
        <v>9915</v>
      </c>
      <c r="I2233" s="3">
        <v>44946.544444444444</v>
      </c>
      <c r="J2233" s="4">
        <v>79900</v>
      </c>
      <c r="K2233" s="5">
        <v>4900</v>
      </c>
      <c r="L2233" s="5">
        <v>67400</v>
      </c>
      <c r="M2233" s="5">
        <f t="shared" si="80"/>
        <v>72300</v>
      </c>
      <c r="N2233" s="38">
        <v>1.43</v>
      </c>
      <c r="O2233" s="38">
        <v>1.757708333333333</v>
      </c>
    </row>
    <row r="2234" spans="1:15">
      <c r="A2234" s="1" t="s">
        <v>4459</v>
      </c>
      <c r="B2234" s="1" t="s">
        <v>7039</v>
      </c>
      <c r="C2234" s="1" t="s">
        <v>7040</v>
      </c>
      <c r="D2234" s="1" t="s">
        <v>7004</v>
      </c>
      <c r="E2234" s="2">
        <v>510</v>
      </c>
      <c r="F2234" s="1" t="s">
        <v>7041</v>
      </c>
      <c r="G2234" s="2" t="s">
        <v>4639</v>
      </c>
      <c r="H2234" s="1" t="s">
        <v>9916</v>
      </c>
      <c r="I2234" s="3">
        <v>45202.595023148147</v>
      </c>
      <c r="J2234" s="4">
        <v>149900</v>
      </c>
      <c r="K2234" s="5">
        <v>5700</v>
      </c>
      <c r="L2234" s="5">
        <v>134400</v>
      </c>
      <c r="M2234" s="5">
        <f t="shared" si="80"/>
        <v>140100</v>
      </c>
      <c r="N2234" s="38">
        <v>1.43</v>
      </c>
      <c r="O2234" s="38">
        <v>1.757708333333333</v>
      </c>
    </row>
    <row r="2235" spans="1:15">
      <c r="A2235" s="1" t="s">
        <v>4459</v>
      </c>
      <c r="B2235" s="1" t="s">
        <v>7042</v>
      </c>
      <c r="C2235" s="1" t="s">
        <v>7043</v>
      </c>
      <c r="D2235" s="1" t="s">
        <v>7004</v>
      </c>
      <c r="E2235" s="2">
        <v>510</v>
      </c>
      <c r="F2235" s="1" t="s">
        <v>7044</v>
      </c>
      <c r="G2235" s="2" t="s">
        <v>18</v>
      </c>
      <c r="H2235" s="1" t="s">
        <v>9917</v>
      </c>
      <c r="I2235" s="3">
        <v>45233.655324074076</v>
      </c>
      <c r="J2235" s="4">
        <v>150000</v>
      </c>
      <c r="K2235" s="5">
        <v>9100</v>
      </c>
      <c r="L2235" s="5">
        <v>141700</v>
      </c>
      <c r="M2235" s="5">
        <f t="shared" si="80"/>
        <v>150800</v>
      </c>
      <c r="N2235" s="38">
        <v>1.43</v>
      </c>
      <c r="O2235" s="38">
        <v>1.757708333333333</v>
      </c>
    </row>
    <row r="2236" spans="1:15">
      <c r="A2236" s="1" t="s">
        <v>4459</v>
      </c>
      <c r="B2236" s="1" t="s">
        <v>7045</v>
      </c>
      <c r="C2236" s="1" t="s">
        <v>7046</v>
      </c>
      <c r="D2236" s="1" t="s">
        <v>7004</v>
      </c>
      <c r="E2236" s="2">
        <v>510</v>
      </c>
      <c r="F2236" s="1" t="s">
        <v>7047</v>
      </c>
      <c r="G2236" s="2" t="s">
        <v>18</v>
      </c>
      <c r="H2236" s="1" t="s">
        <v>9918</v>
      </c>
      <c r="I2236" s="3">
        <v>45125.413206018522</v>
      </c>
      <c r="J2236" s="4">
        <v>62000</v>
      </c>
      <c r="K2236" s="5">
        <v>4700</v>
      </c>
      <c r="L2236" s="5">
        <v>57700</v>
      </c>
      <c r="M2236" s="5">
        <f t="shared" si="80"/>
        <v>62400</v>
      </c>
      <c r="N2236" s="38">
        <v>1.43</v>
      </c>
      <c r="O2236" s="38">
        <v>1.757708333333333</v>
      </c>
    </row>
    <row r="2237" spans="1:15">
      <c r="A2237" s="1" t="s">
        <v>4459</v>
      </c>
      <c r="B2237" s="1" t="s">
        <v>7048</v>
      </c>
      <c r="C2237" s="1" t="s">
        <v>7049</v>
      </c>
      <c r="D2237" s="1" t="s">
        <v>7004</v>
      </c>
      <c r="E2237" s="2">
        <v>510</v>
      </c>
      <c r="F2237" s="1" t="s">
        <v>7050</v>
      </c>
      <c r="G2237" s="2" t="s">
        <v>18</v>
      </c>
      <c r="H2237" s="1" t="s">
        <v>9919</v>
      </c>
      <c r="I2237" s="3">
        <v>45135.590532407405</v>
      </c>
      <c r="J2237" s="4">
        <v>70000</v>
      </c>
      <c r="K2237" s="5">
        <v>4700</v>
      </c>
      <c r="L2237" s="5">
        <v>69800</v>
      </c>
      <c r="M2237" s="5">
        <f t="shared" si="80"/>
        <v>74500</v>
      </c>
      <c r="N2237" s="38">
        <v>1.43</v>
      </c>
      <c r="O2237" s="38">
        <v>1.757708333333333</v>
      </c>
    </row>
    <row r="2238" spans="1:15">
      <c r="A2238" s="1" t="s">
        <v>4459</v>
      </c>
      <c r="B2238" s="1" t="s">
        <v>7051</v>
      </c>
      <c r="C2238" s="1" t="s">
        <v>7052</v>
      </c>
      <c r="D2238" s="1" t="s">
        <v>7004</v>
      </c>
      <c r="E2238" s="2">
        <v>510</v>
      </c>
      <c r="F2238" s="1" t="s">
        <v>7053</v>
      </c>
      <c r="G2238" s="2" t="s">
        <v>18</v>
      </c>
      <c r="H2238" s="1" t="s">
        <v>9920</v>
      </c>
      <c r="I2238" s="3">
        <v>45064.401400462964</v>
      </c>
      <c r="J2238" s="4">
        <v>80000</v>
      </c>
      <c r="K2238" s="5">
        <v>6000</v>
      </c>
      <c r="L2238" s="5">
        <v>81700</v>
      </c>
      <c r="M2238" s="5">
        <f t="shared" si="80"/>
        <v>87700</v>
      </c>
      <c r="N2238" s="38">
        <v>1.43</v>
      </c>
      <c r="O2238" s="38">
        <v>1.757708333333333</v>
      </c>
    </row>
    <row r="2239" spans="1:15">
      <c r="A2239" s="1" t="s">
        <v>4459</v>
      </c>
      <c r="B2239" s="1" t="s">
        <v>7054</v>
      </c>
      <c r="C2239" s="1" t="s">
        <v>7055</v>
      </c>
      <c r="D2239" s="1" t="s">
        <v>7056</v>
      </c>
      <c r="E2239" s="2">
        <v>510</v>
      </c>
      <c r="F2239" s="1" t="s">
        <v>7057</v>
      </c>
      <c r="G2239" s="2" t="s">
        <v>18</v>
      </c>
      <c r="H2239" s="1" t="s">
        <v>9921</v>
      </c>
      <c r="I2239" s="3">
        <v>45195.647164351853</v>
      </c>
      <c r="J2239" s="4">
        <v>119000</v>
      </c>
      <c r="K2239" s="5">
        <v>6100</v>
      </c>
      <c r="L2239" s="5">
        <v>65400</v>
      </c>
      <c r="M2239" s="5">
        <f t="shared" si="80"/>
        <v>71500</v>
      </c>
      <c r="N2239" s="38">
        <v>1.5</v>
      </c>
      <c r="O2239" s="38">
        <v>2.0499999999999998</v>
      </c>
    </row>
    <row r="2240" spans="1:15">
      <c r="A2240" s="1" t="s">
        <v>4459</v>
      </c>
      <c r="B2240" s="1" t="s">
        <v>7058</v>
      </c>
      <c r="C2240" s="1" t="s">
        <v>7059</v>
      </c>
      <c r="D2240" s="1" t="s">
        <v>7056</v>
      </c>
      <c r="E2240" s="2">
        <v>510</v>
      </c>
      <c r="F2240" s="1" t="s">
        <v>7060</v>
      </c>
      <c r="G2240" s="2" t="s">
        <v>18</v>
      </c>
      <c r="H2240" s="1" t="s">
        <v>9922</v>
      </c>
      <c r="I2240" s="3">
        <v>44984.539629629631</v>
      </c>
      <c r="J2240" s="4">
        <v>146000</v>
      </c>
      <c r="K2240" s="5">
        <v>6000</v>
      </c>
      <c r="L2240" s="5">
        <v>94700</v>
      </c>
      <c r="M2240" s="5">
        <f t="shared" si="80"/>
        <v>100700</v>
      </c>
      <c r="N2240" s="38">
        <v>1.5</v>
      </c>
      <c r="O2240" s="38">
        <v>2.0499999999999998</v>
      </c>
    </row>
    <row r="2241" spans="1:15">
      <c r="A2241" s="1" t="s">
        <v>4459</v>
      </c>
      <c r="B2241" s="1" t="s">
        <v>7061</v>
      </c>
      <c r="C2241" s="1" t="s">
        <v>7062</v>
      </c>
      <c r="D2241" s="1" t="s">
        <v>7056</v>
      </c>
      <c r="E2241" s="2">
        <v>510</v>
      </c>
      <c r="F2241" s="1" t="s">
        <v>7063</v>
      </c>
      <c r="G2241" s="2" t="s">
        <v>18</v>
      </c>
      <c r="H2241" s="1" t="s">
        <v>9923</v>
      </c>
      <c r="I2241" s="3">
        <v>45005.453611111108</v>
      </c>
      <c r="J2241" s="4">
        <v>225000</v>
      </c>
      <c r="K2241" s="5">
        <v>6000</v>
      </c>
      <c r="L2241" s="5">
        <v>159600</v>
      </c>
      <c r="M2241" s="5">
        <f t="shared" si="80"/>
        <v>165600</v>
      </c>
      <c r="N2241" s="38">
        <v>1.5</v>
      </c>
      <c r="O2241" s="38">
        <v>2.0499999999999998</v>
      </c>
    </row>
    <row r="2242" spans="1:15">
      <c r="A2242" s="1" t="s">
        <v>4459</v>
      </c>
      <c r="B2242" s="1" t="s">
        <v>7064</v>
      </c>
      <c r="C2242" s="1" t="s">
        <v>7065</v>
      </c>
      <c r="D2242" s="1" t="s">
        <v>7056</v>
      </c>
      <c r="E2242" s="2">
        <v>510</v>
      </c>
      <c r="F2242" s="1" t="s">
        <v>7066</v>
      </c>
      <c r="G2242" s="2" t="s">
        <v>18</v>
      </c>
      <c r="H2242" s="1" t="s">
        <v>9924</v>
      </c>
      <c r="I2242" s="3">
        <v>45027.645486111112</v>
      </c>
      <c r="J2242" s="4">
        <v>139000</v>
      </c>
      <c r="K2242" s="5">
        <v>6000</v>
      </c>
      <c r="L2242" s="5">
        <v>96700</v>
      </c>
      <c r="M2242" s="5">
        <f t="shared" si="80"/>
        <v>102700</v>
      </c>
      <c r="N2242" s="38">
        <v>1.5</v>
      </c>
      <c r="O2242" s="38">
        <v>2.0499999999999998</v>
      </c>
    </row>
    <row r="2243" spans="1:15">
      <c r="A2243" s="1" t="s">
        <v>4459</v>
      </c>
      <c r="B2243" s="1" t="s">
        <v>7067</v>
      </c>
      <c r="C2243" s="1" t="s">
        <v>7068</v>
      </c>
      <c r="D2243" s="1" t="s">
        <v>7056</v>
      </c>
      <c r="E2243" s="2">
        <v>510</v>
      </c>
      <c r="F2243" s="1" t="s">
        <v>7069</v>
      </c>
      <c r="G2243" s="2" t="s">
        <v>18</v>
      </c>
      <c r="H2243" s="1" t="s">
        <v>9925</v>
      </c>
      <c r="I2243" s="3">
        <v>45147.417060185187</v>
      </c>
      <c r="J2243" s="4">
        <v>107000</v>
      </c>
      <c r="K2243" s="5">
        <v>6000</v>
      </c>
      <c r="L2243" s="5">
        <v>76400</v>
      </c>
      <c r="M2243" s="5">
        <f t="shared" si="80"/>
        <v>82400</v>
      </c>
      <c r="N2243" s="38">
        <v>1.5</v>
      </c>
      <c r="O2243" s="38">
        <v>2.0499999999999998</v>
      </c>
    </row>
    <row r="2244" spans="1:15">
      <c r="A2244" s="1" t="s">
        <v>4459</v>
      </c>
      <c r="B2244" s="1" t="s">
        <v>7070</v>
      </c>
      <c r="C2244" s="1" t="s">
        <v>7071</v>
      </c>
      <c r="D2244" s="1" t="s">
        <v>7056</v>
      </c>
      <c r="E2244" s="2">
        <v>510</v>
      </c>
      <c r="F2244" s="1" t="s">
        <v>7072</v>
      </c>
      <c r="G2244" s="2" t="s">
        <v>18</v>
      </c>
      <c r="H2244" s="1" t="s">
        <v>9926</v>
      </c>
      <c r="I2244" s="3">
        <v>45261.436354166668</v>
      </c>
      <c r="J2244" s="4">
        <v>165000</v>
      </c>
      <c r="K2244" s="5">
        <v>6100</v>
      </c>
      <c r="L2244" s="5">
        <v>127200</v>
      </c>
      <c r="M2244" s="5">
        <f t="shared" si="80"/>
        <v>133300</v>
      </c>
      <c r="N2244" s="38">
        <v>1.5</v>
      </c>
      <c r="O2244" s="38">
        <v>2.0499999999999998</v>
      </c>
    </row>
    <row r="2245" spans="1:15">
      <c r="A2245" s="1" t="s">
        <v>4459</v>
      </c>
      <c r="B2245" s="1" t="s">
        <v>7073</v>
      </c>
      <c r="C2245" s="1" t="s">
        <v>7074</v>
      </c>
      <c r="D2245" s="1" t="s">
        <v>7056</v>
      </c>
      <c r="E2245" s="2">
        <v>510</v>
      </c>
      <c r="F2245" s="1" t="s">
        <v>7075</v>
      </c>
      <c r="G2245" s="2" t="s">
        <v>18</v>
      </c>
      <c r="H2245" s="1" t="s">
        <v>9927</v>
      </c>
      <c r="I2245" s="3">
        <v>45214.541875000003</v>
      </c>
      <c r="J2245" s="4">
        <v>105000</v>
      </c>
      <c r="K2245" s="5">
        <v>5900</v>
      </c>
      <c r="L2245" s="5">
        <v>106100</v>
      </c>
      <c r="M2245" s="5">
        <f t="shared" si="80"/>
        <v>112000</v>
      </c>
      <c r="N2245" s="38">
        <v>1.5</v>
      </c>
      <c r="O2245" s="38">
        <v>2.0499999999999998</v>
      </c>
    </row>
    <row r="2246" spans="1:15">
      <c r="A2246" s="1" t="s">
        <v>4459</v>
      </c>
      <c r="B2246" s="1" t="s">
        <v>7076</v>
      </c>
      <c r="C2246" s="1" t="s">
        <v>7077</v>
      </c>
      <c r="D2246" s="1" t="s">
        <v>7078</v>
      </c>
      <c r="E2246" s="2">
        <v>510</v>
      </c>
      <c r="F2246" s="1" t="s">
        <v>7079</v>
      </c>
      <c r="G2246" s="2" t="s">
        <v>18</v>
      </c>
      <c r="H2246" s="1" t="s">
        <v>9928</v>
      </c>
      <c r="I2246" s="3">
        <v>45271.374409722222</v>
      </c>
      <c r="J2246" s="4">
        <v>85000</v>
      </c>
      <c r="K2246" s="5">
        <v>6100</v>
      </c>
      <c r="L2246" s="5">
        <v>32300</v>
      </c>
      <c r="M2246" s="5">
        <f>SUM(K2246:L2246)+6000</f>
        <v>44400</v>
      </c>
      <c r="N2246" s="38">
        <v>0.97</v>
      </c>
      <c r="O2246" s="38">
        <v>1.2274859550561799</v>
      </c>
    </row>
    <row r="2247" spans="1:15">
      <c r="A2247" s="1" t="s">
        <v>4459</v>
      </c>
      <c r="B2247" s="1" t="s">
        <v>7080</v>
      </c>
      <c r="C2247" s="1" t="s">
        <v>7081</v>
      </c>
      <c r="D2247" s="1" t="s">
        <v>7078</v>
      </c>
      <c r="E2247" s="2">
        <v>510</v>
      </c>
      <c r="F2247" s="1" t="s">
        <v>7082</v>
      </c>
      <c r="G2247" s="2" t="s">
        <v>18</v>
      </c>
      <c r="H2247" s="1" t="s">
        <v>9929</v>
      </c>
      <c r="I2247" s="3">
        <v>44958.40357638889</v>
      </c>
      <c r="J2247" s="4">
        <v>96873</v>
      </c>
      <c r="K2247" s="5">
        <v>6100</v>
      </c>
      <c r="L2247" s="5">
        <v>50300</v>
      </c>
      <c r="M2247" s="5">
        <f>SUM(K2247:L2247)</f>
        <v>56400</v>
      </c>
      <c r="N2247" s="38">
        <v>0.97</v>
      </c>
      <c r="O2247" s="38">
        <v>1.2274859550561799</v>
      </c>
    </row>
    <row r="2248" spans="1:15">
      <c r="A2248" s="1" t="s">
        <v>4459</v>
      </c>
      <c r="B2248" s="1" t="s">
        <v>7083</v>
      </c>
      <c r="C2248" s="1" t="s">
        <v>7084</v>
      </c>
      <c r="D2248" s="1" t="s">
        <v>7078</v>
      </c>
      <c r="E2248" s="2">
        <v>510</v>
      </c>
      <c r="F2248" s="1" t="s">
        <v>7085</v>
      </c>
      <c r="G2248" s="2" t="s">
        <v>18</v>
      </c>
      <c r="H2248" s="1" t="s">
        <v>9930</v>
      </c>
      <c r="I2248" s="3">
        <v>45071.506145833337</v>
      </c>
      <c r="J2248" s="4">
        <v>95100</v>
      </c>
      <c r="K2248" s="5">
        <v>6700</v>
      </c>
      <c r="L2248" s="5">
        <v>52400</v>
      </c>
      <c r="M2248" s="5">
        <f>SUM(K2248:L2248)</f>
        <v>59100</v>
      </c>
      <c r="N2248" s="38">
        <v>0.97</v>
      </c>
      <c r="O2248" s="38">
        <v>1.2274859550561799</v>
      </c>
    </row>
    <row r="2249" spans="1:15">
      <c r="A2249" s="1" t="s">
        <v>4459</v>
      </c>
      <c r="B2249" s="1" t="s">
        <v>7086</v>
      </c>
      <c r="C2249" s="1" t="s">
        <v>7087</v>
      </c>
      <c r="D2249" s="1" t="s">
        <v>7078</v>
      </c>
      <c r="E2249" s="2">
        <v>510</v>
      </c>
      <c r="F2249" s="1" t="s">
        <v>7088</v>
      </c>
      <c r="G2249" s="2" t="s">
        <v>18</v>
      </c>
      <c r="H2249" s="1" t="s">
        <v>9931</v>
      </c>
      <c r="I2249" s="3">
        <v>45176.386365740742</v>
      </c>
      <c r="J2249" s="4">
        <v>86000</v>
      </c>
      <c r="K2249" s="5">
        <v>7000</v>
      </c>
      <c r="L2249" s="5">
        <v>53000</v>
      </c>
      <c r="M2249" s="5">
        <f>SUM(K2249:L2249)</f>
        <v>60000</v>
      </c>
      <c r="N2249" s="38">
        <v>0.97</v>
      </c>
      <c r="O2249" s="38">
        <v>1.2274859550561799</v>
      </c>
    </row>
    <row r="2250" spans="1:15">
      <c r="A2250" s="1" t="s">
        <v>4459</v>
      </c>
      <c r="B2250" s="1" t="s">
        <v>7089</v>
      </c>
      <c r="C2250" s="1" t="s">
        <v>7090</v>
      </c>
      <c r="D2250" s="1" t="s">
        <v>7078</v>
      </c>
      <c r="E2250" s="2">
        <v>510</v>
      </c>
      <c r="F2250" s="1" t="s">
        <v>7091</v>
      </c>
      <c r="G2250" s="2" t="s">
        <v>18</v>
      </c>
      <c r="H2250" s="1" t="s">
        <v>9932</v>
      </c>
      <c r="I2250" s="3">
        <v>45077.513680555552</v>
      </c>
      <c r="J2250" s="4">
        <v>58000</v>
      </c>
      <c r="K2250" s="5">
        <v>6200</v>
      </c>
      <c r="L2250" s="5">
        <v>37900</v>
      </c>
      <c r="M2250" s="5">
        <f>SUM(K2250:L2250)</f>
        <v>44100</v>
      </c>
      <c r="N2250" s="38">
        <v>0.97</v>
      </c>
      <c r="O2250" s="38">
        <v>1.2274859550561799</v>
      </c>
    </row>
    <row r="2251" spans="1:15">
      <c r="A2251" s="1" t="s">
        <v>4459</v>
      </c>
      <c r="B2251" s="1" t="s">
        <v>7092</v>
      </c>
      <c r="C2251" s="1" t="s">
        <v>7093</v>
      </c>
      <c r="D2251" s="1" t="s">
        <v>7078</v>
      </c>
      <c r="E2251" s="2">
        <v>510</v>
      </c>
      <c r="F2251" s="1" t="s">
        <v>7094</v>
      </c>
      <c r="G2251" s="2" t="s">
        <v>18</v>
      </c>
      <c r="H2251" s="1" t="s">
        <v>9933</v>
      </c>
      <c r="I2251" s="3">
        <v>45238.502951388888</v>
      </c>
      <c r="J2251" s="4">
        <v>69900</v>
      </c>
      <c r="K2251" s="5">
        <v>6000</v>
      </c>
      <c r="L2251" s="5">
        <v>42900</v>
      </c>
      <c r="M2251" s="5">
        <f>SUM(K2251:L2251)+6000</f>
        <v>54900</v>
      </c>
      <c r="N2251" s="38">
        <v>0.97</v>
      </c>
      <c r="O2251" s="38">
        <v>1.2274859550561799</v>
      </c>
    </row>
    <row r="2252" spans="1:15">
      <c r="A2252" s="1" t="s">
        <v>4459</v>
      </c>
      <c r="B2252" s="1" t="s">
        <v>7095</v>
      </c>
      <c r="C2252" s="1" t="s">
        <v>7096</v>
      </c>
      <c r="D2252" s="1" t="s">
        <v>7097</v>
      </c>
      <c r="E2252" s="2">
        <v>500</v>
      </c>
      <c r="F2252" s="1" t="s">
        <v>7098</v>
      </c>
      <c r="G2252" s="2" t="s">
        <v>18</v>
      </c>
      <c r="H2252" s="1" t="s">
        <v>9933</v>
      </c>
      <c r="I2252" s="3">
        <v>45238.502951388888</v>
      </c>
      <c r="K2252" s="5">
        <v>6000</v>
      </c>
      <c r="L2252" s="5">
        <v>0</v>
      </c>
      <c r="N2252" s="38">
        <v>1</v>
      </c>
      <c r="O2252" s="38">
        <v>1</v>
      </c>
    </row>
    <row r="2253" spans="1:15">
      <c r="A2253" s="1" t="s">
        <v>4459</v>
      </c>
      <c r="B2253" s="1" t="s">
        <v>7099</v>
      </c>
      <c r="C2253" s="1" t="s">
        <v>7100</v>
      </c>
      <c r="D2253" s="1" t="s">
        <v>7078</v>
      </c>
      <c r="E2253" s="2">
        <v>510</v>
      </c>
      <c r="F2253" s="1" t="s">
        <v>7101</v>
      </c>
      <c r="G2253" s="2" t="s">
        <v>18</v>
      </c>
      <c r="H2253" s="1" t="s">
        <v>9934</v>
      </c>
      <c r="I2253" s="3">
        <v>45019.641145833331</v>
      </c>
      <c r="J2253" s="4">
        <v>90100</v>
      </c>
      <c r="K2253" s="5">
        <v>5800</v>
      </c>
      <c r="L2253" s="5">
        <v>65400</v>
      </c>
      <c r="M2253" s="5">
        <f>SUM(K2253:L2253)</f>
        <v>71200</v>
      </c>
      <c r="N2253" s="38">
        <v>0.97</v>
      </c>
      <c r="O2253" s="38">
        <v>1.2274859550561799</v>
      </c>
    </row>
    <row r="2254" spans="1:15">
      <c r="A2254" s="1" t="s">
        <v>4459</v>
      </c>
      <c r="B2254" s="1" t="s">
        <v>7102</v>
      </c>
      <c r="C2254" s="1" t="s">
        <v>7103</v>
      </c>
      <c r="D2254" s="1" t="s">
        <v>7078</v>
      </c>
      <c r="E2254" s="2">
        <v>510</v>
      </c>
      <c r="F2254" s="1" t="s">
        <v>7104</v>
      </c>
      <c r="G2254" s="2" t="s">
        <v>18</v>
      </c>
      <c r="H2254" s="1" t="s">
        <v>9935</v>
      </c>
      <c r="I2254" s="3">
        <v>45229.584618055553</v>
      </c>
      <c r="J2254" s="4">
        <v>57000</v>
      </c>
      <c r="K2254" s="5">
        <v>6000</v>
      </c>
      <c r="L2254" s="5">
        <v>40700</v>
      </c>
      <c r="M2254" s="5">
        <f>SUM(K2254:L2254)</f>
        <v>46700</v>
      </c>
      <c r="N2254" s="38">
        <v>0.97</v>
      </c>
      <c r="O2254" s="38">
        <v>1.2274859550561799</v>
      </c>
    </row>
    <row r="2255" spans="1:15">
      <c r="A2255" s="1" t="s">
        <v>4459</v>
      </c>
      <c r="B2255" s="1" t="s">
        <v>7105</v>
      </c>
      <c r="C2255" s="1" t="s">
        <v>7106</v>
      </c>
      <c r="D2255" s="1" t="s">
        <v>7078</v>
      </c>
      <c r="E2255" s="2">
        <v>510</v>
      </c>
      <c r="F2255" s="1" t="s">
        <v>7107</v>
      </c>
      <c r="G2255" s="2" t="s">
        <v>18</v>
      </c>
      <c r="H2255" s="1" t="s">
        <v>9936</v>
      </c>
      <c r="I2255" s="3">
        <v>45051.660763888889</v>
      </c>
      <c r="J2255" s="4">
        <v>86000</v>
      </c>
      <c r="K2255" s="5">
        <v>8800</v>
      </c>
      <c r="L2255" s="5">
        <v>61700</v>
      </c>
      <c r="M2255" s="5">
        <f>SUM(K2255:L2255)</f>
        <v>70500</v>
      </c>
      <c r="N2255" s="38">
        <v>0.97</v>
      </c>
      <c r="O2255" s="38">
        <v>1.2274859550561799</v>
      </c>
    </row>
    <row r="2256" spans="1:15">
      <c r="A2256" s="1" t="s">
        <v>4459</v>
      </c>
      <c r="B2256" s="1" t="s">
        <v>7108</v>
      </c>
      <c r="C2256" s="1" t="s">
        <v>7109</v>
      </c>
      <c r="D2256" s="1" t="s">
        <v>7078</v>
      </c>
      <c r="E2256" s="2">
        <v>510</v>
      </c>
      <c r="F2256" s="1" t="s">
        <v>7110</v>
      </c>
      <c r="G2256" s="2" t="s">
        <v>18</v>
      </c>
      <c r="H2256" s="1" t="s">
        <v>9937</v>
      </c>
      <c r="I2256" s="3">
        <v>45245.489745370367</v>
      </c>
      <c r="J2256" s="4">
        <v>60000</v>
      </c>
      <c r="K2256" s="5">
        <v>6500</v>
      </c>
      <c r="L2256" s="5">
        <v>40800</v>
      </c>
      <c r="M2256" s="5">
        <f>SUM(K2256:L2256)+6000</f>
        <v>53300</v>
      </c>
      <c r="N2256" s="38">
        <v>0.97</v>
      </c>
      <c r="O2256" s="38">
        <v>1.2274859550561799</v>
      </c>
    </row>
    <row r="2257" spans="1:15">
      <c r="A2257" s="1" t="s">
        <v>4459</v>
      </c>
      <c r="B2257" s="1" t="s">
        <v>7111</v>
      </c>
      <c r="C2257" s="1" t="s">
        <v>7112</v>
      </c>
      <c r="D2257" s="1" t="s">
        <v>7078</v>
      </c>
      <c r="E2257" s="2">
        <v>510</v>
      </c>
      <c r="F2257" s="1" t="s">
        <v>7113</v>
      </c>
      <c r="G2257" s="2" t="s">
        <v>18</v>
      </c>
      <c r="H2257" s="1" t="s">
        <v>9938</v>
      </c>
      <c r="I2257" s="3">
        <v>45114.53628472222</v>
      </c>
      <c r="J2257" s="4">
        <v>64000</v>
      </c>
      <c r="K2257" s="5">
        <v>6500</v>
      </c>
      <c r="L2257" s="5">
        <v>51900</v>
      </c>
      <c r="M2257" s="5">
        <f t="shared" ref="M2257:M2271" si="81">SUM(K2257:L2257)</f>
        <v>58400</v>
      </c>
      <c r="N2257" s="38">
        <v>0.97</v>
      </c>
      <c r="O2257" s="38">
        <v>1.2274859550561799</v>
      </c>
    </row>
    <row r="2258" spans="1:15">
      <c r="A2258" s="1" t="s">
        <v>4459</v>
      </c>
      <c r="B2258" s="1" t="s">
        <v>7114</v>
      </c>
      <c r="C2258" s="1" t="s">
        <v>7115</v>
      </c>
      <c r="D2258" s="1" t="s">
        <v>7078</v>
      </c>
      <c r="E2258" s="2">
        <v>510</v>
      </c>
      <c r="F2258" s="1" t="s">
        <v>7116</v>
      </c>
      <c r="G2258" s="2" t="s">
        <v>18</v>
      </c>
      <c r="H2258" s="1" t="s">
        <v>9939</v>
      </c>
      <c r="I2258" s="3">
        <v>45030.572175925925</v>
      </c>
      <c r="J2258" s="4">
        <v>56500</v>
      </c>
      <c r="K2258" s="5">
        <v>6600</v>
      </c>
      <c r="L2258" s="5">
        <v>51300</v>
      </c>
      <c r="M2258" s="5">
        <f t="shared" si="81"/>
        <v>57900</v>
      </c>
      <c r="N2258" s="38">
        <v>0.97</v>
      </c>
      <c r="O2258" s="38">
        <v>1.2274859550561799</v>
      </c>
    </row>
    <row r="2259" spans="1:15">
      <c r="A2259" s="1" t="s">
        <v>4459</v>
      </c>
      <c r="B2259" s="1" t="s">
        <v>7117</v>
      </c>
      <c r="C2259" s="1" t="s">
        <v>7118</v>
      </c>
      <c r="D2259" s="1" t="s">
        <v>7078</v>
      </c>
      <c r="E2259" s="2">
        <v>510</v>
      </c>
      <c r="F2259" s="1" t="s">
        <v>7119</v>
      </c>
      <c r="G2259" s="2" t="s">
        <v>18</v>
      </c>
      <c r="H2259" s="1" t="s">
        <v>9940</v>
      </c>
      <c r="I2259" s="3">
        <v>44939.44872685185</v>
      </c>
      <c r="J2259" s="4">
        <v>52000</v>
      </c>
      <c r="K2259" s="5">
        <v>6300</v>
      </c>
      <c r="L2259" s="5">
        <v>47700</v>
      </c>
      <c r="M2259" s="5">
        <f t="shared" si="81"/>
        <v>54000</v>
      </c>
      <c r="N2259" s="38">
        <v>0.97</v>
      </c>
      <c r="O2259" s="38">
        <v>1.2274859550561799</v>
      </c>
    </row>
    <row r="2260" spans="1:15">
      <c r="A2260" s="1" t="s">
        <v>4459</v>
      </c>
      <c r="B2260" s="1" t="s">
        <v>7120</v>
      </c>
      <c r="C2260" s="1" t="s">
        <v>7121</v>
      </c>
      <c r="D2260" s="1" t="s">
        <v>7122</v>
      </c>
      <c r="E2260" s="2">
        <v>550</v>
      </c>
      <c r="F2260" s="1" t="s">
        <v>7123</v>
      </c>
      <c r="G2260" s="2" t="s">
        <v>18</v>
      </c>
      <c r="H2260" s="1" t="s">
        <v>9941</v>
      </c>
      <c r="I2260" s="3">
        <v>45131.605011574073</v>
      </c>
      <c r="J2260" s="4">
        <v>300000</v>
      </c>
      <c r="K2260" s="5">
        <v>8500</v>
      </c>
      <c r="L2260" s="5">
        <v>139800</v>
      </c>
      <c r="M2260" s="5">
        <f t="shared" si="81"/>
        <v>148300</v>
      </c>
      <c r="N2260" s="38">
        <v>1.92</v>
      </c>
      <c r="O2260" s="38">
        <v>1.92</v>
      </c>
    </row>
    <row r="2261" spans="1:15">
      <c r="A2261" s="1" t="s">
        <v>4459</v>
      </c>
      <c r="B2261" s="1" t="s">
        <v>7124</v>
      </c>
      <c r="C2261" s="1" t="s">
        <v>7125</v>
      </c>
      <c r="D2261" s="1" t="s">
        <v>7122</v>
      </c>
      <c r="E2261" s="2">
        <v>550</v>
      </c>
      <c r="F2261" s="1" t="s">
        <v>7126</v>
      </c>
      <c r="G2261" s="2" t="s">
        <v>18</v>
      </c>
      <c r="H2261" s="1" t="s">
        <v>9942</v>
      </c>
      <c r="I2261" s="3">
        <v>44988.639745370368</v>
      </c>
      <c r="J2261" s="4">
        <v>160000</v>
      </c>
      <c r="K2261" s="5">
        <v>8500</v>
      </c>
      <c r="L2261" s="5">
        <v>94200</v>
      </c>
      <c r="M2261" s="5">
        <f t="shared" si="81"/>
        <v>102700</v>
      </c>
      <c r="N2261" s="38">
        <v>1.92</v>
      </c>
      <c r="O2261" s="38">
        <v>1.92</v>
      </c>
    </row>
    <row r="2262" spans="1:15">
      <c r="A2262" s="1" t="s">
        <v>4459</v>
      </c>
      <c r="B2262" s="1" t="s">
        <v>7127</v>
      </c>
      <c r="C2262" s="1" t="s">
        <v>7128</v>
      </c>
      <c r="D2262" s="1" t="s">
        <v>7122</v>
      </c>
      <c r="E2262" s="2">
        <v>550</v>
      </c>
      <c r="F2262" s="1" t="s">
        <v>7129</v>
      </c>
      <c r="G2262" s="2" t="s">
        <v>18</v>
      </c>
      <c r="H2262" s="1" t="s">
        <v>9943</v>
      </c>
      <c r="I2262" s="3">
        <v>45051.411261574074</v>
      </c>
      <c r="J2262" s="4">
        <v>275000</v>
      </c>
      <c r="K2262" s="5">
        <v>2600</v>
      </c>
      <c r="L2262" s="5">
        <v>187100</v>
      </c>
      <c r="M2262" s="5">
        <f t="shared" si="81"/>
        <v>189700</v>
      </c>
      <c r="N2262" s="38">
        <v>1.92</v>
      </c>
      <c r="O2262" s="38">
        <v>1.92</v>
      </c>
    </row>
    <row r="2263" spans="1:15">
      <c r="A2263" s="1" t="s">
        <v>4459</v>
      </c>
      <c r="B2263" s="1" t="s">
        <v>7130</v>
      </c>
      <c r="C2263" s="1" t="s">
        <v>7131</v>
      </c>
      <c r="D2263" s="1" t="s">
        <v>7122</v>
      </c>
      <c r="E2263" s="2">
        <v>550</v>
      </c>
      <c r="F2263" s="1" t="s">
        <v>7132</v>
      </c>
      <c r="G2263" s="2" t="s">
        <v>18</v>
      </c>
      <c r="H2263" s="1" t="s">
        <v>9944</v>
      </c>
      <c r="I2263" s="3">
        <v>45070.49763888889</v>
      </c>
      <c r="J2263" s="4">
        <v>305000</v>
      </c>
      <c r="K2263" s="5">
        <v>8500</v>
      </c>
      <c r="L2263" s="5">
        <v>264000</v>
      </c>
      <c r="M2263" s="5">
        <f t="shared" si="81"/>
        <v>272500</v>
      </c>
      <c r="N2263" s="38">
        <v>1.92</v>
      </c>
      <c r="O2263" s="38">
        <v>1.92</v>
      </c>
    </row>
    <row r="2264" spans="1:15">
      <c r="A2264" s="1" t="s">
        <v>4459</v>
      </c>
      <c r="B2264" s="1" t="s">
        <v>7133</v>
      </c>
      <c r="C2264" s="1" t="s">
        <v>7134</v>
      </c>
      <c r="D2264" s="1" t="s">
        <v>7135</v>
      </c>
      <c r="E2264" s="2">
        <v>551</v>
      </c>
      <c r="F2264" s="1" t="s">
        <v>7136</v>
      </c>
      <c r="G2264" s="2" t="s">
        <v>18</v>
      </c>
      <c r="H2264" s="1" t="s">
        <v>9945</v>
      </c>
      <c r="I2264" s="3">
        <v>44960.481828703705</v>
      </c>
      <c r="J2264" s="4">
        <v>151900</v>
      </c>
      <c r="K2264" s="5">
        <v>9200</v>
      </c>
      <c r="L2264" s="5">
        <v>74200</v>
      </c>
      <c r="M2264" s="5">
        <f t="shared" si="81"/>
        <v>83400</v>
      </c>
      <c r="N2264" s="38">
        <v>1</v>
      </c>
      <c r="O2264" s="38">
        <v>1</v>
      </c>
    </row>
    <row r="2265" spans="1:15">
      <c r="A2265" s="1" t="s">
        <v>4459</v>
      </c>
      <c r="B2265" s="1" t="s">
        <v>7137</v>
      </c>
      <c r="C2265" s="1" t="s">
        <v>7138</v>
      </c>
      <c r="D2265" s="1" t="s">
        <v>7139</v>
      </c>
      <c r="E2265" s="2">
        <v>551</v>
      </c>
      <c r="F2265" s="21" t="s">
        <v>7140</v>
      </c>
      <c r="G2265" s="2" t="s">
        <v>18</v>
      </c>
      <c r="H2265" s="1" t="s">
        <v>9946</v>
      </c>
      <c r="I2265" s="3">
        <v>44977.644548611112</v>
      </c>
      <c r="J2265" s="4">
        <v>260000</v>
      </c>
      <c r="K2265" s="5">
        <v>14000</v>
      </c>
      <c r="L2265" s="5">
        <v>164300</v>
      </c>
      <c r="M2265" s="5">
        <f t="shared" si="81"/>
        <v>178300</v>
      </c>
      <c r="N2265" s="38">
        <v>1.4</v>
      </c>
      <c r="O2265" s="38">
        <v>1.4</v>
      </c>
    </row>
    <row r="2266" spans="1:15">
      <c r="A2266" s="1" t="s">
        <v>4459</v>
      </c>
      <c r="B2266" s="1" t="s">
        <v>7141</v>
      </c>
      <c r="C2266" s="1" t="s">
        <v>7142</v>
      </c>
      <c r="D2266" s="1" t="s">
        <v>7139</v>
      </c>
      <c r="E2266" s="2">
        <v>551</v>
      </c>
      <c r="F2266" s="1" t="s">
        <v>7143</v>
      </c>
      <c r="G2266" s="2" t="s">
        <v>18</v>
      </c>
      <c r="H2266" s="1" t="s">
        <v>9947</v>
      </c>
      <c r="I2266" s="3">
        <v>45184.426886574074</v>
      </c>
      <c r="J2266" s="4">
        <v>290000</v>
      </c>
      <c r="K2266" s="5">
        <v>14000</v>
      </c>
      <c r="L2266" s="5">
        <v>153000</v>
      </c>
      <c r="M2266" s="5">
        <f t="shared" si="81"/>
        <v>167000</v>
      </c>
      <c r="N2266" s="38">
        <v>1.4</v>
      </c>
      <c r="O2266" s="38">
        <v>1.4</v>
      </c>
    </row>
    <row r="2267" spans="1:15">
      <c r="A2267" s="1" t="s">
        <v>4459</v>
      </c>
      <c r="B2267" s="1" t="s">
        <v>7144</v>
      </c>
      <c r="C2267" s="1" t="s">
        <v>7145</v>
      </c>
      <c r="D2267" s="1" t="s">
        <v>7139</v>
      </c>
      <c r="E2267" s="2">
        <v>551</v>
      </c>
      <c r="F2267" s="1" t="s">
        <v>7146</v>
      </c>
      <c r="G2267" s="2" t="s">
        <v>18</v>
      </c>
      <c r="H2267" s="1" t="s">
        <v>9948</v>
      </c>
      <c r="I2267" s="3">
        <v>45019.649004629631</v>
      </c>
      <c r="J2267" s="4">
        <v>400000</v>
      </c>
      <c r="K2267" s="5">
        <v>17500</v>
      </c>
      <c r="L2267" s="5">
        <v>253300</v>
      </c>
      <c r="M2267" s="5">
        <f t="shared" si="81"/>
        <v>270800</v>
      </c>
      <c r="N2267" s="38">
        <v>1.4</v>
      </c>
      <c r="O2267" s="38">
        <v>1.4</v>
      </c>
    </row>
    <row r="2268" spans="1:15">
      <c r="A2268" s="1" t="s">
        <v>4459</v>
      </c>
      <c r="B2268" s="1" t="s">
        <v>7147</v>
      </c>
      <c r="C2268" s="1" t="s">
        <v>7148</v>
      </c>
      <c r="D2268" s="1" t="s">
        <v>7149</v>
      </c>
      <c r="E2268" s="2">
        <v>551</v>
      </c>
      <c r="F2268" s="1" t="s">
        <v>7150</v>
      </c>
      <c r="G2268" s="2" t="s">
        <v>18</v>
      </c>
      <c r="H2268" s="1" t="s">
        <v>9949</v>
      </c>
      <c r="I2268" s="3">
        <v>45107.406828703701</v>
      </c>
      <c r="J2268" s="4">
        <v>109900</v>
      </c>
      <c r="K2268" s="5">
        <v>0</v>
      </c>
      <c r="L2268" s="5">
        <v>59900</v>
      </c>
      <c r="M2268" s="5">
        <f t="shared" si="81"/>
        <v>59900</v>
      </c>
      <c r="N2268" s="38">
        <v>2.0099999999999998</v>
      </c>
      <c r="O2268" s="38">
        <v>2.0099999999999998</v>
      </c>
    </row>
    <row r="2269" spans="1:15">
      <c r="A2269" s="1" t="s">
        <v>4459</v>
      </c>
      <c r="B2269" s="1" t="s">
        <v>7151</v>
      </c>
      <c r="C2269" s="1" t="s">
        <v>7152</v>
      </c>
      <c r="D2269" s="1" t="s">
        <v>7149</v>
      </c>
      <c r="E2269" s="2">
        <v>551</v>
      </c>
      <c r="F2269" s="1" t="s">
        <v>7153</v>
      </c>
      <c r="G2269" s="2" t="s">
        <v>18</v>
      </c>
      <c r="H2269" s="1" t="s">
        <v>9950</v>
      </c>
      <c r="I2269" s="3">
        <v>44937.608900462961</v>
      </c>
      <c r="J2269" s="4">
        <v>146000</v>
      </c>
      <c r="K2269" s="5">
        <v>0</v>
      </c>
      <c r="L2269" s="5">
        <v>97700</v>
      </c>
      <c r="M2269" s="5">
        <f t="shared" si="81"/>
        <v>97700</v>
      </c>
      <c r="N2269" s="38">
        <v>2.0099999999999998</v>
      </c>
      <c r="O2269" s="38">
        <v>2.0099999999999998</v>
      </c>
    </row>
    <row r="2270" spans="1:15">
      <c r="A2270" s="1" t="s">
        <v>4459</v>
      </c>
      <c r="B2270" s="1" t="s">
        <v>7154</v>
      </c>
      <c r="C2270" s="1" t="s">
        <v>7155</v>
      </c>
      <c r="D2270" s="1" t="s">
        <v>7149</v>
      </c>
      <c r="E2270" s="2">
        <v>551</v>
      </c>
      <c r="F2270" s="1" t="s">
        <v>7156</v>
      </c>
      <c r="G2270" s="2" t="s">
        <v>18</v>
      </c>
      <c r="H2270" s="1" t="s">
        <v>9951</v>
      </c>
      <c r="I2270" s="3">
        <v>45065.652858796297</v>
      </c>
      <c r="J2270" s="4">
        <v>232500</v>
      </c>
      <c r="K2270" s="5">
        <v>0</v>
      </c>
      <c r="L2270" s="5">
        <v>172100</v>
      </c>
      <c r="M2270" s="5">
        <f t="shared" si="81"/>
        <v>172100</v>
      </c>
      <c r="N2270" s="38">
        <v>2.0099999999999998</v>
      </c>
      <c r="O2270" s="38">
        <v>2.0099999999999998</v>
      </c>
    </row>
    <row r="2271" spans="1:15">
      <c r="A2271" s="1" t="s">
        <v>4459</v>
      </c>
      <c r="B2271" s="1" t="s">
        <v>7157</v>
      </c>
      <c r="C2271" s="1" t="s">
        <v>7158</v>
      </c>
      <c r="D2271" s="1" t="s">
        <v>7149</v>
      </c>
      <c r="E2271" s="2">
        <v>551</v>
      </c>
      <c r="F2271" s="1" t="s">
        <v>7159</v>
      </c>
      <c r="G2271" s="2" t="s">
        <v>18</v>
      </c>
      <c r="H2271" s="1" t="s">
        <v>9952</v>
      </c>
      <c r="I2271" s="3">
        <v>45055.634444444448</v>
      </c>
      <c r="J2271" s="4">
        <v>189200</v>
      </c>
      <c r="K2271" s="5">
        <v>0</v>
      </c>
      <c r="L2271" s="5">
        <v>176500</v>
      </c>
      <c r="M2271" s="5">
        <f t="shared" si="81"/>
        <v>176500</v>
      </c>
      <c r="N2271" s="38">
        <v>2.0099999999999998</v>
      </c>
      <c r="O2271" s="38">
        <v>2.0099999999999998</v>
      </c>
    </row>
    <row r="2272" spans="1:15">
      <c r="A2272" s="1" t="s">
        <v>4459</v>
      </c>
      <c r="B2272" s="1" t="s">
        <v>7160</v>
      </c>
      <c r="C2272" s="1" t="s">
        <v>7161</v>
      </c>
      <c r="D2272" s="1" t="s">
        <v>7162</v>
      </c>
      <c r="E2272" s="2">
        <v>510</v>
      </c>
      <c r="F2272" s="1" t="s">
        <v>7163</v>
      </c>
      <c r="G2272" s="2" t="s">
        <v>18</v>
      </c>
      <c r="H2272" s="1" t="s">
        <v>9953</v>
      </c>
      <c r="I2272" s="3">
        <v>45051.410011574073</v>
      </c>
      <c r="J2272" s="4">
        <v>99900</v>
      </c>
      <c r="K2272" s="5">
        <v>800</v>
      </c>
      <c r="L2272" s="5">
        <v>45500</v>
      </c>
      <c r="M2272" s="5">
        <f>SUM(K2272:L2272)+6000</f>
        <v>52300</v>
      </c>
      <c r="N2272" s="38">
        <v>1</v>
      </c>
      <c r="O2272" s="38">
        <v>1</v>
      </c>
    </row>
    <row r="2273" spans="1:15">
      <c r="A2273" s="1" t="s">
        <v>4459</v>
      </c>
      <c r="B2273" s="1" t="s">
        <v>7164</v>
      </c>
      <c r="C2273" s="1" t="s">
        <v>7165</v>
      </c>
      <c r="D2273" s="1" t="s">
        <v>7097</v>
      </c>
      <c r="E2273" s="2">
        <v>500</v>
      </c>
      <c r="F2273" s="1" t="s">
        <v>7166</v>
      </c>
      <c r="G2273" s="2" t="s">
        <v>18</v>
      </c>
      <c r="H2273" s="1" t="s">
        <v>9953</v>
      </c>
      <c r="I2273" s="3">
        <v>45051.410011574073</v>
      </c>
      <c r="K2273" s="5">
        <v>6000</v>
      </c>
      <c r="L2273" s="5">
        <v>0</v>
      </c>
      <c r="N2273" s="38">
        <v>1</v>
      </c>
      <c r="O2273" s="38">
        <v>1</v>
      </c>
    </row>
    <row r="2274" spans="1:15">
      <c r="A2274" s="1" t="s">
        <v>4459</v>
      </c>
      <c r="B2274" s="1" t="s">
        <v>7167</v>
      </c>
      <c r="C2274" s="1" t="s">
        <v>7168</v>
      </c>
      <c r="D2274" s="1" t="s">
        <v>7162</v>
      </c>
      <c r="E2274" s="2">
        <v>510</v>
      </c>
      <c r="F2274" s="1" t="s">
        <v>7169</v>
      </c>
      <c r="G2274" s="2" t="s">
        <v>18</v>
      </c>
      <c r="H2274" s="1" t="s">
        <v>9954</v>
      </c>
      <c r="I2274" s="3">
        <v>45203.34983796296</v>
      </c>
      <c r="J2274" s="4">
        <v>70000</v>
      </c>
      <c r="K2274" s="5">
        <v>800</v>
      </c>
      <c r="L2274" s="5">
        <v>36100</v>
      </c>
      <c r="M2274" s="5">
        <f t="shared" ref="M2274:M2286" si="82">SUM(K2274:L2274)</f>
        <v>36900</v>
      </c>
      <c r="N2274" s="38">
        <v>1</v>
      </c>
      <c r="O2274" s="38">
        <v>1</v>
      </c>
    </row>
    <row r="2275" spans="1:15">
      <c r="A2275" s="1" t="s">
        <v>4459</v>
      </c>
      <c r="B2275" s="1" t="s">
        <v>7170</v>
      </c>
      <c r="C2275" s="1" t="s">
        <v>7171</v>
      </c>
      <c r="D2275" s="1" t="s">
        <v>7162</v>
      </c>
      <c r="E2275" s="2">
        <v>510</v>
      </c>
      <c r="F2275" s="1" t="s">
        <v>7172</v>
      </c>
      <c r="G2275" s="2" t="s">
        <v>18</v>
      </c>
      <c r="H2275" s="1" t="s">
        <v>9955</v>
      </c>
      <c r="I2275" s="3">
        <v>45196.374351851853</v>
      </c>
      <c r="J2275" s="4">
        <v>94000</v>
      </c>
      <c r="K2275" s="5">
        <v>800</v>
      </c>
      <c r="L2275" s="5">
        <v>50600</v>
      </c>
      <c r="M2275" s="5">
        <f t="shared" si="82"/>
        <v>51400</v>
      </c>
      <c r="N2275" s="38">
        <v>1</v>
      </c>
      <c r="O2275" s="38">
        <v>1</v>
      </c>
    </row>
    <row r="2276" spans="1:15">
      <c r="A2276" s="1" t="s">
        <v>4459</v>
      </c>
      <c r="B2276" s="1" t="s">
        <v>7173</v>
      </c>
      <c r="C2276" s="1" t="s">
        <v>7174</v>
      </c>
      <c r="D2276" s="1" t="s">
        <v>7162</v>
      </c>
      <c r="E2276" s="2">
        <v>510</v>
      </c>
      <c r="F2276" s="1" t="s">
        <v>7175</v>
      </c>
      <c r="G2276" s="2" t="s">
        <v>18</v>
      </c>
      <c r="H2276" s="1" t="s">
        <v>9956</v>
      </c>
      <c r="I2276" s="3">
        <v>44929.605509259258</v>
      </c>
      <c r="J2276" s="4">
        <v>58000</v>
      </c>
      <c r="K2276" s="5">
        <v>800</v>
      </c>
      <c r="L2276" s="5">
        <v>61300</v>
      </c>
      <c r="M2276" s="5">
        <f t="shared" si="82"/>
        <v>62100</v>
      </c>
      <c r="N2276" s="38">
        <v>1</v>
      </c>
      <c r="O2276" s="38">
        <v>1</v>
      </c>
    </row>
    <row r="2277" spans="1:15">
      <c r="A2277" s="1" t="s">
        <v>7176</v>
      </c>
      <c r="B2277" s="1" t="s">
        <v>7177</v>
      </c>
      <c r="C2277" s="1" t="s">
        <v>7178</v>
      </c>
      <c r="D2277" s="1" t="s">
        <v>7179</v>
      </c>
      <c r="E2277" s="2">
        <v>510</v>
      </c>
      <c r="F2277" s="1" t="s">
        <v>7180</v>
      </c>
      <c r="G2277" s="2" t="s">
        <v>18</v>
      </c>
      <c r="H2277" s="1" t="s">
        <v>9957</v>
      </c>
      <c r="I2277" s="3">
        <v>45093.354837962965</v>
      </c>
      <c r="J2277" s="4">
        <v>202500</v>
      </c>
      <c r="K2277" s="5">
        <v>31000</v>
      </c>
      <c r="L2277" s="5">
        <v>81000</v>
      </c>
      <c r="M2277" s="5">
        <f t="shared" si="82"/>
        <v>112000</v>
      </c>
      <c r="N2277" s="38">
        <v>1.48</v>
      </c>
      <c r="O2277" s="38">
        <v>1.48</v>
      </c>
    </row>
    <row r="2278" spans="1:15">
      <c r="A2278" s="1" t="s">
        <v>7176</v>
      </c>
      <c r="B2278" s="1" t="s">
        <v>7181</v>
      </c>
      <c r="C2278" s="1" t="s">
        <v>7182</v>
      </c>
      <c r="D2278" s="1" t="s">
        <v>7179</v>
      </c>
      <c r="E2278" s="2">
        <v>510</v>
      </c>
      <c r="F2278" s="1" t="s">
        <v>7183</v>
      </c>
      <c r="G2278" s="2" t="s">
        <v>18</v>
      </c>
      <c r="H2278" s="1" t="s">
        <v>9958</v>
      </c>
      <c r="I2278" s="3">
        <v>45029.414178240739</v>
      </c>
      <c r="J2278" s="4">
        <v>168500</v>
      </c>
      <c r="K2278" s="5">
        <v>53300</v>
      </c>
      <c r="L2278" s="5">
        <v>81800</v>
      </c>
      <c r="M2278" s="5">
        <f t="shared" si="82"/>
        <v>135100</v>
      </c>
      <c r="N2278" s="38">
        <v>1.48</v>
      </c>
      <c r="O2278" s="38">
        <v>1.48</v>
      </c>
    </row>
    <row r="2279" spans="1:15">
      <c r="A2279" s="1" t="s">
        <v>7176</v>
      </c>
      <c r="B2279" s="1" t="s">
        <v>7184</v>
      </c>
      <c r="C2279" s="1" t="s">
        <v>7185</v>
      </c>
      <c r="D2279" s="1" t="s">
        <v>7179</v>
      </c>
      <c r="E2279" s="2">
        <v>510</v>
      </c>
      <c r="F2279" s="1" t="s">
        <v>7186</v>
      </c>
      <c r="G2279" s="2" t="s">
        <v>18</v>
      </c>
      <c r="H2279" s="1" t="s">
        <v>9959</v>
      </c>
      <c r="I2279" s="3">
        <v>45002.400393518517</v>
      </c>
      <c r="J2279" s="4">
        <v>187000</v>
      </c>
      <c r="K2279" s="5">
        <v>56300</v>
      </c>
      <c r="L2279" s="5">
        <v>121100</v>
      </c>
      <c r="M2279" s="5">
        <f t="shared" si="82"/>
        <v>177400</v>
      </c>
      <c r="N2279" s="38">
        <v>1.48</v>
      </c>
      <c r="O2279" s="38">
        <v>1.48</v>
      </c>
    </row>
    <row r="2280" spans="1:15">
      <c r="A2280" s="1" t="s">
        <v>7176</v>
      </c>
      <c r="B2280" s="1" t="s">
        <v>7187</v>
      </c>
      <c r="C2280" s="1" t="s">
        <v>7188</v>
      </c>
      <c r="D2280" s="1" t="s">
        <v>7179</v>
      </c>
      <c r="E2280" s="2">
        <v>510</v>
      </c>
      <c r="F2280" s="1" t="s">
        <v>7189</v>
      </c>
      <c r="G2280" s="2" t="s">
        <v>18</v>
      </c>
      <c r="H2280" s="1" t="s">
        <v>9960</v>
      </c>
      <c r="I2280" s="3">
        <v>45198.592465277776</v>
      </c>
      <c r="J2280" s="4">
        <v>180000</v>
      </c>
      <c r="K2280" s="5">
        <v>42200</v>
      </c>
      <c r="L2280" s="5">
        <v>129000</v>
      </c>
      <c r="M2280" s="5">
        <f t="shared" si="82"/>
        <v>171200</v>
      </c>
      <c r="N2280" s="38">
        <v>1.48</v>
      </c>
      <c r="O2280" s="38">
        <v>1.48</v>
      </c>
    </row>
    <row r="2281" spans="1:15">
      <c r="A2281" s="1" t="s">
        <v>7176</v>
      </c>
      <c r="B2281" s="1" t="s">
        <v>7190</v>
      </c>
      <c r="C2281" s="1" t="s">
        <v>7191</v>
      </c>
      <c r="D2281" s="1" t="s">
        <v>7179</v>
      </c>
      <c r="E2281" s="2">
        <v>510</v>
      </c>
      <c r="F2281" s="1" t="s">
        <v>7192</v>
      </c>
      <c r="G2281" s="2" t="s">
        <v>18</v>
      </c>
      <c r="H2281" s="1" t="s">
        <v>9961</v>
      </c>
      <c r="I2281" s="3">
        <v>45225.615543981483</v>
      </c>
      <c r="J2281" s="4">
        <v>117000</v>
      </c>
      <c r="K2281" s="5">
        <v>30300</v>
      </c>
      <c r="L2281" s="5">
        <v>91900</v>
      </c>
      <c r="M2281" s="5">
        <f t="shared" si="82"/>
        <v>122200</v>
      </c>
      <c r="N2281" s="38">
        <v>1.48</v>
      </c>
      <c r="O2281" s="38">
        <v>1.48</v>
      </c>
    </row>
    <row r="2282" spans="1:15">
      <c r="A2282" s="1" t="s">
        <v>7176</v>
      </c>
      <c r="B2282" s="1" t="s">
        <v>7193</v>
      </c>
      <c r="C2282" s="1" t="s">
        <v>7194</v>
      </c>
      <c r="D2282" s="1" t="s">
        <v>7195</v>
      </c>
      <c r="E2282" s="2">
        <v>510</v>
      </c>
      <c r="F2282" s="1" t="s">
        <v>7196</v>
      </c>
      <c r="G2282" s="2" t="s">
        <v>18</v>
      </c>
      <c r="H2282" s="1" t="s">
        <v>9962</v>
      </c>
      <c r="I2282" s="3">
        <v>45177.373530092591</v>
      </c>
      <c r="J2282" s="4">
        <v>250000</v>
      </c>
      <c r="K2282" s="5">
        <v>41400</v>
      </c>
      <c r="L2282" s="5">
        <v>86200</v>
      </c>
      <c r="M2282" s="5">
        <f t="shared" si="82"/>
        <v>127600</v>
      </c>
      <c r="N2282" s="38">
        <v>1.5</v>
      </c>
      <c r="O2282" s="38">
        <v>1.5</v>
      </c>
    </row>
    <row r="2283" spans="1:15">
      <c r="A2283" s="1" t="s">
        <v>7176</v>
      </c>
      <c r="B2283" s="1" t="s">
        <v>7197</v>
      </c>
      <c r="C2283" s="1" t="s">
        <v>7198</v>
      </c>
      <c r="D2283" s="1" t="s">
        <v>7195</v>
      </c>
      <c r="E2283" s="2">
        <v>510</v>
      </c>
      <c r="F2283" s="1" t="s">
        <v>7199</v>
      </c>
      <c r="G2283" s="2" t="s">
        <v>18</v>
      </c>
      <c r="H2283" s="1" t="s">
        <v>9963</v>
      </c>
      <c r="I2283" s="3">
        <v>45009.594699074078</v>
      </c>
      <c r="J2283" s="4">
        <v>145000</v>
      </c>
      <c r="K2283" s="5">
        <v>34100</v>
      </c>
      <c r="L2283" s="5">
        <v>71000</v>
      </c>
      <c r="M2283" s="5">
        <f t="shared" si="82"/>
        <v>105100</v>
      </c>
      <c r="N2283" s="38">
        <v>1.5</v>
      </c>
      <c r="O2283" s="38">
        <v>1.5</v>
      </c>
    </row>
    <row r="2284" spans="1:15">
      <c r="A2284" s="1" t="s">
        <v>7176</v>
      </c>
      <c r="B2284" s="1" t="s">
        <v>7200</v>
      </c>
      <c r="C2284" s="1" t="s">
        <v>7201</v>
      </c>
      <c r="D2284" s="1" t="s">
        <v>7202</v>
      </c>
      <c r="E2284" s="2">
        <v>510</v>
      </c>
      <c r="F2284" s="1" t="s">
        <v>7203</v>
      </c>
      <c r="G2284" s="2" t="s">
        <v>18</v>
      </c>
      <c r="H2284" s="1" t="s">
        <v>9964</v>
      </c>
      <c r="I2284" s="3">
        <v>45153.380601851852</v>
      </c>
      <c r="J2284" s="4">
        <v>385000</v>
      </c>
      <c r="K2284" s="5">
        <v>35200</v>
      </c>
      <c r="L2284" s="5">
        <v>291500</v>
      </c>
      <c r="M2284" s="5">
        <f t="shared" si="82"/>
        <v>326700</v>
      </c>
      <c r="N2284" s="38">
        <v>1.61</v>
      </c>
      <c r="O2284" s="38">
        <v>1.61</v>
      </c>
    </row>
    <row r="2285" spans="1:15">
      <c r="A2285" s="1" t="s">
        <v>7176</v>
      </c>
      <c r="B2285" s="1" t="s">
        <v>7204</v>
      </c>
      <c r="C2285" s="1" t="s">
        <v>7205</v>
      </c>
      <c r="D2285" s="1" t="s">
        <v>7202</v>
      </c>
      <c r="E2285" s="2">
        <v>510</v>
      </c>
      <c r="F2285" s="1" t="s">
        <v>7206</v>
      </c>
      <c r="G2285" s="2" t="s">
        <v>18</v>
      </c>
      <c r="H2285" s="1" t="s">
        <v>9965</v>
      </c>
      <c r="I2285" s="3">
        <v>45195.578356481485</v>
      </c>
      <c r="J2285" s="4">
        <v>332000</v>
      </c>
      <c r="K2285" s="5">
        <v>40500</v>
      </c>
      <c r="L2285" s="5">
        <v>245100</v>
      </c>
      <c r="M2285" s="5">
        <f t="shared" si="82"/>
        <v>285600</v>
      </c>
      <c r="N2285" s="38">
        <v>1.61</v>
      </c>
      <c r="O2285" s="38">
        <v>1.61</v>
      </c>
    </row>
    <row r="2286" spans="1:15">
      <c r="A2286" s="1" t="s">
        <v>7176</v>
      </c>
      <c r="B2286" s="1" t="s">
        <v>7207</v>
      </c>
      <c r="C2286" s="1" t="s">
        <v>7208</v>
      </c>
      <c r="D2286" s="1" t="s">
        <v>7209</v>
      </c>
      <c r="E2286" s="2">
        <v>511</v>
      </c>
      <c r="F2286" s="1" t="s">
        <v>7210</v>
      </c>
      <c r="G2286" s="2" t="s">
        <v>18</v>
      </c>
      <c r="H2286" s="1" t="s">
        <v>9966</v>
      </c>
      <c r="I2286" s="3">
        <v>45099.624363425923</v>
      </c>
      <c r="J2286" s="4">
        <v>237500</v>
      </c>
      <c r="K2286" s="5">
        <v>37600</v>
      </c>
      <c r="L2286" s="5">
        <v>164300</v>
      </c>
      <c r="M2286" s="5">
        <f t="shared" si="82"/>
        <v>201900</v>
      </c>
      <c r="N2286" s="38">
        <v>1.81</v>
      </c>
      <c r="O2286" s="38">
        <v>2.1843241869918701</v>
      </c>
    </row>
    <row r="2287" spans="1:15">
      <c r="A2287" s="1" t="s">
        <v>7176</v>
      </c>
      <c r="B2287" s="1" t="s">
        <v>7211</v>
      </c>
      <c r="C2287" s="1" t="s">
        <v>7212</v>
      </c>
      <c r="D2287" s="1" t="s">
        <v>7209</v>
      </c>
      <c r="E2287" s="2">
        <v>511</v>
      </c>
      <c r="F2287" s="1" t="s">
        <v>7213</v>
      </c>
      <c r="G2287" s="2" t="s">
        <v>18</v>
      </c>
      <c r="H2287" s="1" t="s">
        <v>9967</v>
      </c>
      <c r="I2287" s="3">
        <v>44995.410312499997</v>
      </c>
      <c r="J2287" s="4">
        <v>198000</v>
      </c>
      <c r="K2287" s="5">
        <v>42700</v>
      </c>
      <c r="L2287" s="5">
        <v>87800</v>
      </c>
      <c r="M2287" s="5">
        <f>SUM(K2287:L2287)+4900</f>
        <v>135400</v>
      </c>
      <c r="N2287" s="38">
        <v>1.81</v>
      </c>
      <c r="O2287" s="38">
        <v>2.1843241869918701</v>
      </c>
    </row>
    <row r="2288" spans="1:15">
      <c r="A2288" s="1" t="s">
        <v>7176</v>
      </c>
      <c r="B2288" s="1" t="s">
        <v>7214</v>
      </c>
      <c r="C2288" s="1" t="s">
        <v>7215</v>
      </c>
      <c r="D2288" s="1" t="s">
        <v>7216</v>
      </c>
      <c r="E2288" s="2">
        <v>501</v>
      </c>
      <c r="F2288" s="1" t="s">
        <v>7217</v>
      </c>
      <c r="G2288" s="2" t="s">
        <v>18</v>
      </c>
      <c r="H2288" s="1" t="s">
        <v>9967</v>
      </c>
      <c r="I2288" s="3">
        <v>44995.410312499997</v>
      </c>
      <c r="K2288" s="5">
        <v>4900</v>
      </c>
      <c r="L2288" s="5">
        <v>0</v>
      </c>
      <c r="N2288" s="38">
        <v>1</v>
      </c>
      <c r="O2288" s="38">
        <v>1</v>
      </c>
    </row>
    <row r="2289" spans="1:15">
      <c r="A2289" s="1" t="s">
        <v>7176</v>
      </c>
      <c r="B2289" s="1" t="s">
        <v>7218</v>
      </c>
      <c r="C2289" s="1" t="s">
        <v>7219</v>
      </c>
      <c r="D2289" s="1" t="s">
        <v>7209</v>
      </c>
      <c r="E2289" s="2">
        <v>510</v>
      </c>
      <c r="F2289" s="1" t="s">
        <v>7220</v>
      </c>
      <c r="G2289" s="2" t="s">
        <v>18</v>
      </c>
      <c r="H2289" s="1" t="s">
        <v>9968</v>
      </c>
      <c r="I2289" s="3">
        <v>45289.504131944443</v>
      </c>
      <c r="J2289" s="4">
        <v>240000</v>
      </c>
      <c r="K2289" s="5">
        <v>60700</v>
      </c>
      <c r="L2289" s="5">
        <v>111700</v>
      </c>
      <c r="M2289" s="5">
        <f>SUM(K2289:L2289)+8200</f>
        <v>180600</v>
      </c>
      <c r="N2289" s="38">
        <v>1.81</v>
      </c>
      <c r="O2289" s="38">
        <v>2.1843241869918701</v>
      </c>
    </row>
    <row r="2290" spans="1:15">
      <c r="A2290" s="1" t="s">
        <v>7176</v>
      </c>
      <c r="B2290" s="1" t="s">
        <v>7221</v>
      </c>
      <c r="C2290" s="1" t="s">
        <v>7222</v>
      </c>
      <c r="D2290" s="1" t="s">
        <v>7209</v>
      </c>
      <c r="E2290" s="2">
        <v>512</v>
      </c>
      <c r="F2290" s="1" t="s">
        <v>7223</v>
      </c>
      <c r="G2290" s="2" t="s">
        <v>18</v>
      </c>
      <c r="H2290" s="1" t="s">
        <v>9969</v>
      </c>
      <c r="I2290" s="3">
        <v>45106.615370370368</v>
      </c>
      <c r="J2290" s="4">
        <v>311750</v>
      </c>
      <c r="K2290" s="5">
        <v>177100</v>
      </c>
      <c r="L2290" s="5">
        <v>88200</v>
      </c>
      <c r="M2290" s="5">
        <f>SUM(K2290:L2290)</f>
        <v>265300</v>
      </c>
      <c r="N2290" s="38">
        <v>1.81</v>
      </c>
      <c r="O2290" s="38">
        <v>2.1843241869918701</v>
      </c>
    </row>
    <row r="2291" spans="1:15">
      <c r="A2291" s="1" t="s">
        <v>7176</v>
      </c>
      <c r="B2291" s="1" t="s">
        <v>7224</v>
      </c>
      <c r="C2291" s="1" t="s">
        <v>7225</v>
      </c>
      <c r="D2291" s="1" t="s">
        <v>7209</v>
      </c>
      <c r="E2291" s="2">
        <v>511</v>
      </c>
      <c r="F2291" s="1" t="s">
        <v>7226</v>
      </c>
      <c r="G2291" s="2" t="s">
        <v>18</v>
      </c>
      <c r="H2291" s="1" t="s">
        <v>9970</v>
      </c>
      <c r="I2291" s="3">
        <v>45114.380856481483</v>
      </c>
      <c r="J2291" s="4">
        <v>170000</v>
      </c>
      <c r="K2291" s="5">
        <v>37600</v>
      </c>
      <c r="L2291" s="5">
        <v>132200</v>
      </c>
      <c r="M2291" s="5">
        <f>SUM(K2291:L2291)+7700</f>
        <v>177500</v>
      </c>
      <c r="N2291" s="38">
        <v>1.81</v>
      </c>
      <c r="O2291" s="38">
        <v>2.1843241869918701</v>
      </c>
    </row>
    <row r="2292" spans="1:15">
      <c r="A2292" s="1" t="s">
        <v>7176</v>
      </c>
      <c r="B2292" s="1" t="s">
        <v>7227</v>
      </c>
      <c r="C2292" s="1" t="s">
        <v>7228</v>
      </c>
      <c r="D2292" s="1" t="s">
        <v>7229</v>
      </c>
      <c r="E2292" s="2">
        <v>500</v>
      </c>
      <c r="F2292" s="1" t="s">
        <v>7230</v>
      </c>
      <c r="G2292" s="2" t="s">
        <v>18</v>
      </c>
      <c r="H2292" s="1" t="s">
        <v>9970</v>
      </c>
      <c r="I2292" s="3">
        <v>45114.380856481483</v>
      </c>
      <c r="K2292" s="5">
        <v>7700</v>
      </c>
      <c r="L2292" s="5">
        <v>0</v>
      </c>
      <c r="N2292" s="38">
        <v>1</v>
      </c>
      <c r="O2292" s="38">
        <v>1</v>
      </c>
    </row>
    <row r="2293" spans="1:15">
      <c r="A2293" s="1" t="s">
        <v>7176</v>
      </c>
      <c r="B2293" s="1" t="s">
        <v>7231</v>
      </c>
      <c r="C2293" s="1" t="s">
        <v>7232</v>
      </c>
      <c r="D2293" s="1" t="s">
        <v>7209</v>
      </c>
      <c r="E2293" s="2">
        <v>511</v>
      </c>
      <c r="F2293" s="1" t="s">
        <v>7233</v>
      </c>
      <c r="G2293" s="2" t="s">
        <v>18</v>
      </c>
      <c r="H2293" s="1" t="s">
        <v>9971</v>
      </c>
      <c r="I2293" s="3">
        <v>45194.470567129632</v>
      </c>
      <c r="J2293" s="4">
        <v>225000</v>
      </c>
      <c r="K2293" s="5">
        <v>78600</v>
      </c>
      <c r="L2293" s="5">
        <v>168000</v>
      </c>
      <c r="M2293" s="5">
        <f>SUM(K2293:L2293)</f>
        <v>246600</v>
      </c>
      <c r="N2293" s="38">
        <v>1.81</v>
      </c>
      <c r="O2293" s="38">
        <v>2.1843241869918701</v>
      </c>
    </row>
    <row r="2294" spans="1:15">
      <c r="A2294" s="1" t="s">
        <v>7176</v>
      </c>
      <c r="B2294" s="1" t="s">
        <v>7234</v>
      </c>
      <c r="C2294" s="1" t="s">
        <v>7235</v>
      </c>
      <c r="D2294" s="1" t="s">
        <v>7209</v>
      </c>
      <c r="E2294" s="2">
        <v>510</v>
      </c>
      <c r="F2294" s="1" t="s">
        <v>7236</v>
      </c>
      <c r="G2294" s="2" t="s">
        <v>18</v>
      </c>
      <c r="H2294" s="1" t="s">
        <v>9972</v>
      </c>
      <c r="I2294" s="3">
        <v>45047.537187499998</v>
      </c>
      <c r="J2294" s="22">
        <v>250000</v>
      </c>
      <c r="K2294" s="23">
        <v>53700</v>
      </c>
      <c r="L2294" s="23">
        <v>144400</v>
      </c>
      <c r="M2294" s="23">
        <f>SUM(K2294:L2294)+11100</f>
        <v>209200</v>
      </c>
      <c r="N2294" s="38">
        <v>1.81</v>
      </c>
      <c r="O2294" s="38">
        <v>2.1843241869918701</v>
      </c>
    </row>
    <row r="2295" spans="1:15">
      <c r="A2295" s="1" t="s">
        <v>7176</v>
      </c>
      <c r="B2295" s="1" t="s">
        <v>7237</v>
      </c>
      <c r="C2295" s="1" t="s">
        <v>7238</v>
      </c>
      <c r="D2295" s="1" t="s">
        <v>7216</v>
      </c>
      <c r="E2295" s="2">
        <v>500</v>
      </c>
      <c r="F2295" s="1" t="s">
        <v>7239</v>
      </c>
      <c r="G2295" s="2" t="s">
        <v>18</v>
      </c>
      <c r="H2295" s="1" t="s">
        <v>9972</v>
      </c>
      <c r="I2295" s="3">
        <v>45047.537187499998</v>
      </c>
      <c r="J2295" s="22"/>
      <c r="K2295" s="23">
        <v>11100</v>
      </c>
      <c r="L2295" s="23">
        <v>0</v>
      </c>
      <c r="M2295" s="23"/>
      <c r="N2295" s="38">
        <v>1</v>
      </c>
      <c r="O2295" s="38">
        <v>1</v>
      </c>
    </row>
    <row r="2296" spans="1:15">
      <c r="A2296" s="1" t="s">
        <v>7176</v>
      </c>
      <c r="B2296" s="1" t="s">
        <v>7240</v>
      </c>
      <c r="C2296" s="1" t="s">
        <v>7241</v>
      </c>
      <c r="D2296" s="1" t="s">
        <v>7242</v>
      </c>
      <c r="E2296" s="2">
        <v>510</v>
      </c>
      <c r="F2296" s="1" t="s">
        <v>7243</v>
      </c>
      <c r="G2296" s="2" t="s">
        <v>18</v>
      </c>
      <c r="H2296" s="1" t="s">
        <v>9973</v>
      </c>
      <c r="I2296" s="3">
        <v>45121.533379629633</v>
      </c>
      <c r="J2296" s="4">
        <v>354900</v>
      </c>
      <c r="K2296" s="5">
        <v>27700</v>
      </c>
      <c r="L2296" s="5">
        <v>274800</v>
      </c>
      <c r="M2296" s="5">
        <f t="shared" ref="M2296:M2330" si="83">SUM(K2296:L2296)</f>
        <v>302500</v>
      </c>
      <c r="N2296" s="38">
        <v>1.69</v>
      </c>
      <c r="O2296" s="38">
        <v>1.69</v>
      </c>
    </row>
    <row r="2297" spans="1:15">
      <c r="A2297" s="1" t="s">
        <v>7176</v>
      </c>
      <c r="B2297" s="1" t="s">
        <v>7244</v>
      </c>
      <c r="C2297" s="1" t="s">
        <v>7245</v>
      </c>
      <c r="D2297" s="1" t="s">
        <v>7242</v>
      </c>
      <c r="E2297" s="2">
        <v>510</v>
      </c>
      <c r="F2297" s="1" t="s">
        <v>7246</v>
      </c>
      <c r="G2297" s="2" t="s">
        <v>18</v>
      </c>
      <c r="H2297" s="1" t="s">
        <v>9974</v>
      </c>
      <c r="I2297" s="3">
        <v>45121.434432870374</v>
      </c>
      <c r="J2297" s="4">
        <v>350520</v>
      </c>
      <c r="K2297" s="5">
        <v>31900</v>
      </c>
      <c r="L2297" s="5">
        <v>272000</v>
      </c>
      <c r="M2297" s="5">
        <f t="shared" si="83"/>
        <v>303900</v>
      </c>
      <c r="N2297" s="38">
        <v>1.69</v>
      </c>
      <c r="O2297" s="38">
        <v>1.69</v>
      </c>
    </row>
    <row r="2298" spans="1:15">
      <c r="A2298" s="1" t="s">
        <v>7176</v>
      </c>
      <c r="B2298" s="1" t="s">
        <v>7247</v>
      </c>
      <c r="C2298" s="1" t="s">
        <v>7248</v>
      </c>
      <c r="D2298" s="1" t="s">
        <v>7242</v>
      </c>
      <c r="E2298" s="2">
        <v>510</v>
      </c>
      <c r="F2298" s="1" t="s">
        <v>7249</v>
      </c>
      <c r="G2298" s="2" t="s">
        <v>18</v>
      </c>
      <c r="H2298" s="1" t="s">
        <v>9975</v>
      </c>
      <c r="I2298" s="3">
        <v>45072.436539351853</v>
      </c>
      <c r="J2298" s="4">
        <v>419900</v>
      </c>
      <c r="K2298" s="5">
        <v>27800</v>
      </c>
      <c r="L2298" s="5">
        <v>355600</v>
      </c>
      <c r="M2298" s="5">
        <f t="shared" si="83"/>
        <v>383400</v>
      </c>
      <c r="N2298" s="38">
        <v>1.69</v>
      </c>
      <c r="O2298" s="38">
        <v>1.69</v>
      </c>
    </row>
    <row r="2299" spans="1:15">
      <c r="A2299" s="1" t="s">
        <v>7176</v>
      </c>
      <c r="B2299" s="1" t="s">
        <v>7250</v>
      </c>
      <c r="C2299" s="1" t="s">
        <v>7251</v>
      </c>
      <c r="D2299" s="1" t="s">
        <v>7242</v>
      </c>
      <c r="E2299" s="2">
        <v>510</v>
      </c>
      <c r="F2299" s="1" t="s">
        <v>7252</v>
      </c>
      <c r="G2299" s="2" t="s">
        <v>18</v>
      </c>
      <c r="H2299" s="1" t="s">
        <v>9976</v>
      </c>
      <c r="I2299" s="3">
        <v>45212.453634259262</v>
      </c>
      <c r="J2299" s="4">
        <v>360000</v>
      </c>
      <c r="K2299" s="5">
        <v>36600</v>
      </c>
      <c r="L2299" s="5">
        <v>294400</v>
      </c>
      <c r="M2299" s="5">
        <f t="shared" si="83"/>
        <v>331000</v>
      </c>
      <c r="N2299" s="38">
        <v>1.69</v>
      </c>
      <c r="O2299" s="38">
        <v>1.69</v>
      </c>
    </row>
    <row r="2300" spans="1:15">
      <c r="A2300" s="1" t="s">
        <v>7176</v>
      </c>
      <c r="B2300" s="1" t="s">
        <v>7253</v>
      </c>
      <c r="C2300" s="1" t="s">
        <v>7254</v>
      </c>
      <c r="D2300" s="1" t="s">
        <v>7255</v>
      </c>
      <c r="E2300" s="2">
        <v>510</v>
      </c>
      <c r="F2300" s="1" t="s">
        <v>7256</v>
      </c>
      <c r="G2300" s="2" t="s">
        <v>18</v>
      </c>
      <c r="H2300" s="1" t="s">
        <v>9977</v>
      </c>
      <c r="I2300" s="3">
        <v>45126.529745370368</v>
      </c>
      <c r="J2300" s="4">
        <v>189900</v>
      </c>
      <c r="K2300" s="5">
        <v>22500</v>
      </c>
      <c r="L2300" s="5">
        <v>119800</v>
      </c>
      <c r="M2300" s="5">
        <f t="shared" si="83"/>
        <v>142300</v>
      </c>
      <c r="N2300" s="38">
        <v>1.43</v>
      </c>
      <c r="O2300" s="38">
        <v>1.902055622732769</v>
      </c>
    </row>
    <row r="2301" spans="1:15">
      <c r="A2301" s="1" t="s">
        <v>7176</v>
      </c>
      <c r="B2301" s="1" t="s">
        <v>7257</v>
      </c>
      <c r="C2301" s="1" t="s">
        <v>7258</v>
      </c>
      <c r="D2301" s="1" t="s">
        <v>7255</v>
      </c>
      <c r="E2301" s="2">
        <v>510</v>
      </c>
      <c r="F2301" s="1" t="s">
        <v>7259</v>
      </c>
      <c r="G2301" s="2" t="s">
        <v>18</v>
      </c>
      <c r="H2301" s="1" t="s">
        <v>9978</v>
      </c>
      <c r="I2301" s="3">
        <v>44932.455057870371</v>
      </c>
      <c r="J2301" s="4">
        <v>110000</v>
      </c>
      <c r="K2301" s="5">
        <v>36800</v>
      </c>
      <c r="L2301" s="5">
        <v>45900</v>
      </c>
      <c r="M2301" s="5">
        <f t="shared" si="83"/>
        <v>82700</v>
      </c>
      <c r="N2301" s="38">
        <v>1.43</v>
      </c>
      <c r="O2301" s="38">
        <v>1.902055622732769</v>
      </c>
    </row>
    <row r="2302" spans="1:15">
      <c r="A2302" s="1" t="s">
        <v>7176</v>
      </c>
      <c r="B2302" s="1" t="s">
        <v>7260</v>
      </c>
      <c r="C2302" s="1" t="s">
        <v>7261</v>
      </c>
      <c r="D2302" s="1" t="s">
        <v>7255</v>
      </c>
      <c r="E2302" s="2">
        <v>510</v>
      </c>
      <c r="F2302" s="1" t="s">
        <v>7262</v>
      </c>
      <c r="G2302" s="2" t="s">
        <v>18</v>
      </c>
      <c r="H2302" s="1" t="s">
        <v>9979</v>
      </c>
      <c r="I2302" s="3">
        <v>45267.610300925924</v>
      </c>
      <c r="J2302" s="4">
        <v>220000</v>
      </c>
      <c r="K2302" s="5">
        <v>43000</v>
      </c>
      <c r="L2302" s="5">
        <v>124900</v>
      </c>
      <c r="M2302" s="5">
        <f t="shared" si="83"/>
        <v>167900</v>
      </c>
      <c r="N2302" s="38">
        <v>1.43</v>
      </c>
      <c r="O2302" s="38">
        <v>1.902055622732769</v>
      </c>
    </row>
    <row r="2303" spans="1:15">
      <c r="A2303" s="1" t="s">
        <v>7176</v>
      </c>
      <c r="B2303" s="1" t="s">
        <v>7263</v>
      </c>
      <c r="C2303" s="1" t="s">
        <v>7264</v>
      </c>
      <c r="D2303" s="1" t="s">
        <v>7255</v>
      </c>
      <c r="E2303" s="2">
        <v>510</v>
      </c>
      <c r="F2303" s="1" t="s">
        <v>7265</v>
      </c>
      <c r="G2303" s="2" t="s">
        <v>18</v>
      </c>
      <c r="H2303" s="1" t="s">
        <v>9980</v>
      </c>
      <c r="I2303" s="3">
        <v>45015.502013888887</v>
      </c>
      <c r="J2303" s="4">
        <v>149900</v>
      </c>
      <c r="K2303" s="5">
        <v>18900</v>
      </c>
      <c r="L2303" s="5">
        <v>98600</v>
      </c>
      <c r="M2303" s="5">
        <f t="shared" si="83"/>
        <v>117500</v>
      </c>
      <c r="N2303" s="38">
        <v>1.43</v>
      </c>
      <c r="O2303" s="38">
        <v>1.902055622732769</v>
      </c>
    </row>
    <row r="2304" spans="1:15">
      <c r="A2304" s="1" t="s">
        <v>7176</v>
      </c>
      <c r="B2304" s="1" t="s">
        <v>7266</v>
      </c>
      <c r="C2304" s="1" t="s">
        <v>7267</v>
      </c>
      <c r="D2304" s="1" t="s">
        <v>7255</v>
      </c>
      <c r="E2304" s="2">
        <v>510</v>
      </c>
      <c r="F2304" s="1" t="s">
        <v>7268</v>
      </c>
      <c r="G2304" s="2" t="s">
        <v>18</v>
      </c>
      <c r="H2304" s="1" t="s">
        <v>9981</v>
      </c>
      <c r="I2304" s="3">
        <v>45198.585416666669</v>
      </c>
      <c r="J2304" s="4">
        <v>160000</v>
      </c>
      <c r="K2304" s="5">
        <v>19200</v>
      </c>
      <c r="L2304" s="5">
        <v>110700</v>
      </c>
      <c r="M2304" s="5">
        <f t="shared" si="83"/>
        <v>129900</v>
      </c>
      <c r="N2304" s="38">
        <v>1.43</v>
      </c>
      <c r="O2304" s="38">
        <v>1.902055622732769</v>
      </c>
    </row>
    <row r="2305" spans="1:15">
      <c r="A2305" s="1" t="s">
        <v>7176</v>
      </c>
      <c r="B2305" s="1" t="s">
        <v>7269</v>
      </c>
      <c r="C2305" s="1" t="s">
        <v>7270</v>
      </c>
      <c r="D2305" s="1" t="s">
        <v>7255</v>
      </c>
      <c r="E2305" s="2">
        <v>510</v>
      </c>
      <c r="F2305" s="1" t="s">
        <v>7271</v>
      </c>
      <c r="G2305" s="2" t="s">
        <v>18</v>
      </c>
      <c r="H2305" s="1" t="s">
        <v>9982</v>
      </c>
      <c r="I2305" s="3">
        <v>45055.605613425927</v>
      </c>
      <c r="J2305" s="4">
        <v>180000</v>
      </c>
      <c r="K2305" s="5">
        <v>34100</v>
      </c>
      <c r="L2305" s="5">
        <v>116400</v>
      </c>
      <c r="M2305" s="5">
        <f t="shared" si="83"/>
        <v>150500</v>
      </c>
      <c r="N2305" s="38">
        <v>1.43</v>
      </c>
      <c r="O2305" s="38">
        <v>1.902055622732769</v>
      </c>
    </row>
    <row r="2306" spans="1:15">
      <c r="A2306" s="1" t="s">
        <v>7176</v>
      </c>
      <c r="B2306" s="1" t="s">
        <v>7272</v>
      </c>
      <c r="C2306" s="1" t="s">
        <v>7273</v>
      </c>
      <c r="D2306" s="1" t="s">
        <v>7255</v>
      </c>
      <c r="E2306" s="2">
        <v>510</v>
      </c>
      <c r="F2306" s="1" t="s">
        <v>7274</v>
      </c>
      <c r="G2306" s="2" t="s">
        <v>18</v>
      </c>
      <c r="H2306" s="1" t="s">
        <v>9983</v>
      </c>
      <c r="I2306" s="3">
        <v>45195.648136574076</v>
      </c>
      <c r="J2306" s="4">
        <v>155000</v>
      </c>
      <c r="K2306" s="5">
        <v>19200</v>
      </c>
      <c r="L2306" s="5">
        <v>129400</v>
      </c>
      <c r="M2306" s="5">
        <f t="shared" si="83"/>
        <v>148600</v>
      </c>
      <c r="N2306" s="38">
        <v>1.43</v>
      </c>
      <c r="O2306" s="38">
        <v>1.902055622732769</v>
      </c>
    </row>
    <row r="2307" spans="1:15">
      <c r="A2307" s="1" t="s">
        <v>7275</v>
      </c>
      <c r="B2307" s="1" t="s">
        <v>7276</v>
      </c>
      <c r="C2307" s="1" t="s">
        <v>7277</v>
      </c>
      <c r="D2307" s="1" t="s">
        <v>7278</v>
      </c>
      <c r="E2307" s="2">
        <v>510</v>
      </c>
      <c r="F2307" s="1" t="s">
        <v>7279</v>
      </c>
      <c r="G2307" s="2" t="s">
        <v>18</v>
      </c>
      <c r="H2307" s="1" t="s">
        <v>9984</v>
      </c>
      <c r="I2307" s="3">
        <v>44963.662928240738</v>
      </c>
      <c r="J2307" s="4">
        <v>379900</v>
      </c>
      <c r="K2307" s="5">
        <v>66500</v>
      </c>
      <c r="L2307" s="5">
        <v>283100</v>
      </c>
      <c r="M2307" s="5">
        <f t="shared" si="83"/>
        <v>349600</v>
      </c>
      <c r="N2307" s="38">
        <v>1.41</v>
      </c>
      <c r="O2307" s="38">
        <v>1.41</v>
      </c>
    </row>
    <row r="2308" spans="1:15">
      <c r="A2308" s="1" t="s">
        <v>7275</v>
      </c>
      <c r="B2308" s="1" t="s">
        <v>7280</v>
      </c>
      <c r="C2308" s="1" t="s">
        <v>7281</v>
      </c>
      <c r="D2308" s="1" t="s">
        <v>7278</v>
      </c>
      <c r="E2308" s="2">
        <v>510</v>
      </c>
      <c r="F2308" s="1" t="s">
        <v>7282</v>
      </c>
      <c r="G2308" s="2" t="s">
        <v>18</v>
      </c>
      <c r="H2308" s="1" t="s">
        <v>9985</v>
      </c>
      <c r="I2308" s="3">
        <v>45250.572546296295</v>
      </c>
      <c r="J2308" s="4">
        <v>450000</v>
      </c>
      <c r="K2308" s="5">
        <v>81800</v>
      </c>
      <c r="L2308" s="5">
        <v>335700</v>
      </c>
      <c r="M2308" s="5">
        <f t="shared" si="83"/>
        <v>417500</v>
      </c>
      <c r="N2308" s="38">
        <v>1.41</v>
      </c>
      <c r="O2308" s="38">
        <v>1.41</v>
      </c>
    </row>
    <row r="2309" spans="1:15">
      <c r="A2309" s="1" t="s">
        <v>7275</v>
      </c>
      <c r="B2309" s="1" t="s">
        <v>7283</v>
      </c>
      <c r="C2309" s="1" t="s">
        <v>7284</v>
      </c>
      <c r="D2309" s="1" t="s">
        <v>7278</v>
      </c>
      <c r="E2309" s="2">
        <v>510</v>
      </c>
      <c r="F2309" s="1" t="s">
        <v>7285</v>
      </c>
      <c r="G2309" s="2" t="s">
        <v>18</v>
      </c>
      <c r="H2309" s="1" t="s">
        <v>9986</v>
      </c>
      <c r="I2309" s="3">
        <v>45065.521331018521</v>
      </c>
      <c r="J2309" s="4">
        <v>433000</v>
      </c>
      <c r="K2309" s="5">
        <v>67800</v>
      </c>
      <c r="L2309" s="5">
        <v>347500</v>
      </c>
      <c r="M2309" s="5">
        <f t="shared" si="83"/>
        <v>415300</v>
      </c>
      <c r="N2309" s="38">
        <v>1.41</v>
      </c>
      <c r="O2309" s="38">
        <v>1.41</v>
      </c>
    </row>
    <row r="2310" spans="1:15">
      <c r="A2310" s="1" t="s">
        <v>7275</v>
      </c>
      <c r="B2310" s="1" t="s">
        <v>7286</v>
      </c>
      <c r="C2310" s="1" t="s">
        <v>7287</v>
      </c>
      <c r="D2310" s="1" t="s">
        <v>7278</v>
      </c>
      <c r="E2310" s="2">
        <v>510</v>
      </c>
      <c r="F2310" s="1" t="s">
        <v>7288</v>
      </c>
      <c r="G2310" s="2" t="s">
        <v>18</v>
      </c>
      <c r="H2310" s="1" t="s">
        <v>9987</v>
      </c>
      <c r="I2310" s="3">
        <v>44973.626921296294</v>
      </c>
      <c r="J2310" s="4">
        <v>325000</v>
      </c>
      <c r="K2310" s="5">
        <v>69500</v>
      </c>
      <c r="L2310" s="5">
        <v>273800</v>
      </c>
      <c r="M2310" s="5">
        <f t="shared" si="83"/>
        <v>343300</v>
      </c>
      <c r="N2310" s="38">
        <v>1.41</v>
      </c>
      <c r="O2310" s="38">
        <v>1.41</v>
      </c>
    </row>
    <row r="2311" spans="1:15">
      <c r="A2311" s="1" t="s">
        <v>7275</v>
      </c>
      <c r="B2311" s="1" t="s">
        <v>7289</v>
      </c>
      <c r="C2311" s="1" t="s">
        <v>7290</v>
      </c>
      <c r="D2311" s="1" t="s">
        <v>7278</v>
      </c>
      <c r="E2311" s="2">
        <v>510</v>
      </c>
      <c r="F2311" s="1" t="s">
        <v>7291</v>
      </c>
      <c r="G2311" s="2" t="s">
        <v>18</v>
      </c>
      <c r="H2311" s="1" t="s">
        <v>9988</v>
      </c>
      <c r="I2311" s="3">
        <v>45226.478252314817</v>
      </c>
      <c r="J2311" s="4">
        <v>430000</v>
      </c>
      <c r="K2311" s="5">
        <v>59500</v>
      </c>
      <c r="L2311" s="5">
        <v>435300</v>
      </c>
      <c r="M2311" s="5">
        <f t="shared" si="83"/>
        <v>494800</v>
      </c>
      <c r="N2311" s="38">
        <v>1.41</v>
      </c>
      <c r="O2311" s="38">
        <v>1.41</v>
      </c>
    </row>
    <row r="2312" spans="1:15">
      <c r="A2312" s="1" t="s">
        <v>7275</v>
      </c>
      <c r="B2312" s="1" t="s">
        <v>7292</v>
      </c>
      <c r="C2312" s="1" t="s">
        <v>7293</v>
      </c>
      <c r="D2312" s="1" t="s">
        <v>7294</v>
      </c>
      <c r="E2312" s="2">
        <v>511</v>
      </c>
      <c r="F2312" s="1" t="s">
        <v>7295</v>
      </c>
      <c r="G2312" s="2" t="s">
        <v>18</v>
      </c>
      <c r="H2312" s="1" t="s">
        <v>9989</v>
      </c>
      <c r="I2312" s="3">
        <v>45212.390972222223</v>
      </c>
      <c r="J2312" s="4">
        <v>205000</v>
      </c>
      <c r="K2312" s="5">
        <v>79500</v>
      </c>
      <c r="L2312" s="5">
        <v>102200</v>
      </c>
      <c r="M2312" s="5">
        <f t="shared" si="83"/>
        <v>181700</v>
      </c>
      <c r="N2312" s="38">
        <v>1.62</v>
      </c>
      <c r="O2312" s="38">
        <v>1.62</v>
      </c>
    </row>
    <row r="2313" spans="1:15">
      <c r="A2313" s="1" t="s">
        <v>7275</v>
      </c>
      <c r="B2313" s="1" t="s">
        <v>7296</v>
      </c>
      <c r="C2313" s="1" t="s">
        <v>7297</v>
      </c>
      <c r="D2313" s="1" t="s">
        <v>7298</v>
      </c>
      <c r="E2313" s="2">
        <v>510</v>
      </c>
      <c r="F2313" s="1" t="s">
        <v>7299</v>
      </c>
      <c r="G2313" s="2" t="s">
        <v>18</v>
      </c>
      <c r="H2313" s="1" t="s">
        <v>9990</v>
      </c>
      <c r="I2313" s="3">
        <v>45021.582407407404</v>
      </c>
      <c r="J2313" s="4">
        <v>364900</v>
      </c>
      <c r="K2313" s="5">
        <v>40700</v>
      </c>
      <c r="L2313" s="5">
        <v>207600</v>
      </c>
      <c r="M2313" s="5">
        <f t="shared" si="83"/>
        <v>248300</v>
      </c>
      <c r="N2313" s="38">
        <v>1.38</v>
      </c>
      <c r="O2313" s="38">
        <v>1.38</v>
      </c>
    </row>
    <row r="2314" spans="1:15">
      <c r="A2314" s="1" t="s">
        <v>7275</v>
      </c>
      <c r="B2314" s="1" t="s">
        <v>7300</v>
      </c>
      <c r="C2314" s="1" t="s">
        <v>7301</v>
      </c>
      <c r="D2314" s="1" t="s">
        <v>7298</v>
      </c>
      <c r="E2314" s="2">
        <v>510</v>
      </c>
      <c r="F2314" s="1" t="s">
        <v>7302</v>
      </c>
      <c r="G2314" s="2" t="s">
        <v>18</v>
      </c>
      <c r="H2314" s="1" t="s">
        <v>9991</v>
      </c>
      <c r="I2314" s="3">
        <v>45037.594351851854</v>
      </c>
      <c r="J2314" s="4">
        <v>352900</v>
      </c>
      <c r="K2314" s="5">
        <v>39900</v>
      </c>
      <c r="L2314" s="5">
        <v>226400</v>
      </c>
      <c r="M2314" s="5">
        <f t="shared" si="83"/>
        <v>266300</v>
      </c>
      <c r="N2314" s="38">
        <v>1.38</v>
      </c>
      <c r="O2314" s="38">
        <v>1.38</v>
      </c>
    </row>
    <row r="2315" spans="1:15">
      <c r="A2315" s="1" t="s">
        <v>7275</v>
      </c>
      <c r="B2315" s="1" t="s">
        <v>7303</v>
      </c>
      <c r="C2315" s="1" t="s">
        <v>7304</v>
      </c>
      <c r="D2315" s="1" t="s">
        <v>7298</v>
      </c>
      <c r="E2315" s="2">
        <v>510</v>
      </c>
      <c r="F2315" s="1" t="s">
        <v>7305</v>
      </c>
      <c r="G2315" s="2" t="s">
        <v>18</v>
      </c>
      <c r="H2315" s="1" t="s">
        <v>9992</v>
      </c>
      <c r="I2315" s="3">
        <v>44931.370717592596</v>
      </c>
      <c r="J2315" s="4">
        <v>324900</v>
      </c>
      <c r="K2315" s="5">
        <v>57600</v>
      </c>
      <c r="L2315" s="5">
        <v>195300</v>
      </c>
      <c r="M2315" s="5">
        <f t="shared" si="83"/>
        <v>252900</v>
      </c>
      <c r="N2315" s="38">
        <v>1.38</v>
      </c>
      <c r="O2315" s="38">
        <v>1.38</v>
      </c>
    </row>
    <row r="2316" spans="1:15">
      <c r="A2316" s="1" t="s">
        <v>7275</v>
      </c>
      <c r="B2316" s="1" t="s">
        <v>7306</v>
      </c>
      <c r="C2316" s="1" t="s">
        <v>7307</v>
      </c>
      <c r="D2316" s="1" t="s">
        <v>7308</v>
      </c>
      <c r="E2316" s="2">
        <v>511</v>
      </c>
      <c r="F2316" s="1" t="s">
        <v>7309</v>
      </c>
      <c r="G2316" s="2" t="s">
        <v>18</v>
      </c>
      <c r="H2316" s="1" t="s">
        <v>9993</v>
      </c>
      <c r="I2316" s="3">
        <v>45105.405486111114</v>
      </c>
      <c r="J2316" s="4">
        <v>275000</v>
      </c>
      <c r="K2316" s="5">
        <v>32800</v>
      </c>
      <c r="L2316" s="5">
        <v>210000</v>
      </c>
      <c r="M2316" s="5">
        <f t="shared" si="83"/>
        <v>242800</v>
      </c>
      <c r="N2316" s="38">
        <v>1.68</v>
      </c>
      <c r="O2316" s="38">
        <v>1.68</v>
      </c>
    </row>
    <row r="2317" spans="1:15">
      <c r="A2317" s="1" t="s">
        <v>7275</v>
      </c>
      <c r="B2317" s="1" t="s">
        <v>7310</v>
      </c>
      <c r="C2317" s="1" t="s">
        <v>7311</v>
      </c>
      <c r="D2317" s="1" t="s">
        <v>7308</v>
      </c>
      <c r="E2317" s="2">
        <v>511</v>
      </c>
      <c r="F2317" s="1" t="s">
        <v>7312</v>
      </c>
      <c r="G2317" s="2" t="s">
        <v>18</v>
      </c>
      <c r="H2317" s="1" t="s">
        <v>9994</v>
      </c>
      <c r="I2317" s="3">
        <v>45170.586053240739</v>
      </c>
      <c r="J2317" s="4">
        <v>202650</v>
      </c>
      <c r="K2317" s="5">
        <v>42800</v>
      </c>
      <c r="L2317" s="5">
        <v>135700</v>
      </c>
      <c r="M2317" s="5">
        <f t="shared" si="83"/>
        <v>178500</v>
      </c>
      <c r="N2317" s="38">
        <v>1.68</v>
      </c>
      <c r="O2317" s="38">
        <v>1.68</v>
      </c>
    </row>
    <row r="2318" spans="1:15">
      <c r="A2318" s="1" t="s">
        <v>7275</v>
      </c>
      <c r="B2318" s="1" t="s">
        <v>7313</v>
      </c>
      <c r="C2318" s="1" t="s">
        <v>7314</v>
      </c>
      <c r="D2318" s="1" t="s">
        <v>7308</v>
      </c>
      <c r="E2318" s="2">
        <v>510</v>
      </c>
      <c r="F2318" s="1" t="s">
        <v>7315</v>
      </c>
      <c r="G2318" s="2" t="s">
        <v>18</v>
      </c>
      <c r="H2318" s="1" t="s">
        <v>9995</v>
      </c>
      <c r="I2318" s="3">
        <v>45107.373807870368</v>
      </c>
      <c r="J2318" s="4">
        <v>193000</v>
      </c>
      <c r="K2318" s="5">
        <v>40900</v>
      </c>
      <c r="L2318" s="5">
        <v>137100</v>
      </c>
      <c r="M2318" s="5">
        <f t="shared" si="83"/>
        <v>178000</v>
      </c>
      <c r="N2318" s="38">
        <v>1.68</v>
      </c>
      <c r="O2318" s="38">
        <v>1.68</v>
      </c>
    </row>
    <row r="2319" spans="1:15">
      <c r="A2319" s="1" t="s">
        <v>7275</v>
      </c>
      <c r="B2319" s="1" t="s">
        <v>7316</v>
      </c>
      <c r="C2319" s="1" t="s">
        <v>7317</v>
      </c>
      <c r="D2319" s="1" t="s">
        <v>7308</v>
      </c>
      <c r="E2319" s="2">
        <v>511</v>
      </c>
      <c r="F2319" s="1" t="s">
        <v>7318</v>
      </c>
      <c r="G2319" s="2" t="s">
        <v>18</v>
      </c>
      <c r="H2319" s="1" t="s">
        <v>9996</v>
      </c>
      <c r="I2319" s="3">
        <v>44939.352453703701</v>
      </c>
      <c r="J2319" s="4">
        <v>142000</v>
      </c>
      <c r="K2319" s="5">
        <v>20700</v>
      </c>
      <c r="L2319" s="5">
        <v>119300</v>
      </c>
      <c r="M2319" s="5">
        <f t="shared" si="83"/>
        <v>140000</v>
      </c>
      <c r="N2319" s="38">
        <v>1.68</v>
      </c>
      <c r="O2319" s="38">
        <v>1.68</v>
      </c>
    </row>
    <row r="2320" spans="1:15">
      <c r="A2320" s="1" t="s">
        <v>7275</v>
      </c>
      <c r="B2320" s="1" t="s">
        <v>7319</v>
      </c>
      <c r="C2320" s="1" t="s">
        <v>7320</v>
      </c>
      <c r="D2320" s="1" t="s">
        <v>7321</v>
      </c>
      <c r="E2320" s="2">
        <v>511</v>
      </c>
      <c r="F2320" s="1" t="s">
        <v>7322</v>
      </c>
      <c r="G2320" s="2" t="s">
        <v>18</v>
      </c>
      <c r="H2320" s="1" t="s">
        <v>9997</v>
      </c>
      <c r="I2320" s="3">
        <v>45212.64603009259</v>
      </c>
      <c r="J2320" s="4">
        <v>425000</v>
      </c>
      <c r="K2320" s="5">
        <v>151800</v>
      </c>
      <c r="L2320" s="5">
        <v>191100</v>
      </c>
      <c r="M2320" s="5">
        <f t="shared" si="83"/>
        <v>342900</v>
      </c>
      <c r="N2320" s="38">
        <v>1.63</v>
      </c>
      <c r="O2320" s="38">
        <v>1.63</v>
      </c>
    </row>
    <row r="2321" spans="1:15">
      <c r="A2321" s="1" t="s">
        <v>7275</v>
      </c>
      <c r="B2321" s="1" t="s">
        <v>7323</v>
      </c>
      <c r="C2321" s="1" t="s">
        <v>7324</v>
      </c>
      <c r="D2321" s="1" t="s">
        <v>7321</v>
      </c>
      <c r="E2321" s="2">
        <v>510</v>
      </c>
      <c r="F2321" s="1" t="s">
        <v>7325</v>
      </c>
      <c r="G2321" s="2" t="s">
        <v>18</v>
      </c>
      <c r="H2321" s="1" t="s">
        <v>9998</v>
      </c>
      <c r="I2321" s="3">
        <v>45169.488807870373</v>
      </c>
      <c r="J2321" s="4">
        <v>173000</v>
      </c>
      <c r="K2321" s="5">
        <v>48900</v>
      </c>
      <c r="L2321" s="5">
        <v>150400</v>
      </c>
      <c r="M2321" s="5">
        <f t="shared" si="83"/>
        <v>199300</v>
      </c>
      <c r="N2321" s="38">
        <v>1.63</v>
      </c>
      <c r="O2321" s="38">
        <v>1.63</v>
      </c>
    </row>
    <row r="2322" spans="1:15">
      <c r="A2322" s="1" t="s">
        <v>7275</v>
      </c>
      <c r="B2322" s="1" t="s">
        <v>7326</v>
      </c>
      <c r="C2322" s="1" t="s">
        <v>7327</v>
      </c>
      <c r="D2322" s="1" t="s">
        <v>7328</v>
      </c>
      <c r="E2322" s="2">
        <v>510</v>
      </c>
      <c r="F2322" s="1" t="s">
        <v>7329</v>
      </c>
      <c r="G2322" s="2" t="s">
        <v>18</v>
      </c>
      <c r="H2322" s="1" t="s">
        <v>9999</v>
      </c>
      <c r="I2322" s="3">
        <v>44939.53733796296</v>
      </c>
      <c r="J2322" s="4">
        <v>250000</v>
      </c>
      <c r="K2322" s="5">
        <v>44000</v>
      </c>
      <c r="L2322" s="5">
        <v>112400</v>
      </c>
      <c r="M2322" s="5">
        <f t="shared" si="83"/>
        <v>156400</v>
      </c>
      <c r="N2322" s="38">
        <v>1.52</v>
      </c>
      <c r="O2322" s="38">
        <v>1.52</v>
      </c>
    </row>
    <row r="2323" spans="1:15">
      <c r="A2323" s="1" t="s">
        <v>7275</v>
      </c>
      <c r="B2323" s="1" t="s">
        <v>7330</v>
      </c>
      <c r="C2323" s="1" t="s">
        <v>7331</v>
      </c>
      <c r="D2323" s="1" t="s">
        <v>7332</v>
      </c>
      <c r="E2323" s="2">
        <v>510</v>
      </c>
      <c r="F2323" s="1" t="s">
        <v>7333</v>
      </c>
      <c r="G2323" s="2" t="s">
        <v>18</v>
      </c>
      <c r="H2323" s="1" t="s">
        <v>10000</v>
      </c>
      <c r="I2323" s="3">
        <v>45224.36136574074</v>
      </c>
      <c r="J2323" s="4">
        <v>293000</v>
      </c>
      <c r="K2323" s="5">
        <v>44700</v>
      </c>
      <c r="L2323" s="5">
        <v>191600</v>
      </c>
      <c r="M2323" s="5">
        <f t="shared" si="83"/>
        <v>236300</v>
      </c>
      <c r="N2323" s="38">
        <v>1.45</v>
      </c>
      <c r="O2323" s="38">
        <v>1.45</v>
      </c>
    </row>
    <row r="2324" spans="1:15">
      <c r="A2324" s="1" t="s">
        <v>7275</v>
      </c>
      <c r="B2324" s="1" t="s">
        <v>7334</v>
      </c>
      <c r="C2324" s="1" t="s">
        <v>7335</v>
      </c>
      <c r="D2324" s="1" t="s">
        <v>7332</v>
      </c>
      <c r="E2324" s="2">
        <v>510</v>
      </c>
      <c r="F2324" s="1" t="s">
        <v>7336</v>
      </c>
      <c r="G2324" s="2" t="s">
        <v>18</v>
      </c>
      <c r="H2324" s="1" t="s">
        <v>10001</v>
      </c>
      <c r="I2324" s="3">
        <v>45078.3903587963</v>
      </c>
      <c r="J2324" s="4">
        <v>310000</v>
      </c>
      <c r="K2324" s="5">
        <v>37300</v>
      </c>
      <c r="L2324" s="5">
        <v>230800</v>
      </c>
      <c r="M2324" s="5">
        <f t="shared" si="83"/>
        <v>268100</v>
      </c>
      <c r="N2324" s="38">
        <v>1.45</v>
      </c>
      <c r="O2324" s="38">
        <v>1.45</v>
      </c>
    </row>
    <row r="2325" spans="1:15">
      <c r="A2325" s="1" t="s">
        <v>7275</v>
      </c>
      <c r="B2325" s="1" t="s">
        <v>7337</v>
      </c>
      <c r="C2325" s="1" t="s">
        <v>7338</v>
      </c>
      <c r="D2325" s="1" t="s">
        <v>7332</v>
      </c>
      <c r="E2325" s="2">
        <v>510</v>
      </c>
      <c r="F2325" s="1" t="s">
        <v>7339</v>
      </c>
      <c r="G2325" s="2" t="s">
        <v>18</v>
      </c>
      <c r="H2325" s="1" t="s">
        <v>10002</v>
      </c>
      <c r="I2325" s="3">
        <v>44986.39638888889</v>
      </c>
      <c r="J2325" s="4">
        <v>370000</v>
      </c>
      <c r="K2325" s="5">
        <v>36600</v>
      </c>
      <c r="L2325" s="5">
        <v>384100</v>
      </c>
      <c r="M2325" s="5">
        <f t="shared" si="83"/>
        <v>420700</v>
      </c>
      <c r="N2325" s="38">
        <v>1.45</v>
      </c>
      <c r="O2325" s="38">
        <v>1.45</v>
      </c>
    </row>
    <row r="2326" spans="1:15">
      <c r="A2326" s="1" t="s">
        <v>7275</v>
      </c>
      <c r="B2326" s="1" t="s">
        <v>7340</v>
      </c>
      <c r="C2326" s="1" t="s">
        <v>7341</v>
      </c>
      <c r="D2326" s="1" t="s">
        <v>7342</v>
      </c>
      <c r="E2326" s="2">
        <v>510</v>
      </c>
      <c r="F2326" s="1" t="s">
        <v>7343</v>
      </c>
      <c r="G2326" s="2" t="s">
        <v>18</v>
      </c>
      <c r="H2326" s="1" t="s">
        <v>10003</v>
      </c>
      <c r="I2326" s="3">
        <v>45114.370497685188</v>
      </c>
      <c r="J2326" s="4">
        <v>145000</v>
      </c>
      <c r="K2326" s="5">
        <v>18700</v>
      </c>
      <c r="L2326" s="5">
        <v>83500</v>
      </c>
      <c r="M2326" s="5">
        <f t="shared" si="83"/>
        <v>102200</v>
      </c>
      <c r="N2326" s="38">
        <v>1</v>
      </c>
      <c r="O2326" s="38">
        <v>1</v>
      </c>
    </row>
    <row r="2327" spans="1:15">
      <c r="A2327" s="1" t="s">
        <v>7275</v>
      </c>
      <c r="B2327" s="1" t="s">
        <v>7344</v>
      </c>
      <c r="C2327" s="1" t="s">
        <v>7345</v>
      </c>
      <c r="D2327" s="1" t="s">
        <v>7342</v>
      </c>
      <c r="E2327" s="2">
        <v>510</v>
      </c>
      <c r="F2327" s="1" t="s">
        <v>7346</v>
      </c>
      <c r="G2327" s="2" t="s">
        <v>18</v>
      </c>
      <c r="H2327" s="1" t="s">
        <v>10004</v>
      </c>
      <c r="I2327" s="3">
        <v>45281.677604166667</v>
      </c>
      <c r="J2327" s="4">
        <v>187000</v>
      </c>
      <c r="K2327" s="5">
        <v>43300</v>
      </c>
      <c r="L2327" s="5">
        <v>91400</v>
      </c>
      <c r="M2327" s="5">
        <f t="shared" si="83"/>
        <v>134700</v>
      </c>
      <c r="N2327" s="38">
        <v>1</v>
      </c>
      <c r="O2327" s="38">
        <v>1</v>
      </c>
    </row>
    <row r="2328" spans="1:15">
      <c r="A2328" s="1" t="s">
        <v>7275</v>
      </c>
      <c r="B2328" s="1" t="s">
        <v>7347</v>
      </c>
      <c r="C2328" s="1" t="s">
        <v>7348</v>
      </c>
      <c r="D2328" s="1" t="s">
        <v>7349</v>
      </c>
      <c r="E2328" s="2">
        <v>510</v>
      </c>
      <c r="F2328" s="1" t="s">
        <v>7350</v>
      </c>
      <c r="G2328" s="2" t="s">
        <v>18</v>
      </c>
      <c r="H2328" s="1" t="s">
        <v>10005</v>
      </c>
      <c r="I2328" s="3">
        <v>44939.622476851851</v>
      </c>
      <c r="J2328" s="4">
        <v>239900</v>
      </c>
      <c r="K2328" s="5">
        <v>30400</v>
      </c>
      <c r="L2328" s="5">
        <v>116500</v>
      </c>
      <c r="M2328" s="5">
        <f t="shared" si="83"/>
        <v>146900</v>
      </c>
      <c r="N2328" s="38">
        <v>1</v>
      </c>
      <c r="O2328" s="38">
        <v>1</v>
      </c>
    </row>
    <row r="2329" spans="1:15">
      <c r="A2329" s="1" t="s">
        <v>7275</v>
      </c>
      <c r="B2329" s="1" t="s">
        <v>7351</v>
      </c>
      <c r="C2329" s="1" t="s">
        <v>7352</v>
      </c>
      <c r="D2329" s="1" t="s">
        <v>7349</v>
      </c>
      <c r="E2329" s="2">
        <v>510</v>
      </c>
      <c r="F2329" s="1" t="s">
        <v>7353</v>
      </c>
      <c r="G2329" s="2" t="s">
        <v>18</v>
      </c>
      <c r="H2329" s="1" t="s">
        <v>10006</v>
      </c>
      <c r="I2329" s="3">
        <v>45222.394780092596</v>
      </c>
      <c r="J2329" s="4">
        <v>108150</v>
      </c>
      <c r="K2329" s="5">
        <v>25500</v>
      </c>
      <c r="L2329" s="5">
        <v>54500</v>
      </c>
      <c r="M2329" s="5">
        <f t="shared" si="83"/>
        <v>80000</v>
      </c>
      <c r="N2329" s="38">
        <v>1</v>
      </c>
      <c r="O2329" s="38">
        <v>1</v>
      </c>
    </row>
    <row r="2330" spans="1:15">
      <c r="A2330" s="1" t="s">
        <v>7275</v>
      </c>
      <c r="B2330" s="1" t="s">
        <v>7354</v>
      </c>
      <c r="C2330" s="1" t="s">
        <v>7355</v>
      </c>
      <c r="D2330" s="1" t="s">
        <v>7349</v>
      </c>
      <c r="E2330" s="2">
        <v>510</v>
      </c>
      <c r="F2330" s="1" t="s">
        <v>7356</v>
      </c>
      <c r="G2330" s="2" t="s">
        <v>4639</v>
      </c>
      <c r="H2330" s="1" t="s">
        <v>10007</v>
      </c>
      <c r="I2330" s="3">
        <v>45064.40152777778</v>
      </c>
      <c r="J2330" s="4">
        <v>90000</v>
      </c>
      <c r="K2330" s="5">
        <v>48700</v>
      </c>
      <c r="L2330" s="5">
        <v>52600</v>
      </c>
      <c r="M2330" s="5">
        <f t="shared" si="83"/>
        <v>101300</v>
      </c>
      <c r="N2330" s="38">
        <v>1</v>
      </c>
      <c r="O2330" s="38">
        <v>1</v>
      </c>
    </row>
    <row r="2331" spans="1:15">
      <c r="A2331" s="1" t="s">
        <v>7275</v>
      </c>
      <c r="B2331" s="1" t="s">
        <v>7357</v>
      </c>
      <c r="C2331" s="1" t="s">
        <v>7358</v>
      </c>
      <c r="D2331" s="1" t="s">
        <v>7359</v>
      </c>
      <c r="E2331" s="2">
        <v>510</v>
      </c>
      <c r="F2331" s="1" t="s">
        <v>7360</v>
      </c>
      <c r="G2331" s="2" t="s">
        <v>18</v>
      </c>
      <c r="H2331" s="1" t="s">
        <v>10008</v>
      </c>
      <c r="I2331" s="3">
        <v>45128.336886574078</v>
      </c>
      <c r="J2331" s="4">
        <v>349900</v>
      </c>
      <c r="K2331" s="5">
        <v>33200</v>
      </c>
      <c r="L2331" s="5">
        <v>244600</v>
      </c>
      <c r="M2331" s="5">
        <f>SUM(K2331:L2331)+28300</f>
        <v>306100</v>
      </c>
      <c r="N2331" s="38">
        <v>1.47</v>
      </c>
      <c r="O2331" s="38">
        <v>1.47</v>
      </c>
    </row>
    <row r="2332" spans="1:15">
      <c r="A2332" s="1" t="s">
        <v>7275</v>
      </c>
      <c r="B2332" s="1" t="s">
        <v>7361</v>
      </c>
      <c r="C2332" s="1" t="s">
        <v>7362</v>
      </c>
      <c r="D2332" s="1" t="s">
        <v>7359</v>
      </c>
      <c r="E2332" s="2">
        <v>599</v>
      </c>
      <c r="F2332" s="1" t="s">
        <v>7360</v>
      </c>
      <c r="G2332" s="2" t="s">
        <v>18</v>
      </c>
      <c r="H2332" s="1" t="s">
        <v>10008</v>
      </c>
      <c r="I2332" s="3">
        <v>45128.336886574078</v>
      </c>
      <c r="K2332" s="5">
        <v>8700</v>
      </c>
      <c r="L2332" s="5">
        <v>19600</v>
      </c>
      <c r="N2332" s="38">
        <v>1.47</v>
      </c>
      <c r="O2332" s="38">
        <v>1.47</v>
      </c>
    </row>
    <row r="2333" spans="1:15">
      <c r="A2333" s="1" t="s">
        <v>7275</v>
      </c>
      <c r="B2333" s="1" t="s">
        <v>7363</v>
      </c>
      <c r="C2333" s="1" t="s">
        <v>7364</v>
      </c>
      <c r="D2333" s="1" t="s">
        <v>7359</v>
      </c>
      <c r="E2333" s="2">
        <v>510</v>
      </c>
      <c r="F2333" s="1" t="s">
        <v>7365</v>
      </c>
      <c r="G2333" s="2" t="s">
        <v>18</v>
      </c>
      <c r="H2333" s="1" t="s">
        <v>10009</v>
      </c>
      <c r="I2333" s="3">
        <v>45142.633842592593</v>
      </c>
      <c r="J2333" s="4">
        <v>243000</v>
      </c>
      <c r="K2333" s="5">
        <v>22800</v>
      </c>
      <c r="L2333" s="5">
        <v>139100</v>
      </c>
      <c r="M2333" s="5">
        <f t="shared" ref="M2333:M2339" si="84">SUM(K2333:L2333)</f>
        <v>161900</v>
      </c>
      <c r="N2333" s="38">
        <v>1.47</v>
      </c>
      <c r="O2333" s="38">
        <v>1.47</v>
      </c>
    </row>
    <row r="2334" spans="1:15">
      <c r="A2334" s="1" t="s">
        <v>7275</v>
      </c>
      <c r="B2334" s="1" t="s">
        <v>7366</v>
      </c>
      <c r="C2334" s="1" t="s">
        <v>7367</v>
      </c>
      <c r="D2334" s="1" t="s">
        <v>7359</v>
      </c>
      <c r="E2334" s="2">
        <v>510</v>
      </c>
      <c r="F2334" s="1" t="s">
        <v>7368</v>
      </c>
      <c r="G2334" s="2" t="s">
        <v>18</v>
      </c>
      <c r="H2334" s="1" t="s">
        <v>10010</v>
      </c>
      <c r="I2334" s="3">
        <v>44943.401805555557</v>
      </c>
      <c r="J2334" s="4">
        <v>220000</v>
      </c>
      <c r="K2334" s="5">
        <v>38600</v>
      </c>
      <c r="L2334" s="5">
        <v>205900</v>
      </c>
      <c r="M2334" s="5">
        <f t="shared" si="84"/>
        <v>244500</v>
      </c>
      <c r="N2334" s="38">
        <v>1.47</v>
      </c>
      <c r="O2334" s="38">
        <v>1.47</v>
      </c>
    </row>
    <row r="2335" spans="1:15">
      <c r="A2335" s="1" t="s">
        <v>7275</v>
      </c>
      <c r="B2335" s="1" t="s">
        <v>7369</v>
      </c>
      <c r="C2335" s="1" t="s">
        <v>7370</v>
      </c>
      <c r="D2335" s="1" t="s">
        <v>7371</v>
      </c>
      <c r="E2335" s="2">
        <v>510</v>
      </c>
      <c r="F2335" s="1" t="s">
        <v>7372</v>
      </c>
      <c r="G2335" s="2" t="s">
        <v>18</v>
      </c>
      <c r="H2335" s="1" t="s">
        <v>10011</v>
      </c>
      <c r="I2335" s="3">
        <v>45104.371122685188</v>
      </c>
      <c r="J2335" s="4">
        <v>182500</v>
      </c>
      <c r="K2335" s="5">
        <v>51900</v>
      </c>
      <c r="L2335" s="5">
        <v>85400</v>
      </c>
      <c r="M2335" s="5">
        <f t="shared" si="84"/>
        <v>137300</v>
      </c>
      <c r="N2335" s="38">
        <v>1</v>
      </c>
      <c r="O2335" s="38">
        <v>1</v>
      </c>
    </row>
    <row r="2336" spans="1:15">
      <c r="A2336" s="1" t="s">
        <v>7275</v>
      </c>
      <c r="B2336" s="1" t="s">
        <v>7373</v>
      </c>
      <c r="C2336" s="1" t="s">
        <v>7374</v>
      </c>
      <c r="D2336" s="1" t="s">
        <v>7375</v>
      </c>
      <c r="E2336" s="2">
        <v>510</v>
      </c>
      <c r="F2336" s="1" t="s">
        <v>7376</v>
      </c>
      <c r="G2336" s="2" t="s">
        <v>18</v>
      </c>
      <c r="H2336" s="1" t="s">
        <v>10012</v>
      </c>
      <c r="I2336" s="3">
        <v>45051.600983796299</v>
      </c>
      <c r="J2336" s="4">
        <v>283000</v>
      </c>
      <c r="K2336" s="5">
        <v>102500</v>
      </c>
      <c r="L2336" s="5">
        <v>82300</v>
      </c>
      <c r="M2336" s="5">
        <f t="shared" si="84"/>
        <v>184800</v>
      </c>
      <c r="N2336" s="38">
        <v>1</v>
      </c>
      <c r="O2336" s="38">
        <v>1</v>
      </c>
    </row>
    <row r="2337" spans="1:15">
      <c r="A2337" s="1" t="s">
        <v>7275</v>
      </c>
      <c r="B2337" s="1" t="s">
        <v>7377</v>
      </c>
      <c r="C2337" s="1" t="s">
        <v>7378</v>
      </c>
      <c r="D2337" s="1" t="s">
        <v>7379</v>
      </c>
      <c r="E2337" s="2">
        <v>510</v>
      </c>
      <c r="F2337" s="1" t="s">
        <v>7380</v>
      </c>
      <c r="G2337" s="2" t="s">
        <v>18</v>
      </c>
      <c r="H2337" s="1" t="s">
        <v>10013</v>
      </c>
      <c r="I2337" s="3">
        <v>45155.374965277777</v>
      </c>
      <c r="J2337" s="4">
        <v>220000</v>
      </c>
      <c r="K2337" s="5">
        <v>55200</v>
      </c>
      <c r="L2337" s="5">
        <v>118500</v>
      </c>
      <c r="M2337" s="5">
        <f t="shared" si="84"/>
        <v>173700</v>
      </c>
      <c r="N2337" s="38">
        <v>1.35</v>
      </c>
      <c r="O2337" s="38">
        <v>1.35</v>
      </c>
    </row>
    <row r="2338" spans="1:15">
      <c r="A2338" s="1" t="s">
        <v>7275</v>
      </c>
      <c r="B2338" s="1" t="s">
        <v>7381</v>
      </c>
      <c r="C2338" s="1" t="s">
        <v>7382</v>
      </c>
      <c r="D2338" s="1" t="s">
        <v>7379</v>
      </c>
      <c r="E2338" s="2">
        <v>510</v>
      </c>
      <c r="F2338" s="1" t="s">
        <v>7383</v>
      </c>
      <c r="G2338" s="2" t="s">
        <v>18</v>
      </c>
      <c r="H2338" s="1" t="s">
        <v>10014</v>
      </c>
      <c r="I2338" s="3">
        <v>44929.629328703704</v>
      </c>
      <c r="J2338" s="4">
        <v>173000</v>
      </c>
      <c r="K2338" s="5">
        <v>32200</v>
      </c>
      <c r="L2338" s="5">
        <v>118100</v>
      </c>
      <c r="M2338" s="5">
        <f t="shared" si="84"/>
        <v>150300</v>
      </c>
      <c r="N2338" s="38">
        <v>1.35</v>
      </c>
      <c r="O2338" s="38">
        <v>1.35</v>
      </c>
    </row>
    <row r="2339" spans="1:15">
      <c r="A2339" s="1" t="s">
        <v>7275</v>
      </c>
      <c r="B2339" s="1" t="s">
        <v>7384</v>
      </c>
      <c r="C2339" s="1" t="s">
        <v>7385</v>
      </c>
      <c r="D2339" s="1" t="s">
        <v>7386</v>
      </c>
      <c r="E2339" s="2">
        <v>510</v>
      </c>
      <c r="F2339" s="1" t="s">
        <v>7387</v>
      </c>
      <c r="G2339" s="2" t="s">
        <v>18</v>
      </c>
      <c r="H2339" s="1" t="s">
        <v>10015</v>
      </c>
      <c r="I2339" s="3">
        <v>45030.5703587963</v>
      </c>
      <c r="J2339" s="4">
        <v>260000</v>
      </c>
      <c r="K2339" s="5">
        <v>32100</v>
      </c>
      <c r="L2339" s="5">
        <v>216200</v>
      </c>
      <c r="M2339" s="5">
        <f t="shared" si="84"/>
        <v>248300</v>
      </c>
      <c r="N2339" s="38">
        <v>1.46</v>
      </c>
      <c r="O2339" s="38">
        <v>1.46</v>
      </c>
    </row>
    <row r="2340" spans="1:15">
      <c r="A2340" s="1" t="s">
        <v>7275</v>
      </c>
      <c r="B2340" s="1" t="s">
        <v>7388</v>
      </c>
      <c r="C2340" s="1" t="s">
        <v>7389</v>
      </c>
      <c r="D2340" s="1" t="s">
        <v>7386</v>
      </c>
      <c r="E2340" s="2">
        <v>510</v>
      </c>
      <c r="F2340" s="1" t="s">
        <v>7390</v>
      </c>
      <c r="G2340" s="2" t="s">
        <v>18</v>
      </c>
      <c r="H2340" s="1" t="s">
        <v>10016</v>
      </c>
      <c r="I2340" s="3">
        <v>45027</v>
      </c>
      <c r="J2340" s="4">
        <v>220000</v>
      </c>
      <c r="K2340" s="5">
        <v>32100</v>
      </c>
      <c r="L2340" s="5">
        <v>159600</v>
      </c>
      <c r="M2340" s="5">
        <f>SUM(K2340:L2340)+35100</f>
        <v>226800</v>
      </c>
      <c r="N2340" s="38">
        <v>1.46</v>
      </c>
      <c r="O2340" s="38">
        <v>1.46</v>
      </c>
    </row>
    <row r="2341" spans="1:15">
      <c r="A2341" s="1" t="s">
        <v>7275</v>
      </c>
      <c r="B2341" s="1" t="s">
        <v>7391</v>
      </c>
      <c r="C2341" s="1" t="s">
        <v>7392</v>
      </c>
      <c r="D2341" s="1" t="s">
        <v>7393</v>
      </c>
      <c r="E2341" s="2">
        <v>500</v>
      </c>
      <c r="F2341" s="1" t="s">
        <v>7390</v>
      </c>
      <c r="G2341" s="2" t="s">
        <v>18</v>
      </c>
      <c r="H2341" s="1" t="s">
        <v>10016</v>
      </c>
      <c r="I2341" s="3">
        <v>45027</v>
      </c>
      <c r="K2341" s="5">
        <v>35100</v>
      </c>
      <c r="L2341" s="5">
        <v>0</v>
      </c>
      <c r="N2341" s="38">
        <v>1</v>
      </c>
      <c r="O2341" s="38">
        <v>1</v>
      </c>
    </row>
    <row r="2342" spans="1:15">
      <c r="A2342" s="1" t="s">
        <v>7275</v>
      </c>
      <c r="B2342" s="1" t="s">
        <v>7394</v>
      </c>
      <c r="C2342" s="1" t="s">
        <v>7395</v>
      </c>
      <c r="D2342" s="1" t="s">
        <v>7396</v>
      </c>
      <c r="E2342" s="2">
        <v>510</v>
      </c>
      <c r="F2342" s="1" t="s">
        <v>7397</v>
      </c>
      <c r="G2342" s="2" t="s">
        <v>18</v>
      </c>
      <c r="H2342" s="1" t="s">
        <v>10017</v>
      </c>
      <c r="I2342" s="3">
        <v>45274.336655092593</v>
      </c>
      <c r="J2342" s="4">
        <v>379900</v>
      </c>
      <c r="K2342" s="5">
        <v>93700</v>
      </c>
      <c r="L2342" s="5">
        <v>250400</v>
      </c>
      <c r="M2342" s="5">
        <f t="shared" ref="M2342:M2382" si="85">SUM(K2342:L2342)</f>
        <v>344100</v>
      </c>
      <c r="N2342" s="38">
        <v>1.44</v>
      </c>
      <c r="O2342" s="38">
        <v>1.6287405989309134</v>
      </c>
    </row>
    <row r="2343" spans="1:15">
      <c r="A2343" s="1" t="s">
        <v>7275</v>
      </c>
      <c r="B2343" s="1" t="s">
        <v>7398</v>
      </c>
      <c r="C2343" s="1" t="s">
        <v>7399</v>
      </c>
      <c r="D2343" s="1" t="s">
        <v>7396</v>
      </c>
      <c r="E2343" s="2">
        <v>510</v>
      </c>
      <c r="F2343" s="1" t="s">
        <v>7400</v>
      </c>
      <c r="G2343" s="2" t="s">
        <v>18</v>
      </c>
      <c r="H2343" s="1" t="s">
        <v>10018</v>
      </c>
      <c r="I2343" s="3">
        <v>45243.386145833334</v>
      </c>
      <c r="J2343" s="4">
        <v>270000</v>
      </c>
      <c r="K2343" s="5">
        <v>51900</v>
      </c>
      <c r="L2343" s="5">
        <v>183400</v>
      </c>
      <c r="M2343" s="5">
        <f t="shared" si="85"/>
        <v>235300</v>
      </c>
      <c r="N2343" s="38">
        <v>1.44</v>
      </c>
      <c r="O2343" s="38">
        <v>1.6287405989309134</v>
      </c>
    </row>
    <row r="2344" spans="1:15">
      <c r="A2344" s="1" t="s">
        <v>7275</v>
      </c>
      <c r="B2344" s="1" t="s">
        <v>7401</v>
      </c>
      <c r="C2344" s="1" t="s">
        <v>7402</v>
      </c>
      <c r="D2344" s="1" t="s">
        <v>7396</v>
      </c>
      <c r="E2344" s="2">
        <v>510</v>
      </c>
      <c r="F2344" s="1" t="s">
        <v>7403</v>
      </c>
      <c r="G2344" s="2" t="s">
        <v>18</v>
      </c>
      <c r="H2344" s="1" t="s">
        <v>10019</v>
      </c>
      <c r="I2344" s="3">
        <v>44964.41846064815</v>
      </c>
      <c r="J2344" s="4">
        <v>427972</v>
      </c>
      <c r="K2344" s="5">
        <v>93000</v>
      </c>
      <c r="L2344" s="5">
        <v>268100</v>
      </c>
      <c r="M2344" s="5">
        <f t="shared" si="85"/>
        <v>361100</v>
      </c>
      <c r="N2344" s="38">
        <v>1.44</v>
      </c>
      <c r="O2344" s="38">
        <v>1.6287405989309134</v>
      </c>
    </row>
    <row r="2345" spans="1:15">
      <c r="A2345" s="1" t="s">
        <v>7275</v>
      </c>
      <c r="B2345" s="1" t="s">
        <v>7404</v>
      </c>
      <c r="C2345" s="1" t="s">
        <v>7405</v>
      </c>
      <c r="D2345" s="1" t="s">
        <v>7396</v>
      </c>
      <c r="E2345" s="2">
        <v>510</v>
      </c>
      <c r="F2345" s="1" t="s">
        <v>7406</v>
      </c>
      <c r="G2345" s="2" t="s">
        <v>18</v>
      </c>
      <c r="H2345" s="1" t="s">
        <v>10020</v>
      </c>
      <c r="I2345" s="3">
        <v>45162.340555555558</v>
      </c>
      <c r="J2345" s="4">
        <v>327915</v>
      </c>
      <c r="K2345" s="5">
        <v>64900</v>
      </c>
      <c r="L2345" s="5">
        <v>213500</v>
      </c>
      <c r="M2345" s="5">
        <f t="shared" si="85"/>
        <v>278400</v>
      </c>
      <c r="N2345" s="38">
        <v>1.44</v>
      </c>
      <c r="O2345" s="38">
        <v>1.6287405989309134</v>
      </c>
    </row>
    <row r="2346" spans="1:15">
      <c r="A2346" s="1" t="s">
        <v>7275</v>
      </c>
      <c r="B2346" s="1" t="s">
        <v>7407</v>
      </c>
      <c r="C2346" s="1" t="s">
        <v>7408</v>
      </c>
      <c r="D2346" s="1" t="s">
        <v>7396</v>
      </c>
      <c r="E2346" s="2">
        <v>510</v>
      </c>
      <c r="F2346" s="1" t="s">
        <v>7409</v>
      </c>
      <c r="G2346" s="2" t="s">
        <v>18</v>
      </c>
      <c r="H2346" s="1" t="s">
        <v>10021</v>
      </c>
      <c r="I2346" s="3">
        <v>45163.347731481481</v>
      </c>
      <c r="J2346" s="4">
        <v>341355</v>
      </c>
      <c r="K2346" s="5">
        <v>65400</v>
      </c>
      <c r="L2346" s="5">
        <v>235200</v>
      </c>
      <c r="M2346" s="5">
        <f t="shared" si="85"/>
        <v>300600</v>
      </c>
      <c r="N2346" s="38">
        <v>1.44</v>
      </c>
      <c r="O2346" s="38">
        <v>1.6287405989309134</v>
      </c>
    </row>
    <row r="2347" spans="1:15">
      <c r="A2347" s="1" t="s">
        <v>7275</v>
      </c>
      <c r="B2347" s="1" t="s">
        <v>7410</v>
      </c>
      <c r="C2347" s="1" t="s">
        <v>7411</v>
      </c>
      <c r="D2347" s="1" t="s">
        <v>7396</v>
      </c>
      <c r="E2347" s="2">
        <v>510</v>
      </c>
      <c r="F2347" s="1" t="s">
        <v>7412</v>
      </c>
      <c r="G2347" s="2" t="s">
        <v>18</v>
      </c>
      <c r="H2347" s="1" t="s">
        <v>10022</v>
      </c>
      <c r="I2347" s="3">
        <v>45069.368750000001</v>
      </c>
      <c r="J2347" s="4">
        <v>299900</v>
      </c>
      <c r="K2347" s="5">
        <v>65700</v>
      </c>
      <c r="L2347" s="5">
        <v>200500</v>
      </c>
      <c r="M2347" s="5">
        <f t="shared" si="85"/>
        <v>266200</v>
      </c>
      <c r="N2347" s="38">
        <v>1.44</v>
      </c>
      <c r="O2347" s="38">
        <v>1.6287405989309134</v>
      </c>
    </row>
    <row r="2348" spans="1:15">
      <c r="A2348" s="1" t="s">
        <v>7275</v>
      </c>
      <c r="B2348" s="1" t="s">
        <v>7413</v>
      </c>
      <c r="C2348" s="1" t="s">
        <v>7414</v>
      </c>
      <c r="D2348" s="1" t="s">
        <v>7396</v>
      </c>
      <c r="E2348" s="2">
        <v>510</v>
      </c>
      <c r="F2348" s="1" t="s">
        <v>7415</v>
      </c>
      <c r="G2348" s="2" t="s">
        <v>18</v>
      </c>
      <c r="H2348" s="1" t="s">
        <v>10023</v>
      </c>
      <c r="I2348" s="3">
        <v>45107.362962962965</v>
      </c>
      <c r="J2348" s="4">
        <v>305000</v>
      </c>
      <c r="K2348" s="5">
        <v>64000</v>
      </c>
      <c r="L2348" s="5">
        <v>221700</v>
      </c>
      <c r="M2348" s="5">
        <f t="shared" si="85"/>
        <v>285700</v>
      </c>
      <c r="N2348" s="38">
        <v>1.44</v>
      </c>
      <c r="O2348" s="38">
        <v>1.6287405989309134</v>
      </c>
    </row>
    <row r="2349" spans="1:15">
      <c r="A2349" s="1" t="s">
        <v>7275</v>
      </c>
      <c r="B2349" s="1" t="s">
        <v>7416</v>
      </c>
      <c r="C2349" s="1" t="s">
        <v>7417</v>
      </c>
      <c r="D2349" s="1" t="s">
        <v>7396</v>
      </c>
      <c r="E2349" s="2">
        <v>510</v>
      </c>
      <c r="F2349" s="1" t="s">
        <v>7418</v>
      </c>
      <c r="G2349" s="2" t="s">
        <v>18</v>
      </c>
      <c r="H2349" s="1" t="s">
        <v>10024</v>
      </c>
      <c r="I2349" s="3">
        <v>45146.349212962959</v>
      </c>
      <c r="J2349" s="4">
        <v>400000</v>
      </c>
      <c r="K2349" s="5">
        <v>53300</v>
      </c>
      <c r="L2349" s="5">
        <v>321700</v>
      </c>
      <c r="M2349" s="5">
        <f t="shared" si="85"/>
        <v>375000</v>
      </c>
      <c r="N2349" s="38">
        <v>1.44</v>
      </c>
      <c r="O2349" s="38">
        <v>1.6287405989309134</v>
      </c>
    </row>
    <row r="2350" spans="1:15">
      <c r="A2350" s="1" t="s">
        <v>7275</v>
      </c>
      <c r="B2350" s="1" t="s">
        <v>7419</v>
      </c>
      <c r="C2350" s="1" t="s">
        <v>7420</v>
      </c>
      <c r="D2350" s="1" t="s">
        <v>7421</v>
      </c>
      <c r="E2350" s="2">
        <v>510</v>
      </c>
      <c r="F2350" s="1" t="s">
        <v>7422</v>
      </c>
      <c r="G2350" s="2" t="s">
        <v>18</v>
      </c>
      <c r="H2350" s="1" t="s">
        <v>10025</v>
      </c>
      <c r="I2350" s="3">
        <v>45061.494143518517</v>
      </c>
      <c r="J2350" s="4">
        <v>250000</v>
      </c>
      <c r="K2350" s="5">
        <v>33600</v>
      </c>
      <c r="L2350" s="5">
        <v>134300</v>
      </c>
      <c r="M2350" s="5">
        <f t="shared" si="85"/>
        <v>167900</v>
      </c>
      <c r="N2350" s="38">
        <v>1</v>
      </c>
      <c r="O2350" s="38">
        <v>1</v>
      </c>
    </row>
    <row r="2351" spans="1:15">
      <c r="A2351" s="1" t="s">
        <v>7275</v>
      </c>
      <c r="B2351" s="1" t="s">
        <v>7423</v>
      </c>
      <c r="C2351" s="1" t="s">
        <v>7424</v>
      </c>
      <c r="D2351" s="1" t="s">
        <v>7425</v>
      </c>
      <c r="E2351" s="2">
        <v>510</v>
      </c>
      <c r="F2351" s="1" t="s">
        <v>7426</v>
      </c>
      <c r="G2351" s="2" t="s">
        <v>18</v>
      </c>
      <c r="H2351" s="1" t="s">
        <v>10026</v>
      </c>
      <c r="I2351" s="3">
        <v>45280.390787037039</v>
      </c>
      <c r="J2351" s="4">
        <v>132900</v>
      </c>
      <c r="K2351" s="5">
        <v>23100</v>
      </c>
      <c r="L2351" s="5">
        <v>73500</v>
      </c>
      <c r="M2351" s="5">
        <f t="shared" si="85"/>
        <v>96600</v>
      </c>
      <c r="N2351" s="38">
        <v>1</v>
      </c>
      <c r="O2351" s="38">
        <v>1</v>
      </c>
    </row>
    <row r="2352" spans="1:15">
      <c r="A2352" s="1" t="s">
        <v>7275</v>
      </c>
      <c r="B2352" s="1" t="s">
        <v>7427</v>
      </c>
      <c r="C2352" s="1" t="s">
        <v>7428</v>
      </c>
      <c r="D2352" s="1" t="s">
        <v>7429</v>
      </c>
      <c r="E2352" s="2">
        <v>510</v>
      </c>
      <c r="F2352" s="1" t="s">
        <v>7430</v>
      </c>
      <c r="G2352" s="2" t="s">
        <v>18</v>
      </c>
      <c r="H2352" s="1" t="s">
        <v>10027</v>
      </c>
      <c r="I2352" s="3">
        <v>45030.615405092591</v>
      </c>
      <c r="J2352" s="4">
        <v>258000</v>
      </c>
      <c r="K2352" s="5">
        <v>29100</v>
      </c>
      <c r="L2352" s="5">
        <v>142200</v>
      </c>
      <c r="M2352" s="5">
        <f t="shared" si="85"/>
        <v>171300</v>
      </c>
      <c r="N2352" s="38">
        <v>1</v>
      </c>
      <c r="O2352" s="38">
        <v>1</v>
      </c>
    </row>
    <row r="2353" spans="1:15">
      <c r="A2353" s="1" t="s">
        <v>7275</v>
      </c>
      <c r="B2353" s="1" t="s">
        <v>7431</v>
      </c>
      <c r="C2353" s="1" t="s">
        <v>7432</v>
      </c>
      <c r="D2353" s="1" t="s">
        <v>7433</v>
      </c>
      <c r="E2353" s="2">
        <v>510</v>
      </c>
      <c r="F2353" s="1" t="s">
        <v>7434</v>
      </c>
      <c r="G2353" s="2" t="s">
        <v>18</v>
      </c>
      <c r="H2353" s="1" t="s">
        <v>10028</v>
      </c>
      <c r="I2353" s="3">
        <v>45218.440138888887</v>
      </c>
      <c r="J2353" s="4">
        <v>115000</v>
      </c>
      <c r="K2353" s="5">
        <v>19300</v>
      </c>
      <c r="L2353" s="5">
        <v>50100</v>
      </c>
      <c r="M2353" s="5">
        <f t="shared" si="85"/>
        <v>69400</v>
      </c>
      <c r="N2353" s="38">
        <v>1.22</v>
      </c>
      <c r="O2353" s="38">
        <v>1.22</v>
      </c>
    </row>
    <row r="2354" spans="1:15">
      <c r="A2354" s="1" t="s">
        <v>7275</v>
      </c>
      <c r="B2354" s="1" t="s">
        <v>7435</v>
      </c>
      <c r="C2354" s="1" t="s">
        <v>7436</v>
      </c>
      <c r="D2354" s="1" t="s">
        <v>7433</v>
      </c>
      <c r="E2354" s="2">
        <v>510</v>
      </c>
      <c r="F2354" s="1" t="s">
        <v>7437</v>
      </c>
      <c r="G2354" s="2" t="s">
        <v>18</v>
      </c>
      <c r="H2354" s="1" t="s">
        <v>10029</v>
      </c>
      <c r="I2354" s="3">
        <v>45201.607314814813</v>
      </c>
      <c r="J2354" s="4">
        <v>120000</v>
      </c>
      <c r="K2354" s="5">
        <v>29800</v>
      </c>
      <c r="L2354" s="5">
        <v>52000</v>
      </c>
      <c r="M2354" s="5">
        <f t="shared" si="85"/>
        <v>81800</v>
      </c>
      <c r="N2354" s="38">
        <v>1.22</v>
      </c>
      <c r="O2354" s="38">
        <v>1.22</v>
      </c>
    </row>
    <row r="2355" spans="1:15">
      <c r="A2355" s="1" t="s">
        <v>7275</v>
      </c>
      <c r="B2355" s="1" t="s">
        <v>7438</v>
      </c>
      <c r="C2355" s="1" t="s">
        <v>7439</v>
      </c>
      <c r="D2355" s="1" t="s">
        <v>7440</v>
      </c>
      <c r="E2355" s="2">
        <v>510</v>
      </c>
      <c r="F2355" s="1" t="s">
        <v>7441</v>
      </c>
      <c r="G2355" s="2" t="s">
        <v>18</v>
      </c>
      <c r="H2355" s="1" t="s">
        <v>10030</v>
      </c>
      <c r="I2355" s="3">
        <v>45162.391979166663</v>
      </c>
      <c r="J2355" s="4">
        <v>375000</v>
      </c>
      <c r="K2355" s="5">
        <v>39300</v>
      </c>
      <c r="L2355" s="5">
        <v>249800</v>
      </c>
      <c r="M2355" s="5">
        <f t="shared" si="85"/>
        <v>289100</v>
      </c>
      <c r="N2355" s="38">
        <v>1.61</v>
      </c>
      <c r="O2355" s="38">
        <v>1.7740163288936757</v>
      </c>
    </row>
    <row r="2356" spans="1:15">
      <c r="A2356" s="1" t="s">
        <v>7275</v>
      </c>
      <c r="B2356" s="1" t="s">
        <v>7442</v>
      </c>
      <c r="C2356" s="1" t="s">
        <v>7443</v>
      </c>
      <c r="D2356" s="1" t="s">
        <v>7440</v>
      </c>
      <c r="E2356" s="2">
        <v>510</v>
      </c>
      <c r="F2356" s="1" t="s">
        <v>7444</v>
      </c>
      <c r="G2356" s="2" t="s">
        <v>18</v>
      </c>
      <c r="H2356" s="1" t="s">
        <v>10031</v>
      </c>
      <c r="I2356" s="3">
        <v>45174.371249999997</v>
      </c>
      <c r="J2356" s="4">
        <v>293000</v>
      </c>
      <c r="K2356" s="5">
        <v>37200</v>
      </c>
      <c r="L2356" s="5">
        <v>200700</v>
      </c>
      <c r="M2356" s="5">
        <f t="shared" si="85"/>
        <v>237900</v>
      </c>
      <c r="N2356" s="38">
        <v>1.61</v>
      </c>
      <c r="O2356" s="38">
        <v>1.7740163288936757</v>
      </c>
    </row>
    <row r="2357" spans="1:15">
      <c r="A2357" s="1" t="s">
        <v>7275</v>
      </c>
      <c r="B2357" s="1" t="s">
        <v>7445</v>
      </c>
      <c r="C2357" s="1" t="s">
        <v>7446</v>
      </c>
      <c r="D2357" s="1" t="s">
        <v>7440</v>
      </c>
      <c r="E2357" s="2">
        <v>510</v>
      </c>
      <c r="F2357" s="1" t="s">
        <v>7447</v>
      </c>
      <c r="G2357" s="2" t="s">
        <v>18</v>
      </c>
      <c r="H2357" s="1" t="s">
        <v>10032</v>
      </c>
      <c r="I2357" s="3">
        <v>45170.588530092595</v>
      </c>
      <c r="J2357" s="4">
        <v>291000</v>
      </c>
      <c r="K2357" s="5">
        <v>51400</v>
      </c>
      <c r="L2357" s="5">
        <v>200200</v>
      </c>
      <c r="M2357" s="5">
        <f t="shared" si="85"/>
        <v>251600</v>
      </c>
      <c r="N2357" s="38">
        <v>1.61</v>
      </c>
      <c r="O2357" s="38">
        <v>1.7740163288936757</v>
      </c>
    </row>
    <row r="2358" spans="1:15">
      <c r="A2358" s="1" t="s">
        <v>7275</v>
      </c>
      <c r="B2358" s="1" t="s">
        <v>7448</v>
      </c>
      <c r="C2358" s="1" t="s">
        <v>7449</v>
      </c>
      <c r="D2358" s="1" t="s">
        <v>7440</v>
      </c>
      <c r="E2358" s="2">
        <v>510</v>
      </c>
      <c r="F2358" s="1" t="s">
        <v>7450</v>
      </c>
      <c r="G2358" s="2" t="s">
        <v>18</v>
      </c>
      <c r="H2358" s="1" t="s">
        <v>10033</v>
      </c>
      <c r="I2358" s="3">
        <v>45006.593090277776</v>
      </c>
      <c r="J2358" s="4">
        <v>270000</v>
      </c>
      <c r="K2358" s="5">
        <v>37200</v>
      </c>
      <c r="L2358" s="5">
        <v>197400</v>
      </c>
      <c r="M2358" s="5">
        <f t="shared" si="85"/>
        <v>234600</v>
      </c>
      <c r="N2358" s="38">
        <v>1.61</v>
      </c>
      <c r="O2358" s="38">
        <v>1.7740163288936757</v>
      </c>
    </row>
    <row r="2359" spans="1:15">
      <c r="A2359" s="1" t="s">
        <v>7275</v>
      </c>
      <c r="B2359" s="1" t="s">
        <v>7451</v>
      </c>
      <c r="C2359" s="1" t="s">
        <v>7452</v>
      </c>
      <c r="D2359" s="1" t="s">
        <v>7440</v>
      </c>
      <c r="E2359" s="2">
        <v>510</v>
      </c>
      <c r="F2359" s="1" t="s">
        <v>7453</v>
      </c>
      <c r="G2359" s="2" t="s">
        <v>18</v>
      </c>
      <c r="H2359" s="1" t="s">
        <v>10034</v>
      </c>
      <c r="I2359" s="3">
        <v>45139.428877314815</v>
      </c>
      <c r="J2359" s="4">
        <v>265000</v>
      </c>
      <c r="K2359" s="5">
        <v>38000</v>
      </c>
      <c r="L2359" s="5">
        <v>206500</v>
      </c>
      <c r="M2359" s="5">
        <f t="shared" si="85"/>
        <v>244500</v>
      </c>
      <c r="N2359" s="38">
        <v>1.61</v>
      </c>
      <c r="O2359" s="38">
        <v>1.7740163288936757</v>
      </c>
    </row>
    <row r="2360" spans="1:15">
      <c r="A2360" s="1" t="s">
        <v>7275</v>
      </c>
      <c r="B2360" s="1" t="s">
        <v>7454</v>
      </c>
      <c r="C2360" s="1" t="s">
        <v>7455</v>
      </c>
      <c r="D2360" s="1" t="s">
        <v>7440</v>
      </c>
      <c r="E2360" s="2">
        <v>510</v>
      </c>
      <c r="F2360" s="1" t="s">
        <v>7456</v>
      </c>
      <c r="G2360" s="2" t="s">
        <v>18</v>
      </c>
      <c r="H2360" s="1" t="s">
        <v>10035</v>
      </c>
      <c r="I2360" s="3">
        <v>45068.482997685183</v>
      </c>
      <c r="J2360" s="4">
        <v>283000</v>
      </c>
      <c r="K2360" s="5">
        <v>37200</v>
      </c>
      <c r="L2360" s="5">
        <v>209600</v>
      </c>
      <c r="M2360" s="5">
        <f t="shared" si="85"/>
        <v>246800</v>
      </c>
      <c r="N2360" s="38">
        <v>1.61</v>
      </c>
      <c r="O2360" s="38">
        <v>1.7740163288936757</v>
      </c>
    </row>
    <row r="2361" spans="1:15">
      <c r="A2361" s="1" t="s">
        <v>7275</v>
      </c>
      <c r="B2361" s="1" t="s">
        <v>7457</v>
      </c>
      <c r="C2361" s="1" t="s">
        <v>7458</v>
      </c>
      <c r="D2361" s="1" t="s">
        <v>7440</v>
      </c>
      <c r="E2361" s="2">
        <v>510</v>
      </c>
      <c r="F2361" s="1" t="s">
        <v>7459</v>
      </c>
      <c r="G2361" s="2" t="s">
        <v>18</v>
      </c>
      <c r="H2361" s="1" t="s">
        <v>10036</v>
      </c>
      <c r="I2361" s="3">
        <v>45068.651759259257</v>
      </c>
      <c r="J2361" s="4">
        <v>350000</v>
      </c>
      <c r="K2361" s="5">
        <v>41000</v>
      </c>
      <c r="L2361" s="5">
        <v>266900</v>
      </c>
      <c r="M2361" s="5">
        <f t="shared" si="85"/>
        <v>307900</v>
      </c>
      <c r="N2361" s="38">
        <v>1.61</v>
      </c>
      <c r="O2361" s="38">
        <v>1.7740163288936757</v>
      </c>
    </row>
    <row r="2362" spans="1:15">
      <c r="A2362" s="1" t="s">
        <v>7275</v>
      </c>
      <c r="B2362" s="1" t="s">
        <v>7460</v>
      </c>
      <c r="C2362" s="1" t="s">
        <v>7461</v>
      </c>
      <c r="D2362" s="1" t="s">
        <v>7440</v>
      </c>
      <c r="E2362" s="2">
        <v>510</v>
      </c>
      <c r="F2362" s="1" t="s">
        <v>7462</v>
      </c>
      <c r="G2362" s="2" t="s">
        <v>18</v>
      </c>
      <c r="H2362" s="1" t="s">
        <v>10037</v>
      </c>
      <c r="I2362" s="3">
        <v>45131.349490740744</v>
      </c>
      <c r="J2362" s="4">
        <v>325000</v>
      </c>
      <c r="K2362" s="5">
        <v>36500</v>
      </c>
      <c r="L2362" s="5">
        <v>249900</v>
      </c>
      <c r="M2362" s="5">
        <f t="shared" si="85"/>
        <v>286400</v>
      </c>
      <c r="N2362" s="38">
        <v>1.61</v>
      </c>
      <c r="O2362" s="38">
        <v>1.7740163288936757</v>
      </c>
    </row>
    <row r="2363" spans="1:15">
      <c r="A2363" s="1" t="s">
        <v>7275</v>
      </c>
      <c r="B2363" s="1" t="s">
        <v>7463</v>
      </c>
      <c r="C2363" s="1" t="s">
        <v>7464</v>
      </c>
      <c r="D2363" s="1" t="s">
        <v>7440</v>
      </c>
      <c r="E2363" s="2">
        <v>510</v>
      </c>
      <c r="F2363" s="1" t="s">
        <v>7465</v>
      </c>
      <c r="G2363" s="2" t="s">
        <v>18</v>
      </c>
      <c r="H2363" s="1" t="s">
        <v>10038</v>
      </c>
      <c r="I2363" s="3">
        <v>45051.555960648147</v>
      </c>
      <c r="J2363" s="4">
        <v>295000</v>
      </c>
      <c r="K2363" s="5">
        <v>38000</v>
      </c>
      <c r="L2363" s="5">
        <v>230000</v>
      </c>
      <c r="M2363" s="5">
        <f t="shared" si="85"/>
        <v>268000</v>
      </c>
      <c r="N2363" s="38">
        <v>1.61</v>
      </c>
      <c r="O2363" s="38">
        <v>1.7740163288936757</v>
      </c>
    </row>
    <row r="2364" spans="1:15">
      <c r="A2364" s="1" t="s">
        <v>7275</v>
      </c>
      <c r="B2364" s="1" t="s">
        <v>7466</v>
      </c>
      <c r="C2364" s="1" t="s">
        <v>7467</v>
      </c>
      <c r="D2364" s="1" t="s">
        <v>7440</v>
      </c>
      <c r="E2364" s="2">
        <v>510</v>
      </c>
      <c r="F2364" s="1" t="s">
        <v>7468</v>
      </c>
      <c r="G2364" s="2" t="s">
        <v>18</v>
      </c>
      <c r="H2364" s="1" t="s">
        <v>10039</v>
      </c>
      <c r="I2364" s="3">
        <v>45093.349236111113</v>
      </c>
      <c r="J2364" s="4">
        <v>300000</v>
      </c>
      <c r="K2364" s="5">
        <v>35100</v>
      </c>
      <c r="L2364" s="5">
        <v>237800</v>
      </c>
      <c r="M2364" s="5">
        <f t="shared" si="85"/>
        <v>272900</v>
      </c>
      <c r="N2364" s="38">
        <v>1.61</v>
      </c>
      <c r="O2364" s="38">
        <v>1.7740163288936757</v>
      </c>
    </row>
    <row r="2365" spans="1:15">
      <c r="A2365" s="1" t="s">
        <v>7275</v>
      </c>
      <c r="B2365" s="1" t="s">
        <v>7469</v>
      </c>
      <c r="C2365" s="1" t="s">
        <v>7470</v>
      </c>
      <c r="D2365" s="1" t="s">
        <v>7440</v>
      </c>
      <c r="E2365" s="2">
        <v>510</v>
      </c>
      <c r="F2365" s="1" t="s">
        <v>7471</v>
      </c>
      <c r="G2365" s="2" t="s">
        <v>18</v>
      </c>
      <c r="H2365" s="1" t="s">
        <v>10040</v>
      </c>
      <c r="I2365" s="3">
        <v>45106.342800925922</v>
      </c>
      <c r="J2365" s="4">
        <v>295000</v>
      </c>
      <c r="K2365" s="5">
        <v>38000</v>
      </c>
      <c r="L2365" s="5">
        <v>231000</v>
      </c>
      <c r="M2365" s="5">
        <f t="shared" si="85"/>
        <v>269000</v>
      </c>
      <c r="N2365" s="38">
        <v>1.61</v>
      </c>
      <c r="O2365" s="38">
        <v>1.7740163288936757</v>
      </c>
    </row>
    <row r="2366" spans="1:15">
      <c r="A2366" s="1" t="s">
        <v>7275</v>
      </c>
      <c r="B2366" s="1" t="s">
        <v>7472</v>
      </c>
      <c r="C2366" s="1" t="s">
        <v>7473</v>
      </c>
      <c r="D2366" s="1" t="s">
        <v>7440</v>
      </c>
      <c r="E2366" s="2">
        <v>510</v>
      </c>
      <c r="F2366" s="1" t="s">
        <v>7474</v>
      </c>
      <c r="G2366" s="2" t="s">
        <v>18</v>
      </c>
      <c r="H2366" s="1" t="s">
        <v>10041</v>
      </c>
      <c r="I2366" s="3">
        <v>45164.36996527778</v>
      </c>
      <c r="J2366" s="4">
        <v>370000</v>
      </c>
      <c r="K2366" s="5">
        <v>50500</v>
      </c>
      <c r="L2366" s="5">
        <v>287900</v>
      </c>
      <c r="M2366" s="5">
        <f t="shared" si="85"/>
        <v>338400</v>
      </c>
      <c r="N2366" s="38">
        <v>1.61</v>
      </c>
      <c r="O2366" s="38">
        <v>1.7740163288936757</v>
      </c>
    </row>
    <row r="2367" spans="1:15">
      <c r="A2367" s="1" t="s">
        <v>7275</v>
      </c>
      <c r="B2367" s="1" t="s">
        <v>7475</v>
      </c>
      <c r="C2367" s="1" t="s">
        <v>7476</v>
      </c>
      <c r="D2367" s="1" t="s">
        <v>7440</v>
      </c>
      <c r="E2367" s="2">
        <v>510</v>
      </c>
      <c r="F2367" s="1" t="s">
        <v>7477</v>
      </c>
      <c r="G2367" s="2" t="s">
        <v>18</v>
      </c>
      <c r="H2367" s="1" t="s">
        <v>10042</v>
      </c>
      <c r="I2367" s="3">
        <v>45229.586817129632</v>
      </c>
      <c r="J2367" s="4">
        <v>265000</v>
      </c>
      <c r="K2367" s="5">
        <v>48900</v>
      </c>
      <c r="L2367" s="5">
        <v>200000</v>
      </c>
      <c r="M2367" s="5">
        <f t="shared" si="85"/>
        <v>248900</v>
      </c>
      <c r="N2367" s="38">
        <v>1.61</v>
      </c>
      <c r="O2367" s="38">
        <v>1.7740163288936757</v>
      </c>
    </row>
    <row r="2368" spans="1:15">
      <c r="A2368" s="1" t="s">
        <v>7275</v>
      </c>
      <c r="B2368" s="1" t="s">
        <v>7478</v>
      </c>
      <c r="C2368" s="1" t="s">
        <v>7479</v>
      </c>
      <c r="D2368" s="1" t="s">
        <v>7440</v>
      </c>
      <c r="E2368" s="2">
        <v>510</v>
      </c>
      <c r="F2368" s="1" t="s">
        <v>7480</v>
      </c>
      <c r="G2368" s="2" t="s">
        <v>18</v>
      </c>
      <c r="H2368" s="1" t="s">
        <v>10043</v>
      </c>
      <c r="I2368" s="3">
        <v>45203.660902777781</v>
      </c>
      <c r="J2368" s="4">
        <v>380000</v>
      </c>
      <c r="K2368" s="5">
        <v>40100</v>
      </c>
      <c r="L2368" s="5">
        <v>317300</v>
      </c>
      <c r="M2368" s="5">
        <f t="shared" si="85"/>
        <v>357400</v>
      </c>
      <c r="N2368" s="38">
        <v>1.61</v>
      </c>
      <c r="O2368" s="38">
        <v>1.7740163288936757</v>
      </c>
    </row>
    <row r="2369" spans="1:15">
      <c r="A2369" s="1" t="s">
        <v>7275</v>
      </c>
      <c r="B2369" s="1" t="s">
        <v>7481</v>
      </c>
      <c r="C2369" s="1" t="s">
        <v>7482</v>
      </c>
      <c r="D2369" s="1" t="s">
        <v>7440</v>
      </c>
      <c r="E2369" s="2">
        <v>510</v>
      </c>
      <c r="F2369" s="1" t="s">
        <v>7483</v>
      </c>
      <c r="G2369" s="2" t="s">
        <v>18</v>
      </c>
      <c r="H2369" s="1" t="s">
        <v>10044</v>
      </c>
      <c r="I2369" s="3">
        <v>45104.357708333337</v>
      </c>
      <c r="J2369" s="4">
        <v>295000</v>
      </c>
      <c r="K2369" s="5">
        <v>33300</v>
      </c>
      <c r="L2369" s="5">
        <v>263100</v>
      </c>
      <c r="M2369" s="5">
        <f t="shared" si="85"/>
        <v>296400</v>
      </c>
      <c r="N2369" s="38">
        <v>1.61</v>
      </c>
      <c r="O2369" s="38">
        <v>1.7740163288936757</v>
      </c>
    </row>
    <row r="2370" spans="1:15">
      <c r="A2370" s="1" t="s">
        <v>7275</v>
      </c>
      <c r="B2370" s="1" t="s">
        <v>7484</v>
      </c>
      <c r="C2370" s="1" t="s">
        <v>7485</v>
      </c>
      <c r="D2370" s="1" t="s">
        <v>7440</v>
      </c>
      <c r="E2370" s="2">
        <v>510</v>
      </c>
      <c r="F2370" s="1" t="s">
        <v>7486</v>
      </c>
      <c r="G2370" s="2" t="s">
        <v>18</v>
      </c>
      <c r="H2370" s="1" t="s">
        <v>10045</v>
      </c>
      <c r="I2370" s="3">
        <v>45006.360983796294</v>
      </c>
      <c r="J2370" s="4">
        <v>236500</v>
      </c>
      <c r="K2370" s="5">
        <v>45600</v>
      </c>
      <c r="L2370" s="5">
        <v>216100</v>
      </c>
      <c r="M2370" s="5">
        <f t="shared" si="85"/>
        <v>261700</v>
      </c>
      <c r="N2370" s="38">
        <v>1.61</v>
      </c>
      <c r="O2370" s="38">
        <v>1.7740163288936757</v>
      </c>
    </row>
    <row r="2371" spans="1:15">
      <c r="A2371" s="1" t="s">
        <v>7275</v>
      </c>
      <c r="B2371" s="1" t="s">
        <v>7487</v>
      </c>
      <c r="C2371" s="1" t="s">
        <v>7488</v>
      </c>
      <c r="D2371" s="1" t="s">
        <v>7489</v>
      </c>
      <c r="E2371" s="2">
        <v>510</v>
      </c>
      <c r="F2371" s="1" t="s">
        <v>7490</v>
      </c>
      <c r="G2371" s="2" t="s">
        <v>18</v>
      </c>
      <c r="H2371" s="1" t="s">
        <v>10046</v>
      </c>
      <c r="I2371" s="3">
        <v>44937.425625000003</v>
      </c>
      <c r="J2371" s="4">
        <v>302000</v>
      </c>
      <c r="K2371" s="5">
        <v>43400</v>
      </c>
      <c r="L2371" s="5">
        <v>196900</v>
      </c>
      <c r="M2371" s="5">
        <f t="shared" si="85"/>
        <v>240300</v>
      </c>
      <c r="N2371" s="38">
        <v>1</v>
      </c>
      <c r="O2371" s="38">
        <v>1</v>
      </c>
    </row>
    <row r="2372" spans="1:15">
      <c r="A2372" s="1" t="s">
        <v>7275</v>
      </c>
      <c r="B2372" s="1" t="s">
        <v>7491</v>
      </c>
      <c r="C2372" s="1" t="s">
        <v>7492</v>
      </c>
      <c r="D2372" s="1" t="s">
        <v>7489</v>
      </c>
      <c r="E2372" s="2">
        <v>510</v>
      </c>
      <c r="F2372" s="1" t="s">
        <v>7493</v>
      </c>
      <c r="G2372" s="2" t="s">
        <v>18</v>
      </c>
      <c r="H2372" s="1" t="s">
        <v>10047</v>
      </c>
      <c r="I2372" s="3">
        <v>44932.407129629632</v>
      </c>
      <c r="J2372" s="4">
        <v>285000</v>
      </c>
      <c r="K2372" s="5">
        <v>44200</v>
      </c>
      <c r="L2372" s="5">
        <v>195700</v>
      </c>
      <c r="M2372" s="5">
        <f t="shared" si="85"/>
        <v>239900</v>
      </c>
      <c r="N2372" s="38">
        <v>1</v>
      </c>
      <c r="O2372" s="38">
        <v>1</v>
      </c>
    </row>
    <row r="2373" spans="1:15">
      <c r="A2373" s="1" t="s">
        <v>7275</v>
      </c>
      <c r="B2373" s="1" t="s">
        <v>7494</v>
      </c>
      <c r="C2373" s="1" t="s">
        <v>7495</v>
      </c>
      <c r="D2373" s="1" t="s">
        <v>7489</v>
      </c>
      <c r="E2373" s="2">
        <v>510</v>
      </c>
      <c r="F2373" s="1" t="s">
        <v>7496</v>
      </c>
      <c r="G2373" s="2" t="s">
        <v>18</v>
      </c>
      <c r="H2373" s="1" t="s">
        <v>10048</v>
      </c>
      <c r="I2373" s="3">
        <v>45218.427499999998</v>
      </c>
      <c r="J2373" s="4">
        <v>285000</v>
      </c>
      <c r="K2373" s="5">
        <v>41800</v>
      </c>
      <c r="L2373" s="5">
        <v>201400</v>
      </c>
      <c r="M2373" s="5">
        <f t="shared" si="85"/>
        <v>243200</v>
      </c>
      <c r="N2373" s="38">
        <v>1</v>
      </c>
      <c r="O2373" s="38">
        <v>1</v>
      </c>
    </row>
    <row r="2374" spans="1:15">
      <c r="A2374" s="1" t="s">
        <v>7275</v>
      </c>
      <c r="B2374" s="1" t="s">
        <v>7497</v>
      </c>
      <c r="C2374" s="1" t="s">
        <v>7498</v>
      </c>
      <c r="D2374" s="1" t="s">
        <v>7499</v>
      </c>
      <c r="E2374" s="2">
        <v>510</v>
      </c>
      <c r="F2374" s="1" t="s">
        <v>7500</v>
      </c>
      <c r="G2374" s="2" t="s">
        <v>18</v>
      </c>
      <c r="H2374" s="1" t="s">
        <v>10049</v>
      </c>
      <c r="I2374" s="3">
        <v>44963.60460648148</v>
      </c>
      <c r="J2374" s="4">
        <v>369160</v>
      </c>
      <c r="K2374" s="5">
        <v>48000</v>
      </c>
      <c r="L2374" s="5">
        <v>147500</v>
      </c>
      <c r="M2374" s="5">
        <f t="shared" si="85"/>
        <v>195500</v>
      </c>
      <c r="N2374" s="38">
        <v>1</v>
      </c>
      <c r="O2374" s="38">
        <v>1.75</v>
      </c>
    </row>
    <row r="2375" spans="1:15">
      <c r="A2375" s="1" t="s">
        <v>7275</v>
      </c>
      <c r="B2375" s="1" t="s">
        <v>7501</v>
      </c>
      <c r="C2375" s="1" t="s">
        <v>7502</v>
      </c>
      <c r="D2375" s="1" t="s">
        <v>7499</v>
      </c>
      <c r="E2375" s="2">
        <v>510</v>
      </c>
      <c r="F2375" s="1" t="s">
        <v>7503</v>
      </c>
      <c r="G2375" s="2" t="s">
        <v>18</v>
      </c>
      <c r="H2375" s="1" t="s">
        <v>10050</v>
      </c>
      <c r="I2375" s="3">
        <v>45062.652083333334</v>
      </c>
      <c r="J2375" s="4">
        <v>418435</v>
      </c>
      <c r="K2375" s="5">
        <v>44100</v>
      </c>
      <c r="L2375" s="5">
        <v>183900</v>
      </c>
      <c r="M2375" s="5">
        <f t="shared" si="85"/>
        <v>228000</v>
      </c>
      <c r="N2375" s="38">
        <v>1</v>
      </c>
      <c r="O2375" s="38">
        <v>1.75</v>
      </c>
    </row>
    <row r="2376" spans="1:15">
      <c r="A2376" s="1" t="s">
        <v>7275</v>
      </c>
      <c r="B2376" s="1" t="s">
        <v>7504</v>
      </c>
      <c r="C2376" s="1" t="s">
        <v>7505</v>
      </c>
      <c r="D2376" s="1" t="s">
        <v>7499</v>
      </c>
      <c r="E2376" s="2">
        <v>510</v>
      </c>
      <c r="F2376" s="1" t="s">
        <v>7506</v>
      </c>
      <c r="G2376" s="2" t="s">
        <v>18</v>
      </c>
      <c r="H2376" s="1" t="s">
        <v>10051</v>
      </c>
      <c r="I2376" s="3">
        <v>44984.557395833333</v>
      </c>
      <c r="J2376" s="4">
        <v>360460</v>
      </c>
      <c r="K2376" s="5">
        <v>46000</v>
      </c>
      <c r="L2376" s="5">
        <v>150700</v>
      </c>
      <c r="M2376" s="5">
        <f t="shared" si="85"/>
        <v>196700</v>
      </c>
      <c r="N2376" s="38">
        <v>1</v>
      </c>
      <c r="O2376" s="38">
        <v>1.75</v>
      </c>
    </row>
    <row r="2377" spans="1:15">
      <c r="A2377" s="1" t="s">
        <v>7275</v>
      </c>
      <c r="B2377" s="1" t="s">
        <v>7507</v>
      </c>
      <c r="C2377" s="1" t="s">
        <v>7508</v>
      </c>
      <c r="D2377" s="1" t="s">
        <v>7499</v>
      </c>
      <c r="E2377" s="2">
        <v>510</v>
      </c>
      <c r="F2377" s="1" t="s">
        <v>7509</v>
      </c>
      <c r="G2377" s="2" t="s">
        <v>18</v>
      </c>
      <c r="H2377" s="1" t="s">
        <v>10052</v>
      </c>
      <c r="I2377" s="3">
        <v>45099.361435185187</v>
      </c>
      <c r="J2377" s="4">
        <v>346680</v>
      </c>
      <c r="K2377" s="5">
        <v>43800</v>
      </c>
      <c r="L2377" s="5">
        <v>154500</v>
      </c>
      <c r="M2377" s="5">
        <f t="shared" si="85"/>
        <v>198300</v>
      </c>
      <c r="N2377" s="38">
        <v>1</v>
      </c>
      <c r="O2377" s="38">
        <v>1.75</v>
      </c>
    </row>
    <row r="2378" spans="1:15">
      <c r="A2378" s="1" t="s">
        <v>7275</v>
      </c>
      <c r="B2378" s="1" t="s">
        <v>7510</v>
      </c>
      <c r="C2378" s="1" t="s">
        <v>7511</v>
      </c>
      <c r="D2378" s="1" t="s">
        <v>7499</v>
      </c>
      <c r="E2378" s="2">
        <v>510</v>
      </c>
      <c r="F2378" s="1" t="s">
        <v>7512</v>
      </c>
      <c r="G2378" s="2" t="s">
        <v>18</v>
      </c>
      <c r="H2378" s="1" t="s">
        <v>10053</v>
      </c>
      <c r="I2378" s="3">
        <v>45153.374131944445</v>
      </c>
      <c r="J2378" s="4">
        <v>339900</v>
      </c>
      <c r="K2378" s="5">
        <v>43800</v>
      </c>
      <c r="L2378" s="5">
        <v>153900</v>
      </c>
      <c r="M2378" s="5">
        <f t="shared" si="85"/>
        <v>197700</v>
      </c>
      <c r="N2378" s="38">
        <v>1</v>
      </c>
      <c r="O2378" s="38">
        <v>1.75</v>
      </c>
    </row>
    <row r="2379" spans="1:15">
      <c r="A2379" s="1" t="s">
        <v>7275</v>
      </c>
      <c r="B2379" s="1" t="s">
        <v>7513</v>
      </c>
      <c r="C2379" s="1" t="s">
        <v>7514</v>
      </c>
      <c r="D2379" s="1" t="s">
        <v>7499</v>
      </c>
      <c r="E2379" s="2">
        <v>510</v>
      </c>
      <c r="F2379" s="1" t="s">
        <v>7515</v>
      </c>
      <c r="G2379" s="2" t="s">
        <v>18</v>
      </c>
      <c r="H2379" s="1" t="s">
        <v>10054</v>
      </c>
      <c r="I2379" s="3">
        <v>45191.480671296296</v>
      </c>
      <c r="J2379" s="4">
        <v>352771</v>
      </c>
      <c r="K2379" s="5">
        <v>44100</v>
      </c>
      <c r="L2379" s="5">
        <v>161400</v>
      </c>
      <c r="M2379" s="5">
        <f t="shared" si="85"/>
        <v>205500</v>
      </c>
      <c r="N2379" s="38">
        <v>1</v>
      </c>
      <c r="O2379" s="38">
        <v>1.75</v>
      </c>
    </row>
    <row r="2380" spans="1:15">
      <c r="A2380" s="1" t="s">
        <v>7275</v>
      </c>
      <c r="B2380" s="1" t="s">
        <v>7516</v>
      </c>
      <c r="C2380" s="1" t="s">
        <v>7517</v>
      </c>
      <c r="D2380" s="1" t="s">
        <v>7499</v>
      </c>
      <c r="E2380" s="2">
        <v>510</v>
      </c>
      <c r="F2380" s="1" t="s">
        <v>7518</v>
      </c>
      <c r="G2380" s="2" t="s">
        <v>18</v>
      </c>
      <c r="H2380" s="1" t="s">
        <v>10055</v>
      </c>
      <c r="I2380" s="3">
        <v>45169.444050925929</v>
      </c>
      <c r="J2380" s="4">
        <v>329900</v>
      </c>
      <c r="K2380" s="5">
        <v>43800</v>
      </c>
      <c r="L2380" s="5">
        <v>151200</v>
      </c>
      <c r="M2380" s="5">
        <f t="shared" si="85"/>
        <v>195000</v>
      </c>
      <c r="N2380" s="38">
        <v>1</v>
      </c>
      <c r="O2380" s="38">
        <v>1.75</v>
      </c>
    </row>
    <row r="2381" spans="1:15">
      <c r="A2381" s="1" t="s">
        <v>7275</v>
      </c>
      <c r="B2381" s="1" t="s">
        <v>7519</v>
      </c>
      <c r="C2381" s="1" t="s">
        <v>7520</v>
      </c>
      <c r="D2381" s="1" t="s">
        <v>7521</v>
      </c>
      <c r="E2381" s="2">
        <v>510</v>
      </c>
      <c r="F2381" s="1" t="s">
        <v>7522</v>
      </c>
      <c r="G2381" s="2" t="s">
        <v>18</v>
      </c>
      <c r="H2381" s="1" t="s">
        <v>10056</v>
      </c>
      <c r="I2381" s="3">
        <v>44963.469722222224</v>
      </c>
      <c r="J2381" s="4">
        <v>535000</v>
      </c>
      <c r="K2381" s="5">
        <v>27000</v>
      </c>
      <c r="L2381" s="5">
        <v>292800</v>
      </c>
      <c r="M2381" s="5">
        <f t="shared" si="85"/>
        <v>319800</v>
      </c>
      <c r="N2381" s="38">
        <v>1</v>
      </c>
      <c r="O2381" s="38">
        <v>1</v>
      </c>
    </row>
    <row r="2382" spans="1:15">
      <c r="A2382" s="1" t="s">
        <v>7275</v>
      </c>
      <c r="B2382" s="1" t="s">
        <v>7523</v>
      </c>
      <c r="C2382" s="1" t="s">
        <v>7524</v>
      </c>
      <c r="D2382" s="1" t="s">
        <v>7521</v>
      </c>
      <c r="E2382" s="2">
        <v>510</v>
      </c>
      <c r="F2382" s="1" t="s">
        <v>7525</v>
      </c>
      <c r="G2382" s="2" t="s">
        <v>18</v>
      </c>
      <c r="H2382" s="1" t="s">
        <v>10057</v>
      </c>
      <c r="I2382" s="3">
        <v>45226.596493055556</v>
      </c>
      <c r="J2382" s="4">
        <v>385000</v>
      </c>
      <c r="K2382" s="5">
        <v>26000</v>
      </c>
      <c r="L2382" s="5">
        <v>222000</v>
      </c>
      <c r="M2382" s="5">
        <f t="shared" si="85"/>
        <v>248000</v>
      </c>
      <c r="N2382" s="38">
        <v>1</v>
      </c>
      <c r="O2382" s="38">
        <v>1</v>
      </c>
    </row>
    <row r="2383" spans="1:15">
      <c r="N2383" s="38"/>
      <c r="O2383" s="38"/>
    </row>
    <row r="2384" spans="1:15">
      <c r="A2384" s="24" t="s">
        <v>2500</v>
      </c>
      <c r="B2384" s="24" t="s">
        <v>7526</v>
      </c>
      <c r="C2384" s="24" t="s">
        <v>7527</v>
      </c>
      <c r="D2384" s="24" t="s">
        <v>7528</v>
      </c>
      <c r="E2384" s="25">
        <v>460</v>
      </c>
      <c r="F2384" s="24" t="s">
        <v>7529</v>
      </c>
      <c r="G2384" s="25" t="s">
        <v>18</v>
      </c>
      <c r="H2384" s="1" t="s">
        <v>10058</v>
      </c>
      <c r="I2384" s="26">
        <v>45008.597604166665</v>
      </c>
      <c r="J2384" s="27">
        <v>500000</v>
      </c>
      <c r="K2384" s="28">
        <v>106200</v>
      </c>
      <c r="L2384" s="28">
        <v>276200</v>
      </c>
      <c r="M2384" s="28">
        <f>SUM(K2384:L2384)</f>
        <v>382400</v>
      </c>
      <c r="N2384" s="38">
        <v>1</v>
      </c>
      <c r="O2384" s="38">
        <v>1</v>
      </c>
    </row>
    <row r="2385" spans="1:15">
      <c r="A2385" s="24" t="s">
        <v>3711</v>
      </c>
      <c r="B2385" s="24" t="s">
        <v>7530</v>
      </c>
      <c r="C2385" s="24" t="s">
        <v>7531</v>
      </c>
      <c r="D2385" s="24" t="s">
        <v>7532</v>
      </c>
      <c r="E2385" s="25">
        <v>420</v>
      </c>
      <c r="F2385" s="24" t="s">
        <v>7533</v>
      </c>
      <c r="G2385" s="25" t="s">
        <v>18</v>
      </c>
      <c r="H2385" s="1" t="s">
        <v>10059</v>
      </c>
      <c r="I2385" s="26">
        <v>44932.404710648145</v>
      </c>
      <c r="J2385" s="27">
        <v>79000</v>
      </c>
      <c r="K2385" s="28">
        <v>11600</v>
      </c>
      <c r="L2385" s="28">
        <v>65600</v>
      </c>
      <c r="M2385" s="28">
        <f>SUM(K2385:L2385)</f>
        <v>77200</v>
      </c>
      <c r="N2385" s="38">
        <v>1</v>
      </c>
      <c r="O2385" s="38">
        <v>1</v>
      </c>
    </row>
    <row r="2386" spans="1:15">
      <c r="A2386" s="24" t="s">
        <v>3711</v>
      </c>
      <c r="B2386" s="24" t="s">
        <v>7534</v>
      </c>
      <c r="C2386" s="24" t="s">
        <v>7535</v>
      </c>
      <c r="D2386" s="24" t="s">
        <v>7532</v>
      </c>
      <c r="E2386" s="25">
        <v>420</v>
      </c>
      <c r="F2386" s="24" t="s">
        <v>7536</v>
      </c>
      <c r="G2386" s="25" t="s">
        <v>18</v>
      </c>
      <c r="H2386" s="1" t="s">
        <v>10060</v>
      </c>
      <c r="I2386" s="26">
        <v>45196.402488425927</v>
      </c>
      <c r="J2386" s="27">
        <v>120000</v>
      </c>
      <c r="K2386" s="28">
        <v>14300</v>
      </c>
      <c r="L2386" s="28">
        <v>86500</v>
      </c>
      <c r="M2386" s="28">
        <f>SUM(K2386:L2386)+9900</f>
        <v>110700</v>
      </c>
      <c r="N2386" s="38">
        <v>1</v>
      </c>
      <c r="O2386" s="38">
        <v>1</v>
      </c>
    </row>
    <row r="2387" spans="1:15">
      <c r="A2387" s="24" t="s">
        <v>3711</v>
      </c>
      <c r="B2387" s="24" t="s">
        <v>7537</v>
      </c>
      <c r="C2387" s="24" t="s">
        <v>7538</v>
      </c>
      <c r="D2387" s="24" t="s">
        <v>7532</v>
      </c>
      <c r="E2387" s="25">
        <v>400</v>
      </c>
      <c r="F2387" s="24" t="s">
        <v>7536</v>
      </c>
      <c r="G2387" s="25" t="s">
        <v>18</v>
      </c>
      <c r="H2387" s="1" t="s">
        <v>10060</v>
      </c>
      <c r="I2387" s="26">
        <v>45196.402488425927</v>
      </c>
      <c r="J2387" s="27"/>
      <c r="K2387" s="28">
        <v>9900</v>
      </c>
      <c r="L2387" s="28">
        <v>0</v>
      </c>
      <c r="M2387" s="28"/>
      <c r="N2387" s="38">
        <v>1</v>
      </c>
      <c r="O2387" s="38">
        <v>1</v>
      </c>
    </row>
    <row r="2388" spans="1:15">
      <c r="A2388" s="24" t="s">
        <v>3678</v>
      </c>
      <c r="B2388" s="24" t="s">
        <v>7539</v>
      </c>
      <c r="C2388" s="24" t="s">
        <v>7540</v>
      </c>
      <c r="D2388" s="24" t="s">
        <v>7541</v>
      </c>
      <c r="E2388" s="25">
        <v>420</v>
      </c>
      <c r="F2388" s="24" t="s">
        <v>7542</v>
      </c>
      <c r="G2388" s="25" t="s">
        <v>18</v>
      </c>
      <c r="H2388" s="1" t="s">
        <v>10061</v>
      </c>
      <c r="I2388" s="26">
        <v>45226</v>
      </c>
      <c r="J2388" s="27">
        <v>150000</v>
      </c>
      <c r="K2388" s="28">
        <v>15700</v>
      </c>
      <c r="L2388" s="28">
        <v>64400</v>
      </c>
      <c r="M2388" s="28">
        <f>SUM(K2388:L2388)+9900</f>
        <v>90000</v>
      </c>
      <c r="N2388" s="38">
        <v>1</v>
      </c>
      <c r="O2388" s="38">
        <v>1</v>
      </c>
    </row>
    <row r="2389" spans="1:15">
      <c r="A2389" s="24" t="s">
        <v>3849</v>
      </c>
      <c r="B2389" s="24" t="s">
        <v>7543</v>
      </c>
      <c r="C2389" s="24" t="s">
        <v>7544</v>
      </c>
      <c r="D2389" s="24" t="s">
        <v>7545</v>
      </c>
      <c r="E2389" s="25">
        <v>420</v>
      </c>
      <c r="F2389" s="24" t="s">
        <v>7546</v>
      </c>
      <c r="G2389" s="25" t="s">
        <v>18</v>
      </c>
      <c r="H2389" s="1" t="s">
        <v>10062</v>
      </c>
      <c r="I2389" s="26">
        <v>45184.439849537041</v>
      </c>
      <c r="J2389" s="27">
        <v>100000</v>
      </c>
      <c r="K2389" s="28">
        <v>16900</v>
      </c>
      <c r="L2389" s="28">
        <v>70400</v>
      </c>
      <c r="M2389" s="28">
        <f>SUM(K2389:L2389)</f>
        <v>87300</v>
      </c>
      <c r="N2389" s="38">
        <v>1</v>
      </c>
      <c r="O2389" s="38">
        <v>1</v>
      </c>
    </row>
    <row r="2390" spans="1:15">
      <c r="A2390" s="24" t="s">
        <v>3849</v>
      </c>
      <c r="B2390" s="24" t="s">
        <v>7547</v>
      </c>
      <c r="C2390" s="24" t="s">
        <v>7548</v>
      </c>
      <c r="D2390" s="24" t="s">
        <v>7549</v>
      </c>
      <c r="E2390" s="25">
        <v>447</v>
      </c>
      <c r="F2390" s="24" t="s">
        <v>7550</v>
      </c>
      <c r="G2390" s="25" t="s">
        <v>18</v>
      </c>
      <c r="H2390" s="1" t="s">
        <v>10063</v>
      </c>
      <c r="I2390" s="26">
        <v>45090.530335648145</v>
      </c>
      <c r="J2390" s="27">
        <v>600000</v>
      </c>
      <c r="K2390" s="28">
        <v>99600</v>
      </c>
      <c r="L2390" s="28">
        <v>367300</v>
      </c>
      <c r="M2390" s="28">
        <f>SUM(K2390:L2390)</f>
        <v>466900</v>
      </c>
      <c r="N2390" s="38">
        <v>1</v>
      </c>
      <c r="O2390" s="38">
        <v>1</v>
      </c>
    </row>
    <row r="2391" spans="1:15">
      <c r="A2391" s="24" t="s">
        <v>3849</v>
      </c>
      <c r="B2391" s="24" t="s">
        <v>7551</v>
      </c>
      <c r="C2391" s="24" t="s">
        <v>7552</v>
      </c>
      <c r="D2391" s="24" t="s">
        <v>7553</v>
      </c>
      <c r="E2391" s="25">
        <v>452</v>
      </c>
      <c r="F2391" s="24" t="s">
        <v>7554</v>
      </c>
      <c r="G2391" s="25" t="s">
        <v>18</v>
      </c>
      <c r="H2391" s="1" t="s">
        <v>10064</v>
      </c>
      <c r="I2391" s="26">
        <v>45042.366099537037</v>
      </c>
      <c r="J2391" s="27">
        <v>142000</v>
      </c>
      <c r="K2391" s="28">
        <v>22300</v>
      </c>
      <c r="L2391" s="28">
        <v>38200</v>
      </c>
      <c r="M2391" s="28">
        <f>SUM(K2391:L2391)+33500+33500</f>
        <v>127500</v>
      </c>
      <c r="N2391" s="38">
        <v>1</v>
      </c>
      <c r="O2391" s="38">
        <v>1</v>
      </c>
    </row>
    <row r="2392" spans="1:15">
      <c r="A2392" s="24" t="s">
        <v>3849</v>
      </c>
      <c r="B2392" s="24" t="s">
        <v>7555</v>
      </c>
      <c r="C2392" s="24" t="s">
        <v>7556</v>
      </c>
      <c r="D2392" s="24" t="s">
        <v>7557</v>
      </c>
      <c r="E2392" s="25">
        <v>452</v>
      </c>
      <c r="F2392" s="24" t="s">
        <v>7558</v>
      </c>
      <c r="G2392" s="25" t="s">
        <v>18</v>
      </c>
      <c r="H2392" s="1" t="s">
        <v>10064</v>
      </c>
      <c r="I2392" s="26">
        <v>45042.366099537037</v>
      </c>
      <c r="J2392" s="27"/>
      <c r="K2392" s="28">
        <v>33500</v>
      </c>
      <c r="L2392" s="28">
        <v>0</v>
      </c>
      <c r="M2392" s="28"/>
      <c r="N2392" s="38">
        <v>1</v>
      </c>
      <c r="O2392" s="38">
        <v>1</v>
      </c>
    </row>
    <row r="2393" spans="1:15">
      <c r="A2393" s="24" t="s">
        <v>3849</v>
      </c>
      <c r="B2393" s="24" t="s">
        <v>7559</v>
      </c>
      <c r="C2393" s="24" t="s">
        <v>7560</v>
      </c>
      <c r="D2393" s="24" t="s">
        <v>7557</v>
      </c>
      <c r="E2393" s="25">
        <v>452</v>
      </c>
      <c r="F2393" s="24" t="s">
        <v>7561</v>
      </c>
      <c r="G2393" s="25" t="s">
        <v>18</v>
      </c>
      <c r="H2393" s="1" t="s">
        <v>10064</v>
      </c>
      <c r="I2393" s="26">
        <v>45042.366099537037</v>
      </c>
      <c r="J2393" s="27"/>
      <c r="K2393" s="28">
        <v>33500</v>
      </c>
      <c r="L2393" s="28">
        <v>0</v>
      </c>
      <c r="M2393" s="28"/>
      <c r="N2393" s="38">
        <v>1</v>
      </c>
      <c r="O2393" s="38">
        <v>1</v>
      </c>
    </row>
    <row r="2394" spans="1:15">
      <c r="A2394" s="1" t="s">
        <v>3849</v>
      </c>
      <c r="B2394" s="1" t="s">
        <v>7562</v>
      </c>
      <c r="C2394" s="1" t="s">
        <v>7563</v>
      </c>
      <c r="D2394" s="1" t="s">
        <v>7564</v>
      </c>
      <c r="E2394" s="2">
        <v>429</v>
      </c>
      <c r="F2394" s="1" t="s">
        <v>7565</v>
      </c>
      <c r="G2394" s="25" t="s">
        <v>18</v>
      </c>
      <c r="H2394" s="1" t="s">
        <v>10065</v>
      </c>
      <c r="I2394" s="29">
        <v>45012.350312499999</v>
      </c>
      <c r="J2394" s="27">
        <v>950000</v>
      </c>
      <c r="K2394" s="28">
        <v>265300</v>
      </c>
      <c r="L2394" s="28">
        <v>831300</v>
      </c>
      <c r="M2394" s="28">
        <f t="shared" ref="M2394:M2399" si="86">SUM(K2394:L2394)</f>
        <v>1096600</v>
      </c>
      <c r="N2394" s="38">
        <v>1</v>
      </c>
      <c r="O2394" s="38">
        <v>1</v>
      </c>
    </row>
    <row r="2395" spans="1:15">
      <c r="A2395" s="1" t="s">
        <v>3849</v>
      </c>
      <c r="B2395" s="1" t="s">
        <v>7566</v>
      </c>
      <c r="C2395" s="1" t="s">
        <v>7567</v>
      </c>
      <c r="D2395" s="1" t="s">
        <v>7568</v>
      </c>
      <c r="E2395" s="2">
        <v>420</v>
      </c>
      <c r="F2395" s="1" t="s">
        <v>7569</v>
      </c>
      <c r="G2395" s="25" t="s">
        <v>18</v>
      </c>
      <c r="H2395" s="1" t="s">
        <v>10066</v>
      </c>
      <c r="I2395" s="29">
        <v>45281.449756944399</v>
      </c>
      <c r="J2395" s="27">
        <v>100000</v>
      </c>
      <c r="K2395" s="28">
        <v>61500</v>
      </c>
      <c r="L2395" s="28">
        <v>49900</v>
      </c>
      <c r="M2395" s="28">
        <f t="shared" si="86"/>
        <v>111400</v>
      </c>
      <c r="N2395" s="38">
        <v>1</v>
      </c>
      <c r="O2395" s="38">
        <v>1</v>
      </c>
    </row>
    <row r="2396" spans="1:15">
      <c r="A2396" s="1" t="s">
        <v>3849</v>
      </c>
      <c r="B2396" s="1" t="s">
        <v>7570</v>
      </c>
      <c r="C2396" s="1" t="s">
        <v>7571</v>
      </c>
      <c r="D2396" s="1" t="s">
        <v>7553</v>
      </c>
      <c r="E2396" s="2">
        <v>455</v>
      </c>
      <c r="F2396" s="1" t="s">
        <v>7572</v>
      </c>
      <c r="G2396" s="25" t="s">
        <v>18</v>
      </c>
      <c r="H2396" s="1" t="s">
        <v>10067</v>
      </c>
      <c r="I2396" s="29">
        <v>45217.4528587963</v>
      </c>
      <c r="J2396" s="27">
        <v>65000</v>
      </c>
      <c r="K2396" s="28">
        <v>33400</v>
      </c>
      <c r="L2396" s="28">
        <v>34600</v>
      </c>
      <c r="M2396" s="28">
        <f t="shared" si="86"/>
        <v>68000</v>
      </c>
      <c r="N2396" s="38">
        <v>1</v>
      </c>
      <c r="O2396" s="38">
        <v>1</v>
      </c>
    </row>
    <row r="2397" spans="1:15">
      <c r="A2397" s="1" t="s">
        <v>3849</v>
      </c>
      <c r="B2397" s="1" t="s">
        <v>7573</v>
      </c>
      <c r="C2397" s="1" t="s">
        <v>7574</v>
      </c>
      <c r="D2397" s="1" t="s">
        <v>7545</v>
      </c>
      <c r="E2397" s="2">
        <v>429</v>
      </c>
      <c r="F2397" s="1" t="s">
        <v>7575</v>
      </c>
      <c r="G2397" s="25" t="s">
        <v>18</v>
      </c>
      <c r="H2397" s="1" t="s">
        <v>10068</v>
      </c>
      <c r="I2397" s="29">
        <v>45267.371782407397</v>
      </c>
      <c r="J2397" s="27">
        <v>110000</v>
      </c>
      <c r="K2397" s="28">
        <v>35700</v>
      </c>
      <c r="L2397" s="28">
        <v>74800</v>
      </c>
      <c r="M2397" s="28">
        <f t="shared" si="86"/>
        <v>110500</v>
      </c>
      <c r="N2397" s="38">
        <v>1</v>
      </c>
      <c r="O2397" s="38">
        <v>1</v>
      </c>
    </row>
    <row r="2398" spans="1:15">
      <c r="A2398" s="1" t="s">
        <v>3849</v>
      </c>
      <c r="B2398" s="1" t="s">
        <v>7576</v>
      </c>
      <c r="C2398" s="1" t="s">
        <v>7577</v>
      </c>
      <c r="D2398" s="1" t="s">
        <v>7545</v>
      </c>
      <c r="E2398" s="2">
        <v>430</v>
      </c>
      <c r="F2398" s="1" t="s">
        <v>7578</v>
      </c>
      <c r="G2398" s="25" t="s">
        <v>18</v>
      </c>
      <c r="H2398" s="1" t="s">
        <v>10069</v>
      </c>
      <c r="I2398" s="29">
        <v>45078.349814814799</v>
      </c>
      <c r="J2398" s="27">
        <v>499000</v>
      </c>
      <c r="K2398" s="28">
        <v>67400</v>
      </c>
      <c r="L2398" s="28">
        <v>341300</v>
      </c>
      <c r="M2398" s="28">
        <f t="shared" si="86"/>
        <v>408700</v>
      </c>
      <c r="N2398" s="38">
        <v>1</v>
      </c>
      <c r="O2398" s="38">
        <v>1</v>
      </c>
    </row>
    <row r="2399" spans="1:15">
      <c r="A2399" s="1" t="s">
        <v>3849</v>
      </c>
      <c r="B2399" s="1" t="s">
        <v>7579</v>
      </c>
      <c r="C2399" s="1" t="s">
        <v>7580</v>
      </c>
      <c r="D2399" s="1" t="s">
        <v>7581</v>
      </c>
      <c r="E2399" s="2">
        <v>429</v>
      </c>
      <c r="F2399" s="1" t="s">
        <v>7582</v>
      </c>
      <c r="G2399" s="25" t="s">
        <v>18</v>
      </c>
      <c r="H2399" s="1" t="s">
        <v>10070</v>
      </c>
      <c r="I2399" s="29">
        <v>44981.622326388897</v>
      </c>
      <c r="J2399" s="27">
        <v>175000</v>
      </c>
      <c r="K2399" s="28">
        <v>7200</v>
      </c>
      <c r="L2399" s="28">
        <v>135600</v>
      </c>
      <c r="M2399" s="28">
        <f t="shared" si="86"/>
        <v>142800</v>
      </c>
      <c r="N2399" s="38">
        <v>1</v>
      </c>
      <c r="O2399" s="38">
        <v>1</v>
      </c>
    </row>
    <row r="2400" spans="1:15">
      <c r="A2400" s="24" t="s">
        <v>3849</v>
      </c>
      <c r="B2400" s="24" t="s">
        <v>7583</v>
      </c>
      <c r="C2400" s="24" t="s">
        <v>7584</v>
      </c>
      <c r="D2400" s="24" t="s">
        <v>7553</v>
      </c>
      <c r="E2400" s="25">
        <v>456</v>
      </c>
      <c r="F2400" s="24" t="s">
        <v>7585</v>
      </c>
      <c r="G2400" s="25" t="s">
        <v>18</v>
      </c>
      <c r="H2400" s="1" t="s">
        <v>10071</v>
      </c>
      <c r="I2400" s="26">
        <v>44951.655590277776</v>
      </c>
      <c r="J2400" s="27">
        <v>175000</v>
      </c>
      <c r="K2400" s="28">
        <v>18500</v>
      </c>
      <c r="L2400" s="28">
        <v>3900</v>
      </c>
      <c r="M2400" s="28">
        <f>SUM(K2400:L2400)+184200</f>
        <v>206600</v>
      </c>
      <c r="N2400" s="38">
        <v>1</v>
      </c>
      <c r="O2400" s="38">
        <v>1</v>
      </c>
    </row>
    <row r="2401" spans="1:15">
      <c r="A2401" s="24" t="s">
        <v>3849</v>
      </c>
      <c r="B2401" s="24" t="s">
        <v>7586</v>
      </c>
      <c r="C2401" s="24" t="s">
        <v>7587</v>
      </c>
      <c r="D2401" s="24" t="s">
        <v>7545</v>
      </c>
      <c r="E2401" s="25">
        <v>429</v>
      </c>
      <c r="F2401" s="24" t="s">
        <v>7588</v>
      </c>
      <c r="G2401" s="25" t="s">
        <v>18</v>
      </c>
      <c r="H2401" s="1" t="s">
        <v>10071</v>
      </c>
      <c r="I2401" s="26">
        <v>44951.655590277776</v>
      </c>
      <c r="J2401" s="27"/>
      <c r="K2401" s="28">
        <v>16500</v>
      </c>
      <c r="L2401" s="28">
        <v>167700</v>
      </c>
      <c r="M2401" s="28"/>
      <c r="N2401" s="38">
        <v>1</v>
      </c>
      <c r="O2401" s="38">
        <v>1</v>
      </c>
    </row>
    <row r="2402" spans="1:15">
      <c r="A2402" s="24" t="s">
        <v>3849</v>
      </c>
      <c r="B2402" s="24" t="s">
        <v>7589</v>
      </c>
      <c r="C2402" s="24" t="s">
        <v>7590</v>
      </c>
      <c r="D2402" s="24" t="s">
        <v>4206</v>
      </c>
      <c r="E2402" s="25">
        <v>499</v>
      </c>
      <c r="F2402" s="24" t="s">
        <v>7591</v>
      </c>
      <c r="G2402" s="25" t="s">
        <v>18</v>
      </c>
      <c r="H2402" s="1" t="s">
        <v>10072</v>
      </c>
      <c r="I2402" s="26">
        <v>45015.510277777779</v>
      </c>
      <c r="J2402" s="27">
        <v>170000</v>
      </c>
      <c r="K2402" s="28">
        <v>34600</v>
      </c>
      <c r="L2402" s="28">
        <v>85300</v>
      </c>
      <c r="M2402" s="28">
        <f>SUM(K2402:L2402)</f>
        <v>119900</v>
      </c>
      <c r="N2402" s="38">
        <v>1.36</v>
      </c>
      <c r="O2402" s="38">
        <v>1.36</v>
      </c>
    </row>
    <row r="2403" spans="1:15">
      <c r="A2403" s="24" t="s">
        <v>4459</v>
      </c>
      <c r="B2403" s="24" t="s">
        <v>7592</v>
      </c>
      <c r="C2403" s="24" t="s">
        <v>7593</v>
      </c>
      <c r="D2403" s="24" t="s">
        <v>7594</v>
      </c>
      <c r="E2403" s="25">
        <v>429</v>
      </c>
      <c r="F2403" s="24" t="s">
        <v>7595</v>
      </c>
      <c r="G2403" s="25" t="s">
        <v>18</v>
      </c>
      <c r="H2403" s="1" t="s">
        <v>10122</v>
      </c>
      <c r="I2403" s="26">
        <v>45091.6559375</v>
      </c>
      <c r="J2403" s="27">
        <v>42000</v>
      </c>
      <c r="K2403" s="28">
        <v>7300</v>
      </c>
      <c r="L2403" s="28">
        <v>39000</v>
      </c>
      <c r="M2403" s="28">
        <f t="shared" ref="M2403:M2411" si="87">SUM(K2403:L2403)</f>
        <v>46300</v>
      </c>
      <c r="N2403" s="38">
        <v>1</v>
      </c>
      <c r="O2403" s="38">
        <v>1</v>
      </c>
    </row>
    <row r="2404" spans="1:15">
      <c r="A2404" s="1" t="s">
        <v>4459</v>
      </c>
      <c r="B2404" s="1" t="s">
        <v>7596</v>
      </c>
      <c r="C2404" s="1" t="s">
        <v>7597</v>
      </c>
      <c r="D2404" s="1" t="s">
        <v>7594</v>
      </c>
      <c r="E2404" s="2">
        <v>447</v>
      </c>
      <c r="F2404" s="1" t="s">
        <v>7598</v>
      </c>
      <c r="G2404" s="25" t="s">
        <v>18</v>
      </c>
      <c r="H2404" s="1" t="s">
        <v>10125</v>
      </c>
      <c r="I2404" s="29">
        <v>45274.658761574101</v>
      </c>
      <c r="J2404" s="27">
        <v>110000</v>
      </c>
      <c r="K2404" s="28">
        <v>7600</v>
      </c>
      <c r="L2404" s="28">
        <v>107500</v>
      </c>
      <c r="M2404" s="28">
        <f t="shared" si="87"/>
        <v>115100</v>
      </c>
      <c r="N2404" s="38">
        <v>1</v>
      </c>
      <c r="O2404" s="38">
        <v>1</v>
      </c>
    </row>
    <row r="2405" spans="1:15">
      <c r="A2405" s="1" t="s">
        <v>4459</v>
      </c>
      <c r="B2405" s="1" t="s">
        <v>7599</v>
      </c>
      <c r="C2405" s="1" t="s">
        <v>7600</v>
      </c>
      <c r="D2405" s="1" t="s">
        <v>7601</v>
      </c>
      <c r="E2405" s="2">
        <v>429</v>
      </c>
      <c r="F2405" s="1" t="s">
        <v>7602</v>
      </c>
      <c r="G2405" s="25" t="s">
        <v>18</v>
      </c>
      <c r="H2405" s="1" t="s">
        <v>10126</v>
      </c>
      <c r="I2405" s="29">
        <v>45223.646666666697</v>
      </c>
      <c r="J2405" s="27">
        <v>145000</v>
      </c>
      <c r="K2405" s="28">
        <v>22000</v>
      </c>
      <c r="L2405" s="28">
        <v>123500</v>
      </c>
      <c r="M2405" s="28">
        <f t="shared" si="87"/>
        <v>145500</v>
      </c>
      <c r="N2405" s="38">
        <v>1</v>
      </c>
      <c r="O2405" s="38">
        <v>1</v>
      </c>
    </row>
    <row r="2406" spans="1:15">
      <c r="A2406" s="1" t="s">
        <v>4459</v>
      </c>
      <c r="B2406" s="1" t="s">
        <v>7603</v>
      </c>
      <c r="C2406" s="1" t="s">
        <v>7604</v>
      </c>
      <c r="D2406" s="1" t="s">
        <v>7605</v>
      </c>
      <c r="E2406" s="2">
        <v>449</v>
      </c>
      <c r="F2406" s="1" t="s">
        <v>7606</v>
      </c>
      <c r="G2406" s="25" t="s">
        <v>18</v>
      </c>
      <c r="H2406" s="1" t="s">
        <v>10127</v>
      </c>
      <c r="I2406" s="29">
        <v>45239.672245370399</v>
      </c>
      <c r="J2406" s="27">
        <v>1500000</v>
      </c>
      <c r="K2406" s="28">
        <v>106200</v>
      </c>
      <c r="L2406" s="28">
        <v>1348100</v>
      </c>
      <c r="M2406" s="28">
        <f t="shared" si="87"/>
        <v>1454300</v>
      </c>
      <c r="N2406" s="38">
        <v>1</v>
      </c>
      <c r="O2406" s="38">
        <v>1</v>
      </c>
    </row>
    <row r="2407" spans="1:15">
      <c r="A2407" s="1" t="s">
        <v>4459</v>
      </c>
      <c r="B2407" s="1" t="s">
        <v>7607</v>
      </c>
      <c r="C2407" s="1" t="s">
        <v>7608</v>
      </c>
      <c r="D2407" s="1" t="s">
        <v>7609</v>
      </c>
      <c r="E2407" s="2">
        <v>444</v>
      </c>
      <c r="F2407" s="1" t="s">
        <v>7610</v>
      </c>
      <c r="G2407" s="25" t="s">
        <v>18</v>
      </c>
      <c r="H2407" s="1" t="s">
        <v>10123</v>
      </c>
      <c r="I2407" s="29">
        <v>45044.595972222203</v>
      </c>
      <c r="J2407" s="27">
        <v>215000</v>
      </c>
      <c r="K2407" s="28">
        <v>29300</v>
      </c>
      <c r="L2407" s="28">
        <v>157600</v>
      </c>
      <c r="M2407" s="28">
        <f t="shared" si="87"/>
        <v>186900</v>
      </c>
      <c r="N2407" s="38">
        <v>1</v>
      </c>
      <c r="O2407" s="38">
        <v>1</v>
      </c>
    </row>
    <row r="2408" spans="1:15">
      <c r="A2408" s="1" t="s">
        <v>4459</v>
      </c>
      <c r="B2408" s="1" t="s">
        <v>7611</v>
      </c>
      <c r="C2408" s="1" t="s">
        <v>7612</v>
      </c>
      <c r="D2408" s="1" t="s">
        <v>7594</v>
      </c>
      <c r="E2408" s="2">
        <v>447</v>
      </c>
      <c r="F2408" s="1" t="s">
        <v>7613</v>
      </c>
      <c r="G2408" s="25" t="s">
        <v>18</v>
      </c>
      <c r="H2408" s="1" t="s">
        <v>10124</v>
      </c>
      <c r="I2408" s="29">
        <v>45040.538680555597</v>
      </c>
      <c r="J2408" s="27">
        <v>585000</v>
      </c>
      <c r="K2408" s="28">
        <v>10000</v>
      </c>
      <c r="L2408" s="28">
        <v>486100</v>
      </c>
      <c r="M2408" s="28">
        <f t="shared" si="87"/>
        <v>496100</v>
      </c>
      <c r="N2408" s="38">
        <v>1</v>
      </c>
      <c r="O2408" s="38">
        <v>1</v>
      </c>
    </row>
    <row r="2409" spans="1:15">
      <c r="A2409" s="1" t="s">
        <v>4459</v>
      </c>
      <c r="B2409" s="1" t="s">
        <v>7614</v>
      </c>
      <c r="C2409" s="1" t="s">
        <v>7615</v>
      </c>
      <c r="D2409" s="1" t="s">
        <v>7616</v>
      </c>
      <c r="E2409" s="2">
        <v>429</v>
      </c>
      <c r="F2409" s="1" t="s">
        <v>7617</v>
      </c>
      <c r="G2409" s="25" t="s">
        <v>18</v>
      </c>
      <c r="H2409" s="1" t="s">
        <v>10128</v>
      </c>
      <c r="I2409" s="29">
        <v>45251</v>
      </c>
      <c r="J2409" s="27">
        <v>92500</v>
      </c>
      <c r="K2409" s="28">
        <v>45600</v>
      </c>
      <c r="L2409" s="28">
        <v>29300</v>
      </c>
      <c r="M2409" s="28">
        <f t="shared" si="87"/>
        <v>74900</v>
      </c>
      <c r="N2409" s="38">
        <v>1</v>
      </c>
      <c r="O2409" s="38">
        <v>1</v>
      </c>
    </row>
    <row r="2410" spans="1:15">
      <c r="A2410" s="1" t="s">
        <v>4459</v>
      </c>
      <c r="B2410" s="1" t="s">
        <v>7618</v>
      </c>
      <c r="C2410" s="1" t="s">
        <v>7619</v>
      </c>
      <c r="D2410" s="1" t="s">
        <v>7620</v>
      </c>
      <c r="E2410" s="2">
        <v>401</v>
      </c>
      <c r="F2410" s="1" t="s">
        <v>7621</v>
      </c>
      <c r="G2410" s="25" t="s">
        <v>18</v>
      </c>
      <c r="H2410" s="1" t="s">
        <v>10129</v>
      </c>
      <c r="I2410" s="29">
        <v>45274</v>
      </c>
      <c r="J2410" s="27">
        <v>85000</v>
      </c>
      <c r="K2410" s="28">
        <v>2300</v>
      </c>
      <c r="L2410" s="28">
        <v>77800</v>
      </c>
      <c r="M2410" s="28">
        <f t="shared" si="87"/>
        <v>80100</v>
      </c>
      <c r="N2410" s="38">
        <v>1</v>
      </c>
      <c r="O2410" s="38">
        <v>1</v>
      </c>
    </row>
    <row r="2411" spans="1:15">
      <c r="A2411" s="24" t="s">
        <v>4459</v>
      </c>
      <c r="B2411" s="24" t="s">
        <v>7622</v>
      </c>
      <c r="C2411" s="24" t="s">
        <v>7623</v>
      </c>
      <c r="D2411" s="24" t="s">
        <v>7624</v>
      </c>
      <c r="E2411" s="25">
        <v>455</v>
      </c>
      <c r="F2411" s="24" t="s">
        <v>7625</v>
      </c>
      <c r="G2411" s="25" t="s">
        <v>18</v>
      </c>
      <c r="H2411" s="1" t="s">
        <v>10130</v>
      </c>
      <c r="I2411" s="26">
        <v>45152.680011574077</v>
      </c>
      <c r="J2411" s="27">
        <v>80000</v>
      </c>
      <c r="K2411" s="28">
        <v>12900</v>
      </c>
      <c r="L2411" s="28">
        <v>51200</v>
      </c>
      <c r="M2411" s="28">
        <f t="shared" si="87"/>
        <v>64100</v>
      </c>
      <c r="N2411" s="38">
        <v>1</v>
      </c>
      <c r="O2411" s="38">
        <v>1</v>
      </c>
    </row>
    <row r="2412" spans="1:15">
      <c r="N2412" s="38"/>
      <c r="O2412" s="38"/>
    </row>
    <row r="2413" spans="1:15">
      <c r="A2413" t="s">
        <v>3573</v>
      </c>
      <c r="B2413" t="s">
        <v>7626</v>
      </c>
      <c r="C2413" t="s">
        <v>7627</v>
      </c>
      <c r="D2413" t="s">
        <v>7628</v>
      </c>
      <c r="E2413" s="30">
        <v>400</v>
      </c>
      <c r="F2413" t="s">
        <v>7629</v>
      </c>
      <c r="G2413" s="30" t="s">
        <v>18</v>
      </c>
      <c r="H2413" s="1" t="s">
        <v>10073</v>
      </c>
      <c r="I2413" s="31">
        <v>45153.429328703707</v>
      </c>
      <c r="J2413" s="32">
        <v>49000</v>
      </c>
      <c r="K2413" s="33">
        <v>205800</v>
      </c>
      <c r="L2413" s="33">
        <v>0</v>
      </c>
      <c r="M2413" s="33">
        <f>SUM(K2413:L2413)</f>
        <v>205800</v>
      </c>
      <c r="N2413" s="38">
        <v>1</v>
      </c>
      <c r="O2413" s="38">
        <v>1</v>
      </c>
    </row>
    <row r="2414" spans="1:15">
      <c r="A2414" s="24" t="s">
        <v>3426</v>
      </c>
      <c r="B2414" s="24" t="s">
        <v>7630</v>
      </c>
      <c r="C2414" s="24" t="s">
        <v>7631</v>
      </c>
      <c r="D2414" s="24" t="s">
        <v>7632</v>
      </c>
      <c r="E2414" s="25">
        <v>400</v>
      </c>
      <c r="F2414" s="24" t="s">
        <v>7633</v>
      </c>
      <c r="G2414" s="25" t="s">
        <v>18</v>
      </c>
      <c r="H2414" s="1" t="s">
        <v>10074</v>
      </c>
      <c r="I2414" s="26">
        <v>45167.656076388892</v>
      </c>
      <c r="J2414" s="32">
        <v>35000</v>
      </c>
      <c r="K2414" s="33">
        <v>16300</v>
      </c>
      <c r="L2414" s="33">
        <v>0</v>
      </c>
      <c r="M2414" s="33">
        <f>SUM(K2414:L2414)+11700</f>
        <v>28000</v>
      </c>
      <c r="N2414" s="38">
        <v>1</v>
      </c>
      <c r="O2414" s="38">
        <v>1</v>
      </c>
    </row>
    <row r="2415" spans="1:15">
      <c r="A2415" s="24" t="s">
        <v>3426</v>
      </c>
      <c r="B2415" s="24" t="s">
        <v>7634</v>
      </c>
      <c r="C2415" s="24" t="s">
        <v>7635</v>
      </c>
      <c r="D2415" s="24" t="s">
        <v>7632</v>
      </c>
      <c r="E2415" s="25">
        <v>400</v>
      </c>
      <c r="F2415" s="24" t="s">
        <v>7636</v>
      </c>
      <c r="G2415" s="25" t="s">
        <v>18</v>
      </c>
      <c r="H2415" s="1" t="s">
        <v>10074</v>
      </c>
      <c r="I2415" s="26">
        <v>45167.656076388892</v>
      </c>
      <c r="J2415" s="32"/>
      <c r="K2415" s="33">
        <v>11700</v>
      </c>
      <c r="L2415" s="33">
        <v>0</v>
      </c>
      <c r="M2415" s="33"/>
      <c r="N2415" s="38">
        <v>1</v>
      </c>
      <c r="O2415" s="38">
        <v>1</v>
      </c>
    </row>
    <row r="2416" spans="1:15">
      <c r="A2416" s="24"/>
      <c r="B2416" s="24"/>
      <c r="C2416" s="24"/>
      <c r="D2416" s="24"/>
      <c r="E2416" s="25"/>
      <c r="F2416" s="24"/>
      <c r="G2416" s="25"/>
      <c r="I2416" s="26"/>
      <c r="J2416" s="32"/>
      <c r="K2416" s="33"/>
      <c r="L2416" s="33"/>
      <c r="M2416" s="33"/>
      <c r="N2416" s="38"/>
      <c r="O2416" s="38"/>
    </row>
    <row r="2417" spans="1:15">
      <c r="A2417" s="24" t="s">
        <v>3849</v>
      </c>
      <c r="B2417" s="24" t="s">
        <v>7637</v>
      </c>
      <c r="C2417" s="24" t="s">
        <v>7638</v>
      </c>
      <c r="D2417" s="24" t="s">
        <v>7639</v>
      </c>
      <c r="E2417" s="25">
        <v>340</v>
      </c>
      <c r="F2417" s="24" t="s">
        <v>7640</v>
      </c>
      <c r="G2417" s="25" t="s">
        <v>18</v>
      </c>
      <c r="H2417" s="1" t="s">
        <v>10075</v>
      </c>
      <c r="I2417" s="26">
        <v>45226.617002314815</v>
      </c>
      <c r="J2417" s="27">
        <v>200000</v>
      </c>
      <c r="K2417" s="28">
        <v>33400</v>
      </c>
      <c r="L2417" s="28">
        <v>146100</v>
      </c>
      <c r="M2417" s="28">
        <f>SUM(K2417:L2417)</f>
        <v>179500</v>
      </c>
      <c r="N2417" s="38">
        <v>1</v>
      </c>
      <c r="O2417" s="38">
        <v>1</v>
      </c>
    </row>
    <row r="2418" spans="1:15">
      <c r="A2418" s="24" t="s">
        <v>3849</v>
      </c>
      <c r="B2418" s="24" t="s">
        <v>7641</v>
      </c>
      <c r="C2418" s="24" t="s">
        <v>7642</v>
      </c>
      <c r="D2418" s="24" t="s">
        <v>7643</v>
      </c>
      <c r="E2418" s="25">
        <v>399</v>
      </c>
      <c r="F2418" s="24" t="s">
        <v>7644</v>
      </c>
      <c r="G2418" s="25" t="s">
        <v>18</v>
      </c>
      <c r="H2418" s="1" t="s">
        <v>10076</v>
      </c>
      <c r="I2418" s="26">
        <v>45274.457650462966</v>
      </c>
      <c r="J2418" s="27">
        <v>265500</v>
      </c>
      <c r="K2418" s="28">
        <v>19800</v>
      </c>
      <c r="L2418" s="28">
        <v>226400</v>
      </c>
      <c r="M2418" s="28">
        <f>SUM(K2418:L2418)</f>
        <v>246200</v>
      </c>
      <c r="N2418" s="38">
        <v>1</v>
      </c>
      <c r="O2418" s="38">
        <v>1</v>
      </c>
    </row>
    <row r="2419" spans="1:15">
      <c r="A2419" s="1" t="s">
        <v>3849</v>
      </c>
      <c r="B2419" s="24" t="s">
        <v>7645</v>
      </c>
      <c r="C2419" s="24" t="s">
        <v>7646</v>
      </c>
      <c r="D2419" s="24" t="s">
        <v>7647</v>
      </c>
      <c r="E2419" s="25">
        <v>350</v>
      </c>
      <c r="F2419" s="24" t="s">
        <v>7648</v>
      </c>
      <c r="G2419" s="25" t="s">
        <v>18</v>
      </c>
      <c r="H2419" s="1" t="s">
        <v>10077</v>
      </c>
      <c r="I2419" s="26">
        <v>45036.535474537035</v>
      </c>
      <c r="J2419" s="27">
        <v>420678</v>
      </c>
      <c r="K2419" s="28">
        <v>50400</v>
      </c>
      <c r="L2419" s="28">
        <v>341300</v>
      </c>
      <c r="M2419" s="28">
        <f>SUM(K2419:L2419)</f>
        <v>391700</v>
      </c>
      <c r="N2419" s="38">
        <v>1</v>
      </c>
      <c r="O2419" s="38">
        <v>1</v>
      </c>
    </row>
    <row r="2420" spans="1:15">
      <c r="A2420" s="1" t="s">
        <v>4459</v>
      </c>
      <c r="B2420" s="24" t="s">
        <v>7649</v>
      </c>
      <c r="C2420" s="24" t="s">
        <v>7650</v>
      </c>
      <c r="D2420" s="24" t="s">
        <v>7651</v>
      </c>
      <c r="E2420" s="25">
        <v>399</v>
      </c>
      <c r="F2420" s="24" t="s">
        <v>7652</v>
      </c>
      <c r="G2420" s="25" t="s">
        <v>18</v>
      </c>
      <c r="H2420" s="1" t="s">
        <v>10078</v>
      </c>
      <c r="I2420" s="26">
        <v>44939.406550925924</v>
      </c>
      <c r="J2420" s="27">
        <v>7500</v>
      </c>
      <c r="K2420" s="28">
        <v>5300</v>
      </c>
      <c r="L2420" s="28">
        <v>3000</v>
      </c>
      <c r="M2420" s="28">
        <f>SUM(K2420:L2420)</f>
        <v>8300</v>
      </c>
      <c r="N2420" s="38">
        <v>1</v>
      </c>
      <c r="O2420" s="38">
        <v>1</v>
      </c>
    </row>
    <row r="2421" spans="1:15">
      <c r="A2421" s="24" t="s">
        <v>4459</v>
      </c>
      <c r="B2421" s="24" t="s">
        <v>7653</v>
      </c>
      <c r="C2421" s="24" t="s">
        <v>7654</v>
      </c>
      <c r="D2421" s="24" t="s">
        <v>7647</v>
      </c>
      <c r="E2421" s="25">
        <v>399</v>
      </c>
      <c r="F2421" s="24" t="s">
        <v>7655</v>
      </c>
      <c r="G2421" s="25" t="s">
        <v>18</v>
      </c>
      <c r="H2421" s="1" t="s">
        <v>10079</v>
      </c>
      <c r="I2421" s="26">
        <v>44964.576736111114</v>
      </c>
      <c r="J2421" s="27">
        <v>225000</v>
      </c>
      <c r="K2421" s="28">
        <v>30500</v>
      </c>
      <c r="L2421" s="28">
        <v>309800</v>
      </c>
      <c r="M2421" s="28">
        <f>SUM(K2421:L2421)</f>
        <v>340300</v>
      </c>
      <c r="N2421" s="38">
        <v>1</v>
      </c>
      <c r="O2421" s="38">
        <v>1</v>
      </c>
    </row>
    <row r="2422" spans="1:15">
      <c r="A2422" s="24"/>
      <c r="B2422" s="24"/>
      <c r="C2422" s="24"/>
      <c r="D2422" s="24"/>
      <c r="E2422" s="25"/>
      <c r="F2422" s="24"/>
      <c r="G2422" s="25"/>
      <c r="I2422" s="26"/>
      <c r="J2422" s="27"/>
      <c r="K2422" s="28"/>
      <c r="L2422" s="28"/>
      <c r="M2422" s="28"/>
      <c r="N2422" s="38"/>
      <c r="O2422" s="38"/>
    </row>
    <row r="2423" spans="1:15">
      <c r="A2423" t="s">
        <v>13</v>
      </c>
      <c r="B2423" t="s">
        <v>7656</v>
      </c>
      <c r="C2423" t="s">
        <v>7657</v>
      </c>
      <c r="D2423" t="s">
        <v>123</v>
      </c>
      <c r="E2423" s="30">
        <v>500</v>
      </c>
      <c r="F2423" t="s">
        <v>7658</v>
      </c>
      <c r="G2423" s="30" t="s">
        <v>18</v>
      </c>
      <c r="H2423" s="1" t="s">
        <v>10080</v>
      </c>
      <c r="I2423" s="31">
        <v>45044.453668981485</v>
      </c>
      <c r="J2423" s="34">
        <v>55000</v>
      </c>
      <c r="K2423" s="33">
        <v>19400</v>
      </c>
      <c r="L2423" s="33">
        <v>0</v>
      </c>
      <c r="M2423" s="33">
        <f>SUM(K2423:L2423)</f>
        <v>19400</v>
      </c>
      <c r="N2423" s="38">
        <v>1.39</v>
      </c>
      <c r="O2423" s="38">
        <v>1.39</v>
      </c>
    </row>
    <row r="2424" spans="1:15">
      <c r="A2424" t="s">
        <v>13</v>
      </c>
      <c r="B2424" t="s">
        <v>7659</v>
      </c>
      <c r="C2424" t="s">
        <v>7660</v>
      </c>
      <c r="D2424" t="s">
        <v>661</v>
      </c>
      <c r="E2424" s="30">
        <v>500</v>
      </c>
      <c r="F2424" t="s">
        <v>7661</v>
      </c>
      <c r="G2424" s="30" t="s">
        <v>18</v>
      </c>
      <c r="H2424" s="1" t="s">
        <v>10081</v>
      </c>
      <c r="I2424" s="31">
        <v>45239.377928240741</v>
      </c>
      <c r="J2424" s="34">
        <v>33900</v>
      </c>
      <c r="K2424" s="33">
        <v>700</v>
      </c>
      <c r="L2424" s="33">
        <v>0</v>
      </c>
      <c r="M2424" s="33">
        <f>SUM(K2424:L2424)</f>
        <v>700</v>
      </c>
      <c r="N2424" s="38">
        <v>1</v>
      </c>
      <c r="O2424" s="38">
        <v>1</v>
      </c>
    </row>
    <row r="2425" spans="1:15">
      <c r="A2425" t="s">
        <v>663</v>
      </c>
      <c r="B2425" t="s">
        <v>7662</v>
      </c>
      <c r="C2425" t="s">
        <v>7663</v>
      </c>
      <c r="D2425" t="s">
        <v>7664</v>
      </c>
      <c r="E2425" s="30">
        <v>500</v>
      </c>
      <c r="F2425" t="s">
        <v>7665</v>
      </c>
      <c r="G2425" s="30" t="s">
        <v>18</v>
      </c>
      <c r="H2425" s="1" t="s">
        <v>10082</v>
      </c>
      <c r="I2425" s="31">
        <v>44972.583113425928</v>
      </c>
      <c r="J2425" s="34">
        <v>60000</v>
      </c>
      <c r="K2425" s="33">
        <v>22100</v>
      </c>
      <c r="L2425" s="33">
        <v>0</v>
      </c>
      <c r="M2425" s="33">
        <f>SUM(K2425:L2425)+22900</f>
        <v>45000</v>
      </c>
      <c r="N2425" s="38">
        <v>1</v>
      </c>
      <c r="O2425" s="38">
        <v>1</v>
      </c>
    </row>
    <row r="2426" spans="1:15">
      <c r="A2426" t="s">
        <v>663</v>
      </c>
      <c r="B2426" t="s">
        <v>7666</v>
      </c>
      <c r="C2426" t="s">
        <v>7667</v>
      </c>
      <c r="D2426" t="s">
        <v>7664</v>
      </c>
      <c r="E2426" s="30">
        <v>500</v>
      </c>
      <c r="F2426" t="s">
        <v>1957</v>
      </c>
      <c r="G2426" s="30" t="s">
        <v>18</v>
      </c>
      <c r="H2426" s="1" t="s">
        <v>10082</v>
      </c>
      <c r="I2426" s="31">
        <v>44972.583113425928</v>
      </c>
      <c r="J2426"/>
      <c r="K2426" s="33">
        <v>22900</v>
      </c>
      <c r="L2426" s="33">
        <v>0</v>
      </c>
      <c r="M2426" s="33"/>
      <c r="N2426" s="38">
        <v>1</v>
      </c>
      <c r="O2426" s="38">
        <v>1</v>
      </c>
    </row>
    <row r="2427" spans="1:15">
      <c r="A2427" t="s">
        <v>663</v>
      </c>
      <c r="B2427" t="s">
        <v>7668</v>
      </c>
      <c r="C2427" t="s">
        <v>7669</v>
      </c>
      <c r="D2427" t="s">
        <v>7670</v>
      </c>
      <c r="E2427" s="30">
        <v>500</v>
      </c>
      <c r="F2427" t="s">
        <v>7671</v>
      </c>
      <c r="G2427" s="30" t="s">
        <v>18</v>
      </c>
      <c r="H2427" s="1" t="s">
        <v>10083</v>
      </c>
      <c r="I2427" s="31">
        <v>45147.643263888887</v>
      </c>
      <c r="J2427" s="34">
        <v>100000</v>
      </c>
      <c r="K2427" s="33">
        <v>57100</v>
      </c>
      <c r="L2427" s="33">
        <v>0</v>
      </c>
      <c r="M2427" s="33">
        <f t="shared" ref="M2427:M2435" si="88">SUM(K2427:L2427)</f>
        <v>57100</v>
      </c>
      <c r="N2427" s="38">
        <v>1</v>
      </c>
      <c r="O2427" s="38">
        <v>1</v>
      </c>
    </row>
    <row r="2428" spans="1:15">
      <c r="A2428" t="s">
        <v>663</v>
      </c>
      <c r="B2428" t="s">
        <v>7672</v>
      </c>
      <c r="C2428" t="s">
        <v>7673</v>
      </c>
      <c r="D2428" t="s">
        <v>7674</v>
      </c>
      <c r="E2428" s="30">
        <v>500</v>
      </c>
      <c r="F2428" t="s">
        <v>7675</v>
      </c>
      <c r="G2428" s="30" t="s">
        <v>18</v>
      </c>
      <c r="H2428" s="1" t="s">
        <v>10084</v>
      </c>
      <c r="I2428" s="31">
        <v>45159.579583333332</v>
      </c>
      <c r="J2428" s="34">
        <v>163000</v>
      </c>
      <c r="K2428" s="33">
        <v>153700</v>
      </c>
      <c r="L2428" s="33">
        <v>0</v>
      </c>
      <c r="M2428" s="33">
        <f t="shared" si="88"/>
        <v>153700</v>
      </c>
      <c r="N2428" s="38">
        <v>1.73</v>
      </c>
      <c r="O2428" s="38">
        <v>1.73</v>
      </c>
    </row>
    <row r="2429" spans="1:15">
      <c r="A2429" t="s">
        <v>663</v>
      </c>
      <c r="B2429" t="s">
        <v>7676</v>
      </c>
      <c r="C2429" t="s">
        <v>7677</v>
      </c>
      <c r="D2429" t="s">
        <v>1037</v>
      </c>
      <c r="E2429" s="30">
        <v>500</v>
      </c>
      <c r="F2429" t="s">
        <v>7678</v>
      </c>
      <c r="G2429" s="30" t="s">
        <v>18</v>
      </c>
      <c r="H2429" s="1" t="s">
        <v>10085</v>
      </c>
      <c r="I2429" s="31">
        <v>45114.668912037036</v>
      </c>
      <c r="J2429" s="34">
        <v>40000</v>
      </c>
      <c r="K2429" s="33">
        <v>54900</v>
      </c>
      <c r="L2429" s="33">
        <v>0</v>
      </c>
      <c r="M2429" s="33">
        <f t="shared" si="88"/>
        <v>54900</v>
      </c>
      <c r="N2429" s="38">
        <v>1.45</v>
      </c>
      <c r="O2429" s="38">
        <v>1.6567384634520503</v>
      </c>
    </row>
    <row r="2430" spans="1:15">
      <c r="A2430" t="s">
        <v>2500</v>
      </c>
      <c r="B2430" t="s">
        <v>7679</v>
      </c>
      <c r="C2430" t="s">
        <v>7680</v>
      </c>
      <c r="D2430" t="s">
        <v>2634</v>
      </c>
      <c r="E2430" s="30">
        <v>500</v>
      </c>
      <c r="F2430" t="s">
        <v>7681</v>
      </c>
      <c r="G2430" s="30" t="s">
        <v>18</v>
      </c>
      <c r="H2430" s="1" t="s">
        <v>10086</v>
      </c>
      <c r="I2430" s="31">
        <v>45016.658206018517</v>
      </c>
      <c r="J2430" s="34">
        <v>3000</v>
      </c>
      <c r="K2430" s="33">
        <v>2000</v>
      </c>
      <c r="L2430" s="33">
        <v>0</v>
      </c>
      <c r="M2430" s="33">
        <f t="shared" si="88"/>
        <v>2000</v>
      </c>
      <c r="N2430" s="38">
        <v>1.62</v>
      </c>
      <c r="O2430" s="38">
        <v>1.9561717352415029</v>
      </c>
    </row>
    <row r="2431" spans="1:15">
      <c r="A2431" t="s">
        <v>2500</v>
      </c>
      <c r="B2431" t="s">
        <v>7682</v>
      </c>
      <c r="C2431" t="s">
        <v>7683</v>
      </c>
      <c r="D2431" t="s">
        <v>7684</v>
      </c>
      <c r="E2431" s="30">
        <v>500</v>
      </c>
      <c r="F2431" t="s">
        <v>7685</v>
      </c>
      <c r="G2431" s="30" t="s">
        <v>18</v>
      </c>
      <c r="H2431" s="1" t="s">
        <v>10087</v>
      </c>
      <c r="I2431" s="31">
        <v>45061.356932870367</v>
      </c>
      <c r="J2431" s="34">
        <v>100000</v>
      </c>
      <c r="K2431" s="33">
        <v>106000</v>
      </c>
      <c r="L2431" s="33">
        <v>0</v>
      </c>
      <c r="M2431" s="33">
        <f t="shared" si="88"/>
        <v>106000</v>
      </c>
      <c r="N2431" s="38">
        <v>1</v>
      </c>
      <c r="O2431" s="38">
        <v>1</v>
      </c>
    </row>
    <row r="2432" spans="1:15">
      <c r="A2432" t="s">
        <v>2500</v>
      </c>
      <c r="B2432" t="s">
        <v>7686</v>
      </c>
      <c r="C2432" t="s">
        <v>7687</v>
      </c>
      <c r="D2432" t="s">
        <v>3387</v>
      </c>
      <c r="E2432" s="30">
        <v>500</v>
      </c>
      <c r="F2432" t="s">
        <v>7688</v>
      </c>
      <c r="G2432" s="30" t="s">
        <v>18</v>
      </c>
      <c r="H2432" s="1" t="s">
        <v>10088</v>
      </c>
      <c r="I2432" s="31">
        <v>45168.675057870372</v>
      </c>
      <c r="J2432" s="34">
        <v>90000</v>
      </c>
      <c r="K2432" s="33">
        <v>16800</v>
      </c>
      <c r="L2432" s="33">
        <v>0</v>
      </c>
      <c r="M2432" s="33">
        <f t="shared" si="88"/>
        <v>16800</v>
      </c>
      <c r="N2432" s="38">
        <v>1</v>
      </c>
      <c r="O2432" s="38">
        <v>1</v>
      </c>
    </row>
    <row r="2433" spans="1:15">
      <c r="A2433" t="s">
        <v>2015</v>
      </c>
      <c r="B2433" t="s">
        <v>7689</v>
      </c>
      <c r="C2433" t="s">
        <v>7690</v>
      </c>
      <c r="D2433" t="s">
        <v>7691</v>
      </c>
      <c r="E2433" s="30">
        <v>500</v>
      </c>
      <c r="F2433" t="s">
        <v>7692</v>
      </c>
      <c r="G2433" s="30" t="s">
        <v>18</v>
      </c>
      <c r="H2433" s="1" t="s">
        <v>10089</v>
      </c>
      <c r="I2433" s="31">
        <v>45153.340636574074</v>
      </c>
      <c r="J2433" s="34">
        <v>75000</v>
      </c>
      <c r="K2433" s="33">
        <v>1400</v>
      </c>
      <c r="L2433" s="33">
        <v>0</v>
      </c>
      <c r="M2433" s="33">
        <f t="shared" si="88"/>
        <v>1400</v>
      </c>
      <c r="N2433" s="38">
        <v>1</v>
      </c>
      <c r="O2433" s="38">
        <v>1</v>
      </c>
    </row>
    <row r="2434" spans="1:15">
      <c r="A2434" t="s">
        <v>3426</v>
      </c>
      <c r="B2434" t="s">
        <v>7693</v>
      </c>
      <c r="C2434" t="s">
        <v>7694</v>
      </c>
      <c r="D2434" t="s">
        <v>3457</v>
      </c>
      <c r="E2434" s="30">
        <v>500</v>
      </c>
      <c r="F2434" t="s">
        <v>7695</v>
      </c>
      <c r="G2434" s="30" t="s">
        <v>18</v>
      </c>
      <c r="H2434" s="1" t="s">
        <v>10090</v>
      </c>
      <c r="I2434" s="31">
        <v>45099.488437499997</v>
      </c>
      <c r="J2434" s="34">
        <v>27000</v>
      </c>
      <c r="K2434" s="33">
        <v>35400</v>
      </c>
      <c r="L2434" s="33">
        <v>0</v>
      </c>
      <c r="M2434" s="33">
        <f t="shared" si="88"/>
        <v>35400</v>
      </c>
      <c r="N2434" s="38">
        <v>1</v>
      </c>
      <c r="O2434" s="38">
        <v>1.7194413716814159</v>
      </c>
    </row>
    <row r="2435" spans="1:15">
      <c r="A2435" s="1" t="s">
        <v>3849</v>
      </c>
      <c r="B2435" s="1" t="s">
        <v>7696</v>
      </c>
      <c r="C2435" s="1" t="s">
        <v>7697</v>
      </c>
      <c r="D2435" s="1" t="s">
        <v>4247</v>
      </c>
      <c r="E2435" s="2">
        <v>500</v>
      </c>
      <c r="F2435" s="1" t="s">
        <v>7698</v>
      </c>
      <c r="G2435" s="30" t="s">
        <v>18</v>
      </c>
      <c r="H2435" s="1" t="s">
        <v>10091</v>
      </c>
      <c r="I2435" s="29">
        <v>45209.552743055552</v>
      </c>
      <c r="J2435" s="4">
        <v>50000</v>
      </c>
      <c r="K2435" s="28">
        <v>48700</v>
      </c>
      <c r="L2435" s="1"/>
      <c r="M2435" s="28">
        <f t="shared" si="88"/>
        <v>48700</v>
      </c>
      <c r="N2435" s="38">
        <v>1</v>
      </c>
      <c r="O2435" s="38">
        <v>1</v>
      </c>
    </row>
    <row r="2436" spans="1:15">
      <c r="A2436" t="s">
        <v>4459</v>
      </c>
      <c r="B2436" t="s">
        <v>7699</v>
      </c>
      <c r="C2436" t="s">
        <v>7700</v>
      </c>
      <c r="D2436" t="s">
        <v>7701</v>
      </c>
      <c r="E2436" s="30">
        <v>500</v>
      </c>
      <c r="F2436" t="s">
        <v>7702</v>
      </c>
      <c r="G2436" s="30" t="s">
        <v>18</v>
      </c>
      <c r="H2436" s="1" t="s">
        <v>10092</v>
      </c>
      <c r="I2436" s="31">
        <v>45218.504317129627</v>
      </c>
      <c r="J2436" s="34">
        <v>12000</v>
      </c>
      <c r="K2436" s="33">
        <v>9100</v>
      </c>
      <c r="L2436" s="33">
        <v>0</v>
      </c>
      <c r="M2436" s="33">
        <f t="shared" ref="M2436:M2447" si="89">SUM(K2436:L2436)</f>
        <v>9100</v>
      </c>
      <c r="N2436" s="38">
        <v>1</v>
      </c>
      <c r="O2436" s="38">
        <v>1</v>
      </c>
    </row>
    <row r="2437" spans="1:15">
      <c r="A2437" t="s">
        <v>4459</v>
      </c>
      <c r="B2437" t="s">
        <v>7703</v>
      </c>
      <c r="C2437" t="s">
        <v>7704</v>
      </c>
      <c r="D2437" t="s">
        <v>7705</v>
      </c>
      <c r="E2437" s="30">
        <v>500</v>
      </c>
      <c r="F2437" t="s">
        <v>7706</v>
      </c>
      <c r="G2437" s="30" t="s">
        <v>18</v>
      </c>
      <c r="H2437" s="1" t="s">
        <v>10093</v>
      </c>
      <c r="I2437" s="31">
        <v>44958.363125000003</v>
      </c>
      <c r="J2437" s="34">
        <v>2000</v>
      </c>
      <c r="K2437" s="33">
        <v>1600</v>
      </c>
      <c r="L2437" s="33">
        <v>0</v>
      </c>
      <c r="M2437" s="33">
        <f t="shared" si="89"/>
        <v>1600</v>
      </c>
      <c r="N2437" s="38">
        <v>1</v>
      </c>
      <c r="O2437" s="38">
        <v>1</v>
      </c>
    </row>
    <row r="2438" spans="1:15">
      <c r="A2438" t="s">
        <v>4459</v>
      </c>
      <c r="B2438" t="s">
        <v>7707</v>
      </c>
      <c r="C2438" t="s">
        <v>7708</v>
      </c>
      <c r="D2438" t="s">
        <v>7705</v>
      </c>
      <c r="E2438" s="30">
        <v>500</v>
      </c>
      <c r="F2438" t="s">
        <v>7709</v>
      </c>
      <c r="G2438" s="30" t="s">
        <v>18</v>
      </c>
      <c r="H2438" s="1" t="s">
        <v>10094</v>
      </c>
      <c r="I2438" s="31">
        <v>44958.369803240741</v>
      </c>
      <c r="J2438" s="34">
        <v>2000</v>
      </c>
      <c r="K2438" s="33">
        <v>1600</v>
      </c>
      <c r="L2438" s="33">
        <v>0</v>
      </c>
      <c r="M2438" s="33">
        <f t="shared" si="89"/>
        <v>1600</v>
      </c>
      <c r="N2438" s="38">
        <v>1</v>
      </c>
      <c r="O2438" s="38">
        <v>1</v>
      </c>
    </row>
    <row r="2439" spans="1:15">
      <c r="A2439" t="s">
        <v>4459</v>
      </c>
      <c r="B2439" t="s">
        <v>7710</v>
      </c>
      <c r="C2439" t="s">
        <v>7711</v>
      </c>
      <c r="D2439" t="s">
        <v>7705</v>
      </c>
      <c r="E2439" s="30">
        <v>500</v>
      </c>
      <c r="F2439" t="s">
        <v>7712</v>
      </c>
      <c r="G2439" s="30" t="s">
        <v>18</v>
      </c>
      <c r="H2439" s="1" t="s">
        <v>10095</v>
      </c>
      <c r="I2439" s="31">
        <v>44959.381990740738</v>
      </c>
      <c r="J2439" s="34">
        <v>2000</v>
      </c>
      <c r="K2439" s="33">
        <v>1600</v>
      </c>
      <c r="L2439" s="33">
        <v>0</v>
      </c>
      <c r="M2439" s="33">
        <f t="shared" si="89"/>
        <v>1600</v>
      </c>
      <c r="N2439" s="38">
        <v>1</v>
      </c>
      <c r="O2439" s="38">
        <v>1</v>
      </c>
    </row>
    <row r="2440" spans="1:15">
      <c r="A2440" t="s">
        <v>4459</v>
      </c>
      <c r="B2440" t="s">
        <v>7713</v>
      </c>
      <c r="C2440" t="s">
        <v>7714</v>
      </c>
      <c r="D2440" t="s">
        <v>6757</v>
      </c>
      <c r="E2440" s="30">
        <v>500</v>
      </c>
      <c r="F2440" t="s">
        <v>7715</v>
      </c>
      <c r="G2440" s="30" t="s">
        <v>18</v>
      </c>
      <c r="H2440" s="1" t="s">
        <v>10096</v>
      </c>
      <c r="I2440" s="31">
        <v>45118.553726851853</v>
      </c>
      <c r="J2440" s="34">
        <v>9500</v>
      </c>
      <c r="K2440" s="33">
        <v>8000</v>
      </c>
      <c r="L2440" s="33">
        <v>0</v>
      </c>
      <c r="M2440" s="33">
        <f t="shared" si="89"/>
        <v>8000</v>
      </c>
      <c r="N2440" s="38">
        <v>1</v>
      </c>
      <c r="O2440" s="38">
        <v>1</v>
      </c>
    </row>
    <row r="2441" spans="1:15">
      <c r="A2441" t="s">
        <v>4459</v>
      </c>
      <c r="B2441" t="s">
        <v>7716</v>
      </c>
      <c r="C2441" t="s">
        <v>7717</v>
      </c>
      <c r="D2441" t="s">
        <v>7705</v>
      </c>
      <c r="E2441" s="30">
        <v>500</v>
      </c>
      <c r="F2441" t="s">
        <v>7718</v>
      </c>
      <c r="G2441" s="30" t="s">
        <v>18</v>
      </c>
      <c r="H2441" s="1" t="s">
        <v>10097</v>
      </c>
      <c r="I2441" s="31">
        <v>44959.34784722222</v>
      </c>
      <c r="J2441" s="34">
        <v>2000</v>
      </c>
      <c r="K2441" s="33">
        <v>1700</v>
      </c>
      <c r="L2441" s="33">
        <v>0</v>
      </c>
      <c r="M2441" s="33">
        <f t="shared" si="89"/>
        <v>1700</v>
      </c>
      <c r="N2441" s="38">
        <v>1</v>
      </c>
      <c r="O2441" s="38">
        <v>1</v>
      </c>
    </row>
    <row r="2442" spans="1:15">
      <c r="A2442" t="s">
        <v>4459</v>
      </c>
      <c r="B2442" t="s">
        <v>7719</v>
      </c>
      <c r="C2442" t="s">
        <v>7720</v>
      </c>
      <c r="D2442" t="s">
        <v>4776</v>
      </c>
      <c r="E2442" s="30">
        <v>500</v>
      </c>
      <c r="F2442" t="s">
        <v>7721</v>
      </c>
      <c r="G2442" s="30" t="s">
        <v>18</v>
      </c>
      <c r="H2442" s="1" t="s">
        <v>10098</v>
      </c>
      <c r="I2442" s="31">
        <v>44956.458749999998</v>
      </c>
      <c r="J2442" s="34">
        <v>900</v>
      </c>
      <c r="K2442" s="33">
        <v>800</v>
      </c>
      <c r="L2442" s="33">
        <v>0</v>
      </c>
      <c r="M2442" s="33">
        <f t="shared" si="89"/>
        <v>800</v>
      </c>
      <c r="N2442" s="38">
        <v>1</v>
      </c>
      <c r="O2442" s="38">
        <v>1</v>
      </c>
    </row>
    <row r="2443" spans="1:15">
      <c r="A2443" t="s">
        <v>4459</v>
      </c>
      <c r="B2443" t="s">
        <v>7722</v>
      </c>
      <c r="C2443" t="s">
        <v>7723</v>
      </c>
      <c r="D2443" t="s">
        <v>5570</v>
      </c>
      <c r="E2443" s="30">
        <v>500</v>
      </c>
      <c r="F2443" t="s">
        <v>7724</v>
      </c>
      <c r="G2443" s="30" t="s">
        <v>18</v>
      </c>
      <c r="H2443" s="1" t="s">
        <v>10099</v>
      </c>
      <c r="I2443" s="31">
        <v>45058.472650462965</v>
      </c>
      <c r="J2443" s="34">
        <v>10000</v>
      </c>
      <c r="K2443" s="33">
        <v>8900</v>
      </c>
      <c r="L2443" s="33">
        <v>0</v>
      </c>
      <c r="M2443" s="33">
        <f t="shared" si="89"/>
        <v>8900</v>
      </c>
      <c r="N2443" s="38">
        <v>1</v>
      </c>
      <c r="O2443" s="38">
        <v>1</v>
      </c>
    </row>
    <row r="2444" spans="1:15">
      <c r="A2444" t="s">
        <v>4459</v>
      </c>
      <c r="B2444" t="s">
        <v>7725</v>
      </c>
      <c r="C2444" t="s">
        <v>7726</v>
      </c>
      <c r="D2444" t="s">
        <v>7727</v>
      </c>
      <c r="E2444" s="30">
        <v>500</v>
      </c>
      <c r="F2444" t="s">
        <v>7728</v>
      </c>
      <c r="G2444" s="30" t="s">
        <v>18</v>
      </c>
      <c r="H2444" s="1" t="s">
        <v>10100</v>
      </c>
      <c r="I2444" s="31">
        <v>45081.39435185185</v>
      </c>
      <c r="J2444" s="34">
        <v>3000</v>
      </c>
      <c r="K2444" s="33">
        <v>2900</v>
      </c>
      <c r="L2444" s="33">
        <v>0</v>
      </c>
      <c r="M2444" s="33">
        <f t="shared" si="89"/>
        <v>2900</v>
      </c>
      <c r="N2444" s="38">
        <v>1</v>
      </c>
      <c r="O2444" s="38">
        <v>1</v>
      </c>
    </row>
    <row r="2445" spans="1:15">
      <c r="A2445" t="s">
        <v>4459</v>
      </c>
      <c r="B2445" t="s">
        <v>7729</v>
      </c>
      <c r="C2445" t="s">
        <v>7730</v>
      </c>
      <c r="D2445" t="s">
        <v>7097</v>
      </c>
      <c r="E2445" s="30">
        <v>500</v>
      </c>
      <c r="F2445" t="s">
        <v>7731</v>
      </c>
      <c r="G2445" s="30" t="s">
        <v>18</v>
      </c>
      <c r="H2445" s="1" t="s">
        <v>10101</v>
      </c>
      <c r="I2445" s="31">
        <v>45237.33766203704</v>
      </c>
      <c r="J2445" s="34">
        <v>6000</v>
      </c>
      <c r="K2445" s="33">
        <v>6000</v>
      </c>
      <c r="L2445" s="33">
        <v>0</v>
      </c>
      <c r="M2445" s="33">
        <f t="shared" si="89"/>
        <v>6000</v>
      </c>
      <c r="N2445" s="38">
        <v>1</v>
      </c>
      <c r="O2445" s="38">
        <v>1</v>
      </c>
    </row>
    <row r="2446" spans="1:15">
      <c r="A2446" s="1" t="s">
        <v>4459</v>
      </c>
      <c r="B2446" s="1" t="s">
        <v>7732</v>
      </c>
      <c r="C2446" s="1" t="s">
        <v>7733</v>
      </c>
      <c r="D2446" s="1" t="s">
        <v>7097</v>
      </c>
      <c r="E2446" s="2">
        <v>500</v>
      </c>
      <c r="F2446" s="1" t="s">
        <v>7734</v>
      </c>
      <c r="G2446" s="30" t="s">
        <v>18</v>
      </c>
      <c r="H2446" s="1" t="s">
        <v>10102</v>
      </c>
      <c r="I2446" s="29">
        <v>45199.518541666665</v>
      </c>
      <c r="J2446" s="4">
        <v>5500</v>
      </c>
      <c r="K2446" s="28">
        <v>5600</v>
      </c>
      <c r="L2446" s="1"/>
      <c r="M2446" s="28">
        <f>SUM(K2446:L2446)</f>
        <v>5600</v>
      </c>
      <c r="N2446" s="38">
        <v>1</v>
      </c>
      <c r="O2446" s="38">
        <v>1</v>
      </c>
    </row>
    <row r="2447" spans="1:15">
      <c r="A2447" t="s">
        <v>4459</v>
      </c>
      <c r="B2447" t="s">
        <v>7735</v>
      </c>
      <c r="C2447" t="s">
        <v>7736</v>
      </c>
      <c r="D2447" t="s">
        <v>6757</v>
      </c>
      <c r="E2447" s="30">
        <v>500</v>
      </c>
      <c r="F2447" t="s">
        <v>7737</v>
      </c>
      <c r="G2447" s="30" t="s">
        <v>18</v>
      </c>
      <c r="H2447" s="1" t="s">
        <v>10103</v>
      </c>
      <c r="I2447" s="31">
        <v>45217.368148148147</v>
      </c>
      <c r="J2447" s="34">
        <v>6000</v>
      </c>
      <c r="K2447" s="33">
        <v>6400</v>
      </c>
      <c r="L2447" s="33">
        <v>0</v>
      </c>
      <c r="M2447" s="33">
        <f t="shared" si="89"/>
        <v>6400</v>
      </c>
      <c r="N2447" s="38">
        <v>1</v>
      </c>
      <c r="O2447" s="38">
        <v>1</v>
      </c>
    </row>
    <row r="2448" spans="1:15">
      <c r="A2448" t="s">
        <v>4459</v>
      </c>
      <c r="B2448" t="s">
        <v>7738</v>
      </c>
      <c r="C2448" t="s">
        <v>7739</v>
      </c>
      <c r="D2448" t="s">
        <v>7701</v>
      </c>
      <c r="E2448" s="30">
        <v>500</v>
      </c>
      <c r="F2448" t="s">
        <v>7740</v>
      </c>
      <c r="G2448" s="30" t="s">
        <v>18</v>
      </c>
      <c r="H2448" s="1" t="s">
        <v>10104</v>
      </c>
      <c r="I2448" s="31">
        <v>45163.465509259258</v>
      </c>
      <c r="J2448" s="34">
        <v>19900</v>
      </c>
      <c r="K2448" s="33">
        <v>12600</v>
      </c>
      <c r="L2448" s="33">
        <v>0</v>
      </c>
      <c r="M2448" s="33">
        <f>SUM(K2448:L2448)+9000</f>
        <v>21600</v>
      </c>
      <c r="N2448" s="38">
        <v>1</v>
      </c>
      <c r="O2448" s="38">
        <v>1</v>
      </c>
    </row>
    <row r="2449" spans="1:15">
      <c r="A2449" t="s">
        <v>4459</v>
      </c>
      <c r="B2449" t="s">
        <v>7741</v>
      </c>
      <c r="C2449" t="s">
        <v>7742</v>
      </c>
      <c r="D2449" t="s">
        <v>7701</v>
      </c>
      <c r="E2449" s="30">
        <v>500</v>
      </c>
      <c r="F2449" t="s">
        <v>7743</v>
      </c>
      <c r="G2449" s="30" t="s">
        <v>18</v>
      </c>
      <c r="H2449" s="1" t="s">
        <v>10104</v>
      </c>
      <c r="I2449" s="31">
        <v>45163.465509259258</v>
      </c>
      <c r="J2449"/>
      <c r="K2449" s="33">
        <v>9000</v>
      </c>
      <c r="L2449" s="33">
        <v>0</v>
      </c>
      <c r="M2449" s="33"/>
      <c r="N2449" s="38">
        <v>1</v>
      </c>
      <c r="O2449" s="38">
        <v>1</v>
      </c>
    </row>
    <row r="2450" spans="1:15">
      <c r="A2450" t="s">
        <v>4459</v>
      </c>
      <c r="B2450" t="s">
        <v>7744</v>
      </c>
      <c r="C2450" t="s">
        <v>7745</v>
      </c>
      <c r="D2450" t="s">
        <v>7727</v>
      </c>
      <c r="E2450" s="30">
        <v>500</v>
      </c>
      <c r="F2450" t="s">
        <v>7746</v>
      </c>
      <c r="G2450" s="30" t="s">
        <v>18</v>
      </c>
      <c r="H2450" s="1" t="s">
        <v>10105</v>
      </c>
      <c r="I2450" s="31">
        <v>45135.370185185187</v>
      </c>
      <c r="J2450" s="34">
        <v>3200</v>
      </c>
      <c r="K2450" s="33">
        <v>3500</v>
      </c>
      <c r="L2450" s="33">
        <v>0</v>
      </c>
      <c r="M2450" s="33">
        <f>SUM(K2450:L2450)</f>
        <v>3500</v>
      </c>
      <c r="N2450" s="38">
        <v>1</v>
      </c>
      <c r="O2450" s="38">
        <v>1</v>
      </c>
    </row>
    <row r="2451" spans="1:15">
      <c r="A2451" t="s">
        <v>4459</v>
      </c>
      <c r="B2451" t="s">
        <v>7747</v>
      </c>
      <c r="C2451" t="s">
        <v>7748</v>
      </c>
      <c r="D2451" t="s">
        <v>7705</v>
      </c>
      <c r="E2451" s="30">
        <v>500</v>
      </c>
      <c r="F2451" t="s">
        <v>7749</v>
      </c>
      <c r="G2451" s="30" t="s">
        <v>18</v>
      </c>
      <c r="H2451" s="1" t="s">
        <v>10106</v>
      </c>
      <c r="I2451" s="31">
        <v>44959.377916666665</v>
      </c>
      <c r="J2451" s="34">
        <v>2000</v>
      </c>
      <c r="K2451" s="33">
        <v>2200</v>
      </c>
      <c r="L2451" s="33">
        <v>0</v>
      </c>
      <c r="M2451" s="33">
        <f>SUM(K2451:L2451)</f>
        <v>2200</v>
      </c>
      <c r="N2451" s="38">
        <v>1</v>
      </c>
      <c r="O2451" s="38">
        <v>1</v>
      </c>
    </row>
    <row r="2452" spans="1:15">
      <c r="A2452" t="s">
        <v>4459</v>
      </c>
      <c r="B2452" t="s">
        <v>7750</v>
      </c>
      <c r="C2452" t="s">
        <v>7751</v>
      </c>
      <c r="D2452" t="s">
        <v>6757</v>
      </c>
      <c r="E2452" s="30">
        <v>500</v>
      </c>
      <c r="F2452" t="s">
        <v>7752</v>
      </c>
      <c r="G2452" s="30" t="s">
        <v>18</v>
      </c>
      <c r="H2452" s="1" t="s">
        <v>10107</v>
      </c>
      <c r="I2452" s="31">
        <v>45086.361770833333</v>
      </c>
      <c r="J2452" s="34">
        <v>9000</v>
      </c>
      <c r="K2452" s="35">
        <v>5800</v>
      </c>
      <c r="L2452" s="35">
        <v>0</v>
      </c>
      <c r="M2452" s="35">
        <f>SUM(K2452:L2452)+5000</f>
        <v>10800</v>
      </c>
      <c r="N2452" s="38">
        <v>1</v>
      </c>
      <c r="O2452" s="38">
        <v>1</v>
      </c>
    </row>
    <row r="2453" spans="1:15">
      <c r="A2453" t="s">
        <v>4459</v>
      </c>
      <c r="B2453" t="s">
        <v>7753</v>
      </c>
      <c r="C2453" t="s">
        <v>7754</v>
      </c>
      <c r="D2453" t="s">
        <v>6757</v>
      </c>
      <c r="E2453" s="30">
        <v>500</v>
      </c>
      <c r="F2453" t="s">
        <v>7755</v>
      </c>
      <c r="G2453" s="30" t="s">
        <v>18</v>
      </c>
      <c r="H2453" s="1" t="s">
        <v>10107</v>
      </c>
      <c r="I2453" s="31">
        <v>45086.361770833333</v>
      </c>
      <c r="J2453" s="34"/>
      <c r="K2453" s="35">
        <v>5000</v>
      </c>
      <c r="L2453" s="35">
        <v>0</v>
      </c>
      <c r="M2453" s="35"/>
      <c r="N2453" s="38">
        <v>1</v>
      </c>
      <c r="O2453" s="38">
        <v>1</v>
      </c>
    </row>
    <row r="2454" spans="1:15" ht="15.75">
      <c r="A2454" s="1" t="s">
        <v>7275</v>
      </c>
      <c r="B2454" t="s">
        <v>7756</v>
      </c>
      <c r="C2454" t="s">
        <v>7757</v>
      </c>
      <c r="D2454" t="s">
        <v>7393</v>
      </c>
      <c r="E2454" s="30">
        <v>500</v>
      </c>
      <c r="F2454" s="1" t="s">
        <v>7758</v>
      </c>
      <c r="G2454" s="30" t="s">
        <v>18</v>
      </c>
      <c r="H2454" s="1" t="s">
        <v>10108</v>
      </c>
      <c r="I2454" s="36">
        <v>45271</v>
      </c>
      <c r="J2454" s="37">
        <v>3500</v>
      </c>
      <c r="K2454" s="37">
        <v>3500</v>
      </c>
      <c r="L2454" s="35">
        <v>0</v>
      </c>
      <c r="M2454" s="35">
        <f>SUM(K2454:L2454)</f>
        <v>3500</v>
      </c>
      <c r="N2454" s="38">
        <v>1</v>
      </c>
      <c r="O2454" s="38">
        <v>1</v>
      </c>
    </row>
    <row r="2455" spans="1:15">
      <c r="D2455" s="2"/>
      <c r="F2455" s="3"/>
      <c r="G2455" s="5"/>
      <c r="I2455" s="5"/>
      <c r="J2455" s="5"/>
      <c r="K2455" s="1"/>
      <c r="L2455" s="1"/>
      <c r="M2455" s="1"/>
    </row>
    <row r="2456" spans="1:15">
      <c r="E2456" s="1"/>
      <c r="F2456" s="2"/>
      <c r="G2456" s="4"/>
      <c r="I2456" s="5"/>
      <c r="J2456" s="5"/>
      <c r="L2456" s="1"/>
      <c r="M2456" s="1"/>
    </row>
    <row r="2457" spans="1:15">
      <c r="G2457" s="3"/>
      <c r="I2457" s="4"/>
      <c r="J2457" s="5"/>
      <c r="M2457" s="1"/>
    </row>
  </sheetData>
  <phoneticPr fontId="6" type="noConversion"/>
  <conditionalFormatting sqref="B974">
    <cfRule type="duplicateValues" dxfId="331" priority="108"/>
  </conditionalFormatting>
  <conditionalFormatting sqref="B1281">
    <cfRule type="duplicateValues" dxfId="330" priority="109"/>
  </conditionalFormatting>
  <conditionalFormatting sqref="B2449">
    <cfRule type="duplicateValues" dxfId="329" priority="14"/>
    <cfRule type="duplicateValues" dxfId="328" priority="15"/>
    <cfRule type="duplicateValues" dxfId="327" priority="16"/>
  </conditionalFormatting>
  <conditionalFormatting sqref="B2452:B2453">
    <cfRule type="duplicateValues" dxfId="326" priority="6"/>
    <cfRule type="duplicateValues" dxfId="325" priority="7"/>
    <cfRule type="duplicateValues" dxfId="324" priority="8"/>
  </conditionalFormatting>
  <conditionalFormatting sqref="B2456:B1048576 B2412 B1:B2383">
    <cfRule type="duplicateValues" dxfId="323" priority="3119"/>
  </conditionalFormatting>
  <conditionalFormatting sqref="B2456:B1048576 B2412 B318:B756 B758:B761 B764:B776 B779:B790 B792:B804 B807:B814 B816:B827 B830:B841 B843:B862 B866:B881 B884:B894 B897:B905 B907:B968 B970:B1001 B1006:B1015 B1017:B1034 B1036:B1094 B1096:B1104 B1106:B1113 B1115:B1145 B1147:B1173 B1175:B1182 B1184:B1190 B1192:B1195 B1197:B1234 B1236:B1274 B1276:B1324 B1326:B1352 B1355:B1367 B1370:B1413 B1417:B1482 B1818:B1835 B1874:B1900 B1906:B1923 B1925:B1928 B1902 B1970:B1972 B1974:B1998 B2031:B2071 B2077:B2107 B2112:B2145 B2149:B2170 B2284:B2293 B2172:B2181 B2295:B2298 B2300:B2313 B2319:B2360 B2366:B2378 B2362:B2364 B2381:B2383 B1930:B1967 B2002:B2027 B1800:B1816 B1484:B1568 B1573:B1577 B1580:B1591 B1594:B1596 B1599:B1609 B1612:B1644 B1646:B1653 B1655:B1668 B1670:B1708 B1796:B1798 B1839:B1870 B1:B316 B2192:B2282 B1761:B1770 B1773:B1778 B1780:B1794 B1711:B1759">
    <cfRule type="duplicateValues" dxfId="322" priority="3158"/>
  </conditionalFormatting>
  <conditionalFormatting sqref="B2456:B1048576 B2412 B1857:B1870 B64:B68 B71:B76 B78:B101 B105:B136 B138:B148 B150:B155 B158:B183 B185:B212 B217:B223 B225:B237 B239:B287 B292:B316 B429:B462 B541:B554 B557:B566 B653:B662 B751:B756 B718:B725 B351:B427 B501:B515 B691:B711 B569:B588 B590:B622 B628:B651 B713:B716 B738:B748 B728:B736 B517:B539 B669:B689 B666 B664 B465:B499 B335:B348 B318:B333 B758:B761 B764:B776 B779:B790 B792:B804 B807:B814 B816:B827 B830:B841 B843:B862 B866:B881 B884:B894 B897:B905 B907:B968 B970:B1001 B1006:B1015 B1017:B1034 B1036:B1094 B1096:B1104 B1106:B1113 B1115:B1145 B1147:B1173 B1175:B1182 B1184:B1190 B1192:B1195 B1197:B1234 B1236:B1274 B1276:B1324 B1326:B1352 B1355:B1367 B1370:B1413 B1417:B1482 B1818:B1835 B1874:B1900 B1906:B1923 B1925:B1928 B1902 B1970:B1972 B1974:B1998 B2031:B2071 B2077:B2107 B2112:B2145 B2149:B2170 B2284:B2293 B2172:B2181 B2295:B2298 B2300:B2313 B2319:B2360 B2366:B2378 B2362:B2364 B2382:B2383 B1930:B1967 B2002:B2027 B1800:B1816 B1484:B1568 B1573:B1577 B1580:B1591 B1594:B1596 B1599:B1609 B1612:B1644 B1646:B1653 B1655:B1668 B1670:B1708 B1796:B1798 B1839:B1855 B1:B61 B2192:B2282 B1761:B1770 B1773:B1778 B1780:B1794 B1711:B1759">
    <cfRule type="duplicateValues" dxfId="321" priority="3458"/>
  </conditionalFormatting>
  <conditionalFormatting sqref="B2456:B1048576 B2412 B1857:B1870 B383:B427 B451:B462 B975 B316 B978:B1001 B1283:B1324 B1421:B1458 B1462:B1482 B64:B68 B71:B76 B78:B101 B105:B136 B138:B148 B150:B155 B158:B183 B185:B212 B217:B223 B225:B237 B239:B287 B292:B311 B429:B449 B541:B554 B557:B566 B653:B662 B751:B756 B718:B725 B351:B381 B501:B515 B691:B711 B569:B588 B590:B622 B628:B651 B713:B716 B738:B748 B728:B736 B517:B539 B669:B689 B666 B664 B465:B499 B335:B348 B318:B333 B758:B761 B764:B776 B779:B790 B792:B804 B807:B814 B816:B827 B830:B841 B843:B862 B866:B881 B884:B894 B897:B905 B907:B968 B970:B973 B1006:B1015 B1017:B1034 B1036:B1094 B1096:B1104 B1106:B1113 B1115:B1145 B1147:B1173 B1175:B1182 B1184:B1190 B1192:B1195 B1197:B1234 B1236:B1274 B1276:B1280 B1326:B1352 B1355:B1367 B1370:B1413 B1417:B1419 B1818:B1835 B1874:B1900 B1906:B1923 B1925:B1928 B1902 B1970:B1972 B1974:B1998 B2031:B2071 B2077:B2107 B2112:B2145 B2149:B2170 B2284:B2293 B2172:B2181 B2295:B2298 B2300:B2313 B2319:B2360 B2366:B2378 B2362:B2364 B2382:B2383 B1930:B1967 B2002:B2027 B1800:B1816 B1484:B1568 B1573:B1577 B1580:B1591 B1594:B1596 B1599:B1609 B1612:B1644 B1646:B1653 B1655:B1668 B1670:B1708 B1796:B1798 B1839:B1855 B1:B61 B2192:B2282 B1761:B1770 B1773:B1778 B1780:B1794 B1711:B1759">
    <cfRule type="duplicateValues" dxfId="320" priority="3230"/>
    <cfRule type="duplicateValues" dxfId="319" priority="3231"/>
  </conditionalFormatting>
  <conditionalFormatting sqref="B2456:B1048576 B2412 B2284:B2364 B1:B1568 B1573:B1577 B1580:B1591 B1594:B1596 B1599:B1609 B1612:B1644 B1646:B1653 B1655:B1668 B1670:B1708 B1800:B2282 B2366:B2383 B1761:B1770 B1773:B1778 B1780:B1798 B1711:B1759">
    <cfRule type="duplicateValues" dxfId="318" priority="3122"/>
  </conditionalFormatting>
  <conditionalFormatting sqref="B2456:B1048576 B2412 B2366:B2383 B2284:B2364 B1:B1568 B1573:B1577 B1580:B1591 B1594:B1596 B1599:B1609 B1612:B1644 B1646:B1653 B1655:B1668 B1670:B1708 B1800:B2282 B1761:B1770 B1773:B1778 B1780:B1798 B1711:B1759">
    <cfRule type="duplicateValues" dxfId="317" priority="3140"/>
  </conditionalFormatting>
  <conditionalFormatting sqref="E1:E61 E64:E68 E71:E101 E105:E136 E138:E148 E150:E155 E158:E183 E185:E212 E217:E223 E225:E237 E239:E287 E292:E312 E316 E318:E333 E335:E348 E351:E381 E383:E427 E429:E462 E465:E499 E501:E515 E517:E539 E541:E554 E557:E566 E569:E588 E590:E622 E628:E651 E653:E662 E664 E666 E669:E689 E691:E711 E713:E716 E718:E725 E728:E736 E738:E748 E751:E756 E758:E761 E764:E776 E779:E790 E792:E804 E807:E814 E816:E827 E830:E841 E843:E862 E866:E881 E884:E894 E897:E905 E907:E968 E970:E976 E978:E1001 E1006:E1015 E1017:E1034 E1036:E1094 E1096:E1104 E1106:E1113 E1115:E1145 E1147:E1173 E1175:E1182 E1184:E1190 E1192:E1195 E1197:E1234 E1236:E1274 E1276:E1281 E1283:E1324 E1326:E1352 E1355:E1367 E1370:E1413 E1417:E1458 E1462:E1482 E1484:E1708 E1711:E1798 E1800:E1816 E1818:E1835 E1839:E1855 E1857:E1870 E1874:E1900 E1902 E1906:E1923 E1925:E1928 E1930:E1972 E1974:E1998 E2002:E2027 E2031:E2071 E2077:E2107 E2112:E2145 E2149:E2170 E2172:E2181 E2192:E2282 E2284:E2293 E2295:E2298 E2300:E2313 E2319:E2360 E2362:E2364 E2366:E2378 E2381:E2383 E2412 D2455 E2457:E1048576">
    <cfRule type="cellIs" dxfId="316" priority="107" operator="between">
      <formula>520</formula>
      <formula>530</formula>
    </cfRule>
  </conditionalFormatting>
  <conditionalFormatting sqref="E2449">
    <cfRule type="cellIs" dxfId="315" priority="3" operator="between">
      <formula>520</formula>
      <formula>530</formula>
    </cfRule>
  </conditionalFormatting>
  <conditionalFormatting sqref="E2452:E2454">
    <cfRule type="cellIs" dxfId="314" priority="2" operator="between">
      <formula>520</formula>
      <formula>530</formula>
    </cfRule>
  </conditionalFormatting>
  <conditionalFormatting sqref="H1">
    <cfRule type="duplicateValues" dxfId="313" priority="8383"/>
    <cfRule type="duplicateValues" dxfId="312" priority="8384"/>
    <cfRule type="duplicateValues" dxfId="311" priority="8385"/>
    <cfRule type="duplicateValues" dxfId="310" priority="8386"/>
  </conditionalFormatting>
  <conditionalFormatting sqref="H2:H1048576">
    <cfRule type="duplicateValues" dxfId="309" priority="1"/>
  </conditionalFormatting>
  <conditionalFormatting sqref="J450 J312:J313 J1420 J1924">
    <cfRule type="duplicateValues" dxfId="308" priority="122"/>
  </conditionalFormatting>
  <pageMargins left="0.17" right="0.17" top="0.31" bottom="0.17" header="0.17" footer="0.17"/>
  <pageSetup scale="59" fitToHeight="0" orientation="landscape" r:id="rId1"/>
  <headerFooter>
    <oddFooter>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3C99A-241A-4C18-8FAD-578BC188517E}">
  <sheetPr>
    <pageSetUpPr fitToPage="1"/>
  </sheetPr>
  <dimension ref="A1:O44"/>
  <sheetViews>
    <sheetView tabSelected="1" zoomScaleNormal="100" workbookViewId="0">
      <pane ySplit="1" topLeftCell="A2" activePane="bottomLeft" state="frozen"/>
      <selection activeCell="A2" sqref="A2"/>
      <selection pane="bottomLeft" activeCell="A2" sqref="A2"/>
    </sheetView>
  </sheetViews>
  <sheetFormatPr defaultRowHeight="15"/>
  <cols>
    <col min="1" max="1" width="20.7109375" customWidth="1"/>
    <col min="2" max="2" width="25.7109375" customWidth="1"/>
    <col min="3" max="3" width="18.7109375" customWidth="1"/>
    <col min="4" max="4" width="15.7109375" customWidth="1"/>
    <col min="5" max="5" width="10.7109375" customWidth="1"/>
    <col min="6" max="6" width="26.7109375" customWidth="1"/>
    <col min="7" max="7" width="8.7109375" customWidth="1"/>
    <col min="8" max="8" width="18.7109375" customWidth="1"/>
    <col min="9" max="9" width="10.7109375" customWidth="1"/>
    <col min="10" max="13" width="12.7109375" customWidth="1"/>
    <col min="14" max="14" width="9.7109375" customWidth="1"/>
    <col min="15" max="15" width="10.7109375" customWidth="1"/>
  </cols>
  <sheetData>
    <row r="1" spans="1:15" s="42" customFormat="1" ht="42.75" customHeight="1">
      <c r="A1" s="42" t="s">
        <v>1</v>
      </c>
      <c r="B1" s="42" t="s">
        <v>2</v>
      </c>
      <c r="C1" s="42" t="s">
        <v>3</v>
      </c>
      <c r="D1" s="42" t="s">
        <v>4</v>
      </c>
      <c r="E1" s="39" t="s">
        <v>5</v>
      </c>
      <c r="F1" s="42" t="s">
        <v>6</v>
      </c>
      <c r="G1" s="39" t="s">
        <v>7</v>
      </c>
      <c r="H1" s="42" t="s">
        <v>0</v>
      </c>
      <c r="I1" s="43" t="s">
        <v>8</v>
      </c>
      <c r="J1" s="44" t="s">
        <v>9</v>
      </c>
      <c r="K1" s="45" t="s">
        <v>10</v>
      </c>
      <c r="L1" s="45" t="s">
        <v>11</v>
      </c>
      <c r="M1" s="40" t="s">
        <v>12</v>
      </c>
      <c r="N1" s="41" t="s">
        <v>10131</v>
      </c>
      <c r="O1" s="41" t="s">
        <v>10132</v>
      </c>
    </row>
    <row r="2" spans="1:15" s="1" customFormat="1">
      <c r="A2" s="1" t="s">
        <v>3711</v>
      </c>
      <c r="B2" s="1" t="s">
        <v>3712</v>
      </c>
      <c r="C2" s="1" t="s">
        <v>3713</v>
      </c>
      <c r="D2" s="1" t="s">
        <v>3714</v>
      </c>
      <c r="E2" s="2">
        <v>510</v>
      </c>
      <c r="F2" s="1" t="s">
        <v>3715</v>
      </c>
      <c r="G2" s="2" t="s">
        <v>18</v>
      </c>
      <c r="H2" s="1" t="s">
        <v>8898</v>
      </c>
      <c r="I2" s="3">
        <v>45197.45453703704</v>
      </c>
      <c r="J2" s="4">
        <v>315000</v>
      </c>
      <c r="K2" s="5">
        <v>62300</v>
      </c>
      <c r="L2" s="5">
        <v>186000</v>
      </c>
      <c r="M2" s="5">
        <f t="shared" ref="M2:M44" si="0">SUM(K2:L2)</f>
        <v>248300</v>
      </c>
      <c r="N2" s="38">
        <v>1.46</v>
      </c>
      <c r="O2" s="38">
        <v>1.46</v>
      </c>
    </row>
    <row r="3" spans="1:15" s="1" customFormat="1">
      <c r="A3" s="1" t="s">
        <v>3711</v>
      </c>
      <c r="B3" s="1" t="s">
        <v>3716</v>
      </c>
      <c r="C3" s="1" t="s">
        <v>3717</v>
      </c>
      <c r="D3" s="1" t="s">
        <v>3714</v>
      </c>
      <c r="E3" s="2">
        <v>510</v>
      </c>
      <c r="F3" s="1" t="s">
        <v>3718</v>
      </c>
      <c r="G3" s="2" t="s">
        <v>18</v>
      </c>
      <c r="H3" s="1" t="s">
        <v>8899</v>
      </c>
      <c r="I3" s="3">
        <v>45092.591770833336</v>
      </c>
      <c r="J3" s="4">
        <v>280900</v>
      </c>
      <c r="K3" s="5">
        <v>70300</v>
      </c>
      <c r="L3" s="5">
        <v>212200</v>
      </c>
      <c r="M3" s="5">
        <f t="shared" si="0"/>
        <v>282500</v>
      </c>
      <c r="N3" s="38">
        <v>1.46</v>
      </c>
      <c r="O3" s="38">
        <v>1.46</v>
      </c>
    </row>
    <row r="4" spans="1:15" s="1" customFormat="1">
      <c r="A4" s="1" t="s">
        <v>3711</v>
      </c>
      <c r="B4" s="1" t="s">
        <v>3719</v>
      </c>
      <c r="C4" s="1" t="s">
        <v>3720</v>
      </c>
      <c r="D4" s="1" t="s">
        <v>3714</v>
      </c>
      <c r="E4" s="2">
        <v>510</v>
      </c>
      <c r="F4" s="1" t="s">
        <v>3721</v>
      </c>
      <c r="G4" s="2" t="s">
        <v>18</v>
      </c>
      <c r="H4" s="1" t="s">
        <v>8900</v>
      </c>
      <c r="I4" s="3">
        <v>44995.430185185185</v>
      </c>
      <c r="J4" s="4">
        <v>315000</v>
      </c>
      <c r="K4" s="5">
        <v>76400</v>
      </c>
      <c r="L4" s="5">
        <v>238700</v>
      </c>
      <c r="M4" s="5">
        <f t="shared" si="0"/>
        <v>315100</v>
      </c>
      <c r="N4" s="38">
        <v>1.46</v>
      </c>
      <c r="O4" s="38">
        <v>1.46</v>
      </c>
    </row>
    <row r="5" spans="1:15" s="1" customFormat="1">
      <c r="A5" s="1" t="s">
        <v>3711</v>
      </c>
      <c r="B5" s="1" t="s">
        <v>3722</v>
      </c>
      <c r="C5" s="1" t="s">
        <v>3723</v>
      </c>
      <c r="D5" s="1" t="s">
        <v>3724</v>
      </c>
      <c r="E5" s="2">
        <v>510</v>
      </c>
      <c r="F5" s="1" t="s">
        <v>3725</v>
      </c>
      <c r="G5" s="2" t="s">
        <v>18</v>
      </c>
      <c r="H5" s="1" t="s">
        <v>8901</v>
      </c>
      <c r="I5" s="3">
        <v>45181.643067129633</v>
      </c>
      <c r="J5" s="4">
        <v>218000</v>
      </c>
      <c r="K5" s="5">
        <v>55100</v>
      </c>
      <c r="L5" s="5">
        <v>89000</v>
      </c>
      <c r="M5" s="5">
        <f t="shared" si="0"/>
        <v>144100</v>
      </c>
      <c r="N5" s="38">
        <v>1</v>
      </c>
      <c r="O5" s="38">
        <v>1</v>
      </c>
    </row>
    <row r="6" spans="1:15" s="1" customFormat="1">
      <c r="A6" s="1" t="s">
        <v>3711</v>
      </c>
      <c r="B6" s="1" t="s">
        <v>3726</v>
      </c>
      <c r="C6" s="1" t="s">
        <v>3727</v>
      </c>
      <c r="D6" s="1" t="s">
        <v>3724</v>
      </c>
      <c r="E6" s="2">
        <v>511</v>
      </c>
      <c r="F6" s="1" t="s">
        <v>3728</v>
      </c>
      <c r="G6" s="2" t="s">
        <v>18</v>
      </c>
      <c r="H6" s="1" t="s">
        <v>8902</v>
      </c>
      <c r="I6" s="3">
        <v>45162.370509259257</v>
      </c>
      <c r="J6" s="4">
        <v>172000</v>
      </c>
      <c r="K6" s="5">
        <v>69600</v>
      </c>
      <c r="L6" s="5">
        <v>62000</v>
      </c>
      <c r="M6" s="5">
        <f t="shared" si="0"/>
        <v>131600</v>
      </c>
      <c r="N6" s="38">
        <v>1</v>
      </c>
      <c r="O6" s="38">
        <v>1</v>
      </c>
    </row>
    <row r="7" spans="1:15" s="1" customFormat="1">
      <c r="A7" s="1" t="s">
        <v>3711</v>
      </c>
      <c r="B7" s="1" t="s">
        <v>3729</v>
      </c>
      <c r="C7" s="1" t="s">
        <v>3730</v>
      </c>
      <c r="D7" s="1" t="s">
        <v>3731</v>
      </c>
      <c r="E7" s="2">
        <v>510</v>
      </c>
      <c r="F7" s="1" t="s">
        <v>3732</v>
      </c>
      <c r="G7" s="2" t="s">
        <v>18</v>
      </c>
      <c r="H7" s="1" t="s">
        <v>8903</v>
      </c>
      <c r="I7" s="3">
        <v>45191.357488425929</v>
      </c>
      <c r="J7" s="4">
        <v>425000</v>
      </c>
      <c r="K7" s="5">
        <v>81000</v>
      </c>
      <c r="L7" s="5">
        <v>194800</v>
      </c>
      <c r="M7" s="5">
        <f t="shared" si="0"/>
        <v>275800</v>
      </c>
      <c r="N7" s="38">
        <v>1.23</v>
      </c>
      <c r="O7" s="38">
        <v>1.85</v>
      </c>
    </row>
    <row r="8" spans="1:15" s="1" customFormat="1">
      <c r="A8" s="1" t="s">
        <v>3711</v>
      </c>
      <c r="B8" s="1" t="s">
        <v>3733</v>
      </c>
      <c r="C8" s="1" t="s">
        <v>3734</v>
      </c>
      <c r="D8" s="1" t="s">
        <v>3731</v>
      </c>
      <c r="E8" s="2">
        <v>510</v>
      </c>
      <c r="F8" s="1" t="s">
        <v>3735</v>
      </c>
      <c r="G8" s="2" t="s">
        <v>18</v>
      </c>
      <c r="H8" s="1" t="s">
        <v>8904</v>
      </c>
      <c r="I8" s="3">
        <v>45219.490752314814</v>
      </c>
      <c r="J8" s="4">
        <v>379900</v>
      </c>
      <c r="K8" s="5">
        <v>53700</v>
      </c>
      <c r="L8" s="5">
        <v>194900</v>
      </c>
      <c r="M8" s="5">
        <f t="shared" si="0"/>
        <v>248600</v>
      </c>
      <c r="N8" s="38">
        <v>1.23</v>
      </c>
      <c r="O8" s="38">
        <v>1.85</v>
      </c>
    </row>
    <row r="9" spans="1:15" s="1" customFormat="1">
      <c r="A9" s="1" t="s">
        <v>3711</v>
      </c>
      <c r="B9" s="1" t="s">
        <v>3736</v>
      </c>
      <c r="C9" s="1" t="s">
        <v>3737</v>
      </c>
      <c r="D9" s="1" t="s">
        <v>3731</v>
      </c>
      <c r="E9" s="2">
        <v>510</v>
      </c>
      <c r="F9" s="1" t="s">
        <v>3738</v>
      </c>
      <c r="G9" s="2" t="s">
        <v>18</v>
      </c>
      <c r="H9" s="1" t="s">
        <v>8905</v>
      </c>
      <c r="I9" s="3">
        <v>45163.37777777778</v>
      </c>
      <c r="J9" s="4">
        <v>395000</v>
      </c>
      <c r="K9" s="5">
        <v>68200</v>
      </c>
      <c r="L9" s="5">
        <v>194800</v>
      </c>
      <c r="M9" s="5">
        <f t="shared" si="0"/>
        <v>263000</v>
      </c>
      <c r="N9" s="38">
        <v>1.23</v>
      </c>
      <c r="O9" s="38">
        <v>1.85</v>
      </c>
    </row>
    <row r="10" spans="1:15" s="1" customFormat="1">
      <c r="A10" s="1" t="s">
        <v>3711</v>
      </c>
      <c r="B10" s="1" t="s">
        <v>3739</v>
      </c>
      <c r="C10" s="1" t="s">
        <v>3740</v>
      </c>
      <c r="D10" s="1" t="s">
        <v>3731</v>
      </c>
      <c r="E10" s="2">
        <v>510</v>
      </c>
      <c r="F10" s="1" t="s">
        <v>3741</v>
      </c>
      <c r="G10" s="2" t="s">
        <v>18</v>
      </c>
      <c r="H10" s="1" t="s">
        <v>8906</v>
      </c>
      <c r="I10" s="3">
        <v>45078.628113425926</v>
      </c>
      <c r="J10" s="4">
        <v>475000</v>
      </c>
      <c r="K10" s="5">
        <v>114700</v>
      </c>
      <c r="L10" s="5">
        <v>277400</v>
      </c>
      <c r="M10" s="5">
        <f t="shared" si="0"/>
        <v>392100</v>
      </c>
      <c r="N10" s="38">
        <v>1.23</v>
      </c>
      <c r="O10" s="38">
        <v>1.85</v>
      </c>
    </row>
    <row r="11" spans="1:15" s="1" customFormat="1">
      <c r="A11" s="1" t="s">
        <v>3711</v>
      </c>
      <c r="B11" s="1" t="s">
        <v>3742</v>
      </c>
      <c r="C11" s="1" t="s">
        <v>3743</v>
      </c>
      <c r="D11" s="1" t="s">
        <v>3731</v>
      </c>
      <c r="E11" s="2">
        <v>510</v>
      </c>
      <c r="F11" s="1" t="s">
        <v>3744</v>
      </c>
      <c r="G11" s="2" t="s">
        <v>18</v>
      </c>
      <c r="H11" s="1" t="s">
        <v>8907</v>
      </c>
      <c r="I11" s="3">
        <v>45082.402372685188</v>
      </c>
      <c r="J11" s="4">
        <v>445500</v>
      </c>
      <c r="K11" s="5">
        <v>113400</v>
      </c>
      <c r="L11" s="5">
        <v>290200</v>
      </c>
      <c r="M11" s="5">
        <f t="shared" si="0"/>
        <v>403600</v>
      </c>
      <c r="N11" s="38">
        <v>1.23</v>
      </c>
      <c r="O11" s="38">
        <v>1.85</v>
      </c>
    </row>
    <row r="12" spans="1:15" s="1" customFormat="1">
      <c r="A12" s="1" t="s">
        <v>3711</v>
      </c>
      <c r="B12" s="1" t="s">
        <v>3745</v>
      </c>
      <c r="C12" s="1" t="s">
        <v>3746</v>
      </c>
      <c r="D12" s="1" t="s">
        <v>3747</v>
      </c>
      <c r="E12" s="2">
        <v>510</v>
      </c>
      <c r="F12" s="1" t="s">
        <v>3748</v>
      </c>
      <c r="G12" s="2" t="s">
        <v>18</v>
      </c>
      <c r="H12" s="1" t="s">
        <v>8908</v>
      </c>
      <c r="I12" s="3">
        <v>45105.363912037035</v>
      </c>
      <c r="J12" s="4">
        <v>179400</v>
      </c>
      <c r="K12" s="5">
        <v>28500</v>
      </c>
      <c r="L12" s="5">
        <v>107600</v>
      </c>
      <c r="M12" s="5">
        <f t="shared" si="0"/>
        <v>136100</v>
      </c>
      <c r="N12" s="38">
        <v>1</v>
      </c>
      <c r="O12" s="38">
        <v>1</v>
      </c>
    </row>
    <row r="13" spans="1:15" s="1" customFormat="1">
      <c r="A13" s="1" t="s">
        <v>3711</v>
      </c>
      <c r="B13" s="1" t="s">
        <v>3749</v>
      </c>
      <c r="C13" s="1" t="s">
        <v>3750</v>
      </c>
      <c r="D13" s="1" t="s">
        <v>3751</v>
      </c>
      <c r="E13" s="2">
        <v>510</v>
      </c>
      <c r="F13" s="1" t="s">
        <v>3752</v>
      </c>
      <c r="G13" s="2" t="s">
        <v>18</v>
      </c>
      <c r="H13" s="1" t="s">
        <v>8909</v>
      </c>
      <c r="I13" s="3">
        <v>45070.46230324074</v>
      </c>
      <c r="J13" s="4">
        <v>245000</v>
      </c>
      <c r="K13" s="5">
        <v>45200</v>
      </c>
      <c r="L13" s="5">
        <v>139400</v>
      </c>
      <c r="M13" s="5">
        <f t="shared" si="0"/>
        <v>184600</v>
      </c>
      <c r="N13" s="38">
        <v>1.66</v>
      </c>
      <c r="O13" s="38">
        <v>1.9221052631578948</v>
      </c>
    </row>
    <row r="14" spans="1:15" s="1" customFormat="1">
      <c r="A14" s="1" t="s">
        <v>3711</v>
      </c>
      <c r="B14" s="1" t="s">
        <v>3753</v>
      </c>
      <c r="C14" s="1" t="s">
        <v>3754</v>
      </c>
      <c r="D14" s="1" t="s">
        <v>3751</v>
      </c>
      <c r="E14" s="2">
        <v>511</v>
      </c>
      <c r="F14" s="1" t="s">
        <v>3755</v>
      </c>
      <c r="G14" s="2" t="s">
        <v>18</v>
      </c>
      <c r="H14" s="1" t="s">
        <v>8910</v>
      </c>
      <c r="I14" s="3">
        <v>45281.484976851854</v>
      </c>
      <c r="J14" s="4">
        <v>515000</v>
      </c>
      <c r="K14" s="5">
        <v>72900</v>
      </c>
      <c r="L14" s="5">
        <v>330400</v>
      </c>
      <c r="M14" s="5">
        <f t="shared" si="0"/>
        <v>403300</v>
      </c>
      <c r="N14" s="38">
        <v>1.66</v>
      </c>
      <c r="O14" s="38">
        <v>1.9221052631578948</v>
      </c>
    </row>
    <row r="15" spans="1:15" s="1" customFormat="1">
      <c r="A15" s="1" t="s">
        <v>3711</v>
      </c>
      <c r="B15" s="1" t="s">
        <v>3756</v>
      </c>
      <c r="C15" s="1" t="s">
        <v>3757</v>
      </c>
      <c r="D15" s="1" t="s">
        <v>3751</v>
      </c>
      <c r="E15" s="2">
        <v>510</v>
      </c>
      <c r="F15" s="1" t="s">
        <v>3758</v>
      </c>
      <c r="G15" s="2" t="s">
        <v>18</v>
      </c>
      <c r="H15" s="1" t="s">
        <v>8911</v>
      </c>
      <c r="I15" s="3">
        <v>45177.45108796296</v>
      </c>
      <c r="J15" s="4">
        <v>220000</v>
      </c>
      <c r="K15" s="5">
        <v>67100</v>
      </c>
      <c r="L15" s="5">
        <v>131200</v>
      </c>
      <c r="M15" s="5">
        <f t="shared" si="0"/>
        <v>198300</v>
      </c>
      <c r="N15" s="38">
        <v>1.66</v>
      </c>
      <c r="O15" s="38">
        <v>1.9221052631578948</v>
      </c>
    </row>
    <row r="16" spans="1:15" s="1" customFormat="1">
      <c r="A16" s="1" t="s">
        <v>3711</v>
      </c>
      <c r="B16" s="1" t="s">
        <v>3759</v>
      </c>
      <c r="C16" s="1" t="s">
        <v>3760</v>
      </c>
      <c r="D16" s="1" t="s">
        <v>3751</v>
      </c>
      <c r="E16" s="2">
        <v>510</v>
      </c>
      <c r="F16" s="1" t="s">
        <v>3761</v>
      </c>
      <c r="G16" s="2" t="s">
        <v>18</v>
      </c>
      <c r="H16" s="1" t="s">
        <v>8912</v>
      </c>
      <c r="I16" s="3">
        <v>45215.589120370372</v>
      </c>
      <c r="J16" s="4">
        <v>160000</v>
      </c>
      <c r="K16" s="5">
        <v>59900</v>
      </c>
      <c r="L16" s="5">
        <v>93000</v>
      </c>
      <c r="M16" s="5">
        <f t="shared" si="0"/>
        <v>152900</v>
      </c>
      <c r="N16" s="38">
        <v>1.66</v>
      </c>
      <c r="O16" s="38">
        <v>1.9221052631578948</v>
      </c>
    </row>
    <row r="17" spans="1:15" s="1" customFormat="1">
      <c r="A17" s="1" t="s">
        <v>3711</v>
      </c>
      <c r="B17" s="1" t="s">
        <v>3762</v>
      </c>
      <c r="C17" s="1" t="s">
        <v>3763</v>
      </c>
      <c r="D17" s="1" t="s">
        <v>3751</v>
      </c>
      <c r="E17" s="2">
        <v>510</v>
      </c>
      <c r="F17" s="1" t="s">
        <v>3764</v>
      </c>
      <c r="G17" s="2" t="s">
        <v>18</v>
      </c>
      <c r="H17" s="1" t="s">
        <v>8913</v>
      </c>
      <c r="I17" s="3">
        <v>44946.346284722225</v>
      </c>
      <c r="J17" s="4">
        <v>225000</v>
      </c>
      <c r="K17" s="5">
        <v>61000</v>
      </c>
      <c r="L17" s="5">
        <v>179000</v>
      </c>
      <c r="M17" s="5">
        <f t="shared" si="0"/>
        <v>240000</v>
      </c>
      <c r="N17" s="38">
        <v>1.66</v>
      </c>
      <c r="O17" s="38">
        <v>1.9221052631578948</v>
      </c>
    </row>
    <row r="18" spans="1:15" s="1" customFormat="1">
      <c r="A18" s="1" t="s">
        <v>3711</v>
      </c>
      <c r="B18" s="1" t="s">
        <v>3765</v>
      </c>
      <c r="C18" s="1" t="s">
        <v>3766</v>
      </c>
      <c r="D18" s="1" t="s">
        <v>3751</v>
      </c>
      <c r="E18" s="2">
        <v>510</v>
      </c>
      <c r="F18" s="1" t="s">
        <v>3767</v>
      </c>
      <c r="G18" s="2" t="s">
        <v>18</v>
      </c>
      <c r="H18" s="1" t="s">
        <v>10111</v>
      </c>
      <c r="I18" s="3">
        <v>45245.442199074074</v>
      </c>
      <c r="J18" s="4">
        <v>145000</v>
      </c>
      <c r="K18" s="5">
        <v>61000</v>
      </c>
      <c r="L18" s="5">
        <v>126000</v>
      </c>
      <c r="M18" s="5">
        <f t="shared" si="0"/>
        <v>187000</v>
      </c>
      <c r="N18" s="38">
        <v>1.66</v>
      </c>
      <c r="O18" s="38">
        <v>1.9221052631578948</v>
      </c>
    </row>
    <row r="19" spans="1:15" s="1" customFormat="1">
      <c r="A19" s="1" t="s">
        <v>3711</v>
      </c>
      <c r="B19" s="1" t="s">
        <v>3768</v>
      </c>
      <c r="C19" s="1" t="s">
        <v>3769</v>
      </c>
      <c r="D19" s="1" t="s">
        <v>3770</v>
      </c>
      <c r="E19" s="2">
        <v>510</v>
      </c>
      <c r="F19" s="1" t="s">
        <v>3771</v>
      </c>
      <c r="G19" s="2" t="s">
        <v>18</v>
      </c>
      <c r="H19" s="1" t="s">
        <v>8914</v>
      </c>
      <c r="I19" s="3">
        <v>45005.603993055556</v>
      </c>
      <c r="J19" s="4">
        <v>205000</v>
      </c>
      <c r="K19" s="5">
        <v>63500</v>
      </c>
      <c r="L19" s="5">
        <v>135900</v>
      </c>
      <c r="M19" s="5">
        <f t="shared" si="0"/>
        <v>199400</v>
      </c>
      <c r="N19" s="38">
        <v>1.54</v>
      </c>
      <c r="O19" s="38">
        <v>1.54</v>
      </c>
    </row>
    <row r="20" spans="1:15" s="1" customFormat="1">
      <c r="A20" s="1" t="s">
        <v>3711</v>
      </c>
      <c r="B20" s="1" t="s">
        <v>3772</v>
      </c>
      <c r="C20" s="1" t="s">
        <v>3773</v>
      </c>
      <c r="D20" s="1" t="s">
        <v>3770</v>
      </c>
      <c r="E20" s="2">
        <v>511</v>
      </c>
      <c r="F20" s="1" t="s">
        <v>3774</v>
      </c>
      <c r="G20" s="2" t="s">
        <v>18</v>
      </c>
      <c r="H20" s="1" t="s">
        <v>8915</v>
      </c>
      <c r="I20" s="3">
        <v>45232.414548611108</v>
      </c>
      <c r="J20" s="4">
        <v>130000</v>
      </c>
      <c r="K20" s="5">
        <v>68100</v>
      </c>
      <c r="L20" s="5">
        <v>43400</v>
      </c>
      <c r="M20" s="5">
        <f t="shared" si="0"/>
        <v>111500</v>
      </c>
      <c r="N20" s="38">
        <v>1.54</v>
      </c>
      <c r="O20" s="38">
        <v>1.54</v>
      </c>
    </row>
    <row r="21" spans="1:15" s="1" customFormat="1">
      <c r="A21" s="1" t="s">
        <v>3711</v>
      </c>
      <c r="B21" s="1" t="s">
        <v>3775</v>
      </c>
      <c r="C21" s="1" t="s">
        <v>3776</v>
      </c>
      <c r="D21" s="1" t="s">
        <v>3770</v>
      </c>
      <c r="E21" s="2">
        <v>511</v>
      </c>
      <c r="F21" s="1" t="s">
        <v>3777</v>
      </c>
      <c r="G21" s="2" t="s">
        <v>18</v>
      </c>
      <c r="H21" s="1" t="s">
        <v>8916</v>
      </c>
      <c r="I21" s="3">
        <v>45077.475034722222</v>
      </c>
      <c r="J21" s="4">
        <v>460000</v>
      </c>
      <c r="K21" s="5">
        <v>74400</v>
      </c>
      <c r="L21" s="5">
        <v>407500</v>
      </c>
      <c r="M21" s="5">
        <f t="shared" si="0"/>
        <v>481900</v>
      </c>
      <c r="N21" s="38">
        <v>1.54</v>
      </c>
      <c r="O21" s="38">
        <v>1.54</v>
      </c>
    </row>
    <row r="22" spans="1:15" s="1" customFormat="1">
      <c r="A22" s="1" t="s">
        <v>3711</v>
      </c>
      <c r="B22" s="1" t="s">
        <v>3778</v>
      </c>
      <c r="C22" s="1" t="s">
        <v>3779</v>
      </c>
      <c r="D22" s="1" t="s">
        <v>3780</v>
      </c>
      <c r="E22" s="2">
        <v>510</v>
      </c>
      <c r="F22" s="1" t="s">
        <v>3781</v>
      </c>
      <c r="G22" s="2" t="s">
        <v>18</v>
      </c>
      <c r="H22" s="1" t="s">
        <v>8917</v>
      </c>
      <c r="I22" s="3">
        <v>45156.404120370367</v>
      </c>
      <c r="J22" s="4">
        <v>185000</v>
      </c>
      <c r="K22" s="5">
        <v>31100</v>
      </c>
      <c r="L22" s="5">
        <v>122500</v>
      </c>
      <c r="M22" s="5">
        <f t="shared" si="0"/>
        <v>153600</v>
      </c>
      <c r="N22" s="38">
        <v>1.67</v>
      </c>
      <c r="O22" s="38">
        <v>1.67</v>
      </c>
    </row>
    <row r="23" spans="1:15" s="1" customFormat="1">
      <c r="A23" s="1" t="s">
        <v>3711</v>
      </c>
      <c r="B23" s="1" t="s">
        <v>3782</v>
      </c>
      <c r="C23" s="1" t="s">
        <v>3783</v>
      </c>
      <c r="D23" s="1" t="s">
        <v>3780</v>
      </c>
      <c r="E23" s="2">
        <v>510</v>
      </c>
      <c r="F23" s="1" t="s">
        <v>3784</v>
      </c>
      <c r="G23" s="2" t="s">
        <v>18</v>
      </c>
      <c r="H23" s="1" t="s">
        <v>8918</v>
      </c>
      <c r="I23" s="3">
        <v>45072.45212962963</v>
      </c>
      <c r="J23" s="4">
        <v>183150</v>
      </c>
      <c r="K23" s="5">
        <v>31100</v>
      </c>
      <c r="L23" s="5">
        <v>125200</v>
      </c>
      <c r="M23" s="5">
        <f t="shared" si="0"/>
        <v>156300</v>
      </c>
      <c r="N23" s="38">
        <v>1.67</v>
      </c>
      <c r="O23" s="38">
        <v>1.67</v>
      </c>
    </row>
    <row r="24" spans="1:15" s="1" customFormat="1">
      <c r="A24" s="1" t="s">
        <v>3711</v>
      </c>
      <c r="B24" s="1" t="s">
        <v>3785</v>
      </c>
      <c r="C24" s="1" t="s">
        <v>3786</v>
      </c>
      <c r="D24" s="1" t="s">
        <v>3787</v>
      </c>
      <c r="E24" s="2">
        <v>556</v>
      </c>
      <c r="F24" s="1" t="s">
        <v>3788</v>
      </c>
      <c r="G24" s="2" t="s">
        <v>18</v>
      </c>
      <c r="H24" s="1" t="s">
        <v>8919</v>
      </c>
      <c r="I24" s="3">
        <v>45037.644409722219</v>
      </c>
      <c r="J24" s="4">
        <v>270000</v>
      </c>
      <c r="K24" s="5">
        <v>22800</v>
      </c>
      <c r="L24" s="5">
        <v>212500</v>
      </c>
      <c r="M24" s="5">
        <f t="shared" si="0"/>
        <v>235300</v>
      </c>
      <c r="N24" s="38">
        <v>1.57</v>
      </c>
      <c r="O24" s="38">
        <v>1.7886930352536543</v>
      </c>
    </row>
    <row r="25" spans="1:15" s="1" customFormat="1">
      <c r="A25" s="1" t="s">
        <v>3711</v>
      </c>
      <c r="B25" s="1" t="s">
        <v>3789</v>
      </c>
      <c r="C25" s="1" t="s">
        <v>3790</v>
      </c>
      <c r="D25" s="1" t="s">
        <v>3787</v>
      </c>
      <c r="E25" s="2">
        <v>510</v>
      </c>
      <c r="F25" s="1" t="s">
        <v>3791</v>
      </c>
      <c r="G25" s="2" t="s">
        <v>18</v>
      </c>
      <c r="H25" s="1" t="s">
        <v>8920</v>
      </c>
      <c r="I25" s="3">
        <v>45049.526643518519</v>
      </c>
      <c r="J25" s="4">
        <v>504545</v>
      </c>
      <c r="K25" s="5">
        <v>71200</v>
      </c>
      <c r="L25" s="5">
        <v>328500</v>
      </c>
      <c r="M25" s="5">
        <f t="shared" si="0"/>
        <v>399700</v>
      </c>
      <c r="N25" s="38">
        <v>1.57</v>
      </c>
      <c r="O25" s="38">
        <v>1.7886930352536543</v>
      </c>
    </row>
    <row r="26" spans="1:15" s="1" customFormat="1">
      <c r="A26" s="1" t="s">
        <v>3711</v>
      </c>
      <c r="B26" s="1" t="s">
        <v>3792</v>
      </c>
      <c r="C26" s="1" t="s">
        <v>3793</v>
      </c>
      <c r="D26" s="1" t="s">
        <v>3787</v>
      </c>
      <c r="E26" s="2">
        <v>556</v>
      </c>
      <c r="F26" s="1" t="s">
        <v>3788</v>
      </c>
      <c r="G26" s="2" t="s">
        <v>18</v>
      </c>
      <c r="H26" s="1" t="s">
        <v>8921</v>
      </c>
      <c r="I26" s="3">
        <v>44937.446527777778</v>
      </c>
      <c r="J26" s="4">
        <v>265000</v>
      </c>
      <c r="K26" s="5">
        <v>22200</v>
      </c>
      <c r="L26" s="5">
        <v>210400</v>
      </c>
      <c r="M26" s="5">
        <f t="shared" si="0"/>
        <v>232600</v>
      </c>
      <c r="N26" s="38">
        <v>1.57</v>
      </c>
      <c r="O26" s="38">
        <v>1.7886930352536543</v>
      </c>
    </row>
    <row r="27" spans="1:15" s="1" customFormat="1">
      <c r="A27" s="1" t="s">
        <v>3711</v>
      </c>
      <c r="B27" s="1" t="s">
        <v>3794</v>
      </c>
      <c r="C27" s="1" t="s">
        <v>3795</v>
      </c>
      <c r="D27" s="1" t="s">
        <v>3787</v>
      </c>
      <c r="E27" s="2">
        <v>510</v>
      </c>
      <c r="F27" s="1" t="s">
        <v>3796</v>
      </c>
      <c r="G27" s="2" t="s">
        <v>18</v>
      </c>
      <c r="H27" s="1" t="s">
        <v>8922</v>
      </c>
      <c r="I27" s="3">
        <v>45029.663437499999</v>
      </c>
      <c r="J27" s="4">
        <v>400000</v>
      </c>
      <c r="K27" s="5">
        <v>62500</v>
      </c>
      <c r="L27" s="5">
        <v>305300</v>
      </c>
      <c r="M27" s="5">
        <f t="shared" si="0"/>
        <v>367800</v>
      </c>
      <c r="N27" s="38">
        <v>1.57</v>
      </c>
      <c r="O27" s="38">
        <v>1.7886930352536543</v>
      </c>
    </row>
    <row r="28" spans="1:15" s="1" customFormat="1">
      <c r="A28" s="1" t="s">
        <v>3711</v>
      </c>
      <c r="B28" s="1" t="s">
        <v>3797</v>
      </c>
      <c r="C28" s="1" t="s">
        <v>3798</v>
      </c>
      <c r="D28" s="1" t="s">
        <v>3787</v>
      </c>
      <c r="E28" s="2">
        <v>510</v>
      </c>
      <c r="F28" s="1" t="s">
        <v>3799</v>
      </c>
      <c r="G28" s="2" t="s">
        <v>18</v>
      </c>
      <c r="H28" s="1" t="s">
        <v>8923</v>
      </c>
      <c r="I28" s="3">
        <v>45012.47519675926</v>
      </c>
      <c r="J28" s="4">
        <v>360000</v>
      </c>
      <c r="K28" s="5">
        <v>59100</v>
      </c>
      <c r="L28" s="5">
        <v>272700</v>
      </c>
      <c r="M28" s="5">
        <f t="shared" si="0"/>
        <v>331800</v>
      </c>
      <c r="N28" s="38">
        <v>1.57</v>
      </c>
      <c r="O28" s="38">
        <v>1.7886930352536543</v>
      </c>
    </row>
    <row r="29" spans="1:15" s="1" customFormat="1">
      <c r="A29" s="1" t="s">
        <v>3711</v>
      </c>
      <c r="B29" s="1" t="s">
        <v>3800</v>
      </c>
      <c r="C29" s="1" t="s">
        <v>3801</v>
      </c>
      <c r="D29" s="1" t="s">
        <v>3802</v>
      </c>
      <c r="E29" s="2">
        <v>510</v>
      </c>
      <c r="F29" s="1" t="s">
        <v>3803</v>
      </c>
      <c r="G29" s="2" t="s">
        <v>18</v>
      </c>
      <c r="H29" s="1" t="s">
        <v>8924</v>
      </c>
      <c r="I29" s="3">
        <v>45013.353993055556</v>
      </c>
      <c r="J29" s="4">
        <v>135000</v>
      </c>
      <c r="K29" s="5">
        <v>31900</v>
      </c>
      <c r="L29" s="5">
        <v>63900</v>
      </c>
      <c r="M29" s="5">
        <f t="shared" si="0"/>
        <v>95800</v>
      </c>
      <c r="N29" s="38">
        <v>1.81</v>
      </c>
      <c r="O29" s="38">
        <v>2.0499999999999998</v>
      </c>
    </row>
    <row r="30" spans="1:15" s="1" customFormat="1">
      <c r="A30" s="1" t="s">
        <v>3711</v>
      </c>
      <c r="B30" s="1" t="s">
        <v>3804</v>
      </c>
      <c r="C30" s="1" t="s">
        <v>3805</v>
      </c>
      <c r="D30" s="1" t="s">
        <v>3802</v>
      </c>
      <c r="E30" s="2">
        <v>510</v>
      </c>
      <c r="F30" s="1" t="s">
        <v>3806</v>
      </c>
      <c r="G30" s="2" t="s">
        <v>18</v>
      </c>
      <c r="H30" s="1" t="s">
        <v>8925</v>
      </c>
      <c r="I30" s="3">
        <v>45243.619756944441</v>
      </c>
      <c r="J30" s="4">
        <v>275000</v>
      </c>
      <c r="K30" s="5">
        <v>27100</v>
      </c>
      <c r="L30" s="5">
        <v>177900</v>
      </c>
      <c r="M30" s="5">
        <f t="shared" si="0"/>
        <v>205000</v>
      </c>
      <c r="N30" s="38">
        <v>1.81</v>
      </c>
      <c r="O30" s="38">
        <v>2.0499999999999998</v>
      </c>
    </row>
    <row r="31" spans="1:15" s="1" customFormat="1">
      <c r="A31" s="1" t="s">
        <v>3711</v>
      </c>
      <c r="B31" s="1" t="s">
        <v>3807</v>
      </c>
      <c r="C31" s="1" t="s">
        <v>3808</v>
      </c>
      <c r="D31" s="1" t="s">
        <v>3802</v>
      </c>
      <c r="E31" s="2">
        <v>510</v>
      </c>
      <c r="F31" s="1" t="s">
        <v>3809</v>
      </c>
      <c r="G31" s="2" t="s">
        <v>18</v>
      </c>
      <c r="H31" s="1" t="s">
        <v>8926</v>
      </c>
      <c r="I31" s="3">
        <v>45191.457337962966</v>
      </c>
      <c r="J31" s="4">
        <v>175000</v>
      </c>
      <c r="K31" s="5">
        <v>27100</v>
      </c>
      <c r="L31" s="5">
        <v>111300</v>
      </c>
      <c r="M31" s="5">
        <f t="shared" si="0"/>
        <v>138400</v>
      </c>
      <c r="N31" s="38">
        <v>1.81</v>
      </c>
      <c r="O31" s="38">
        <v>2.0499999999999998</v>
      </c>
    </row>
    <row r="32" spans="1:15" s="1" customFormat="1">
      <c r="A32" s="1" t="s">
        <v>3711</v>
      </c>
      <c r="B32" s="1" t="s">
        <v>3810</v>
      </c>
      <c r="C32" s="1" t="s">
        <v>3811</v>
      </c>
      <c r="D32" s="1" t="s">
        <v>3802</v>
      </c>
      <c r="E32" s="2">
        <v>510</v>
      </c>
      <c r="F32" s="1" t="s">
        <v>3812</v>
      </c>
      <c r="G32" s="2" t="s">
        <v>18</v>
      </c>
      <c r="H32" s="1" t="s">
        <v>8927</v>
      </c>
      <c r="I32" s="3">
        <v>45124.55704861111</v>
      </c>
      <c r="J32" s="4">
        <v>179900</v>
      </c>
      <c r="K32" s="5">
        <v>27100</v>
      </c>
      <c r="L32" s="5">
        <v>115400</v>
      </c>
      <c r="M32" s="5">
        <f t="shared" si="0"/>
        <v>142500</v>
      </c>
      <c r="N32" s="38">
        <v>1.81</v>
      </c>
      <c r="O32" s="38">
        <v>2.0499999999999998</v>
      </c>
    </row>
    <row r="33" spans="1:15" s="1" customFormat="1">
      <c r="A33" s="1" t="s">
        <v>3711</v>
      </c>
      <c r="B33" s="1" t="s">
        <v>3813</v>
      </c>
      <c r="C33" s="1" t="s">
        <v>3814</v>
      </c>
      <c r="D33" s="1" t="s">
        <v>3802</v>
      </c>
      <c r="E33" s="2">
        <v>510</v>
      </c>
      <c r="F33" s="1" t="s">
        <v>3815</v>
      </c>
      <c r="G33" s="2" t="s">
        <v>18</v>
      </c>
      <c r="H33" s="1" t="s">
        <v>8928</v>
      </c>
      <c r="I33" s="3">
        <v>45218.499351851853</v>
      </c>
      <c r="J33" s="4">
        <v>275000</v>
      </c>
      <c r="K33" s="5">
        <v>66700</v>
      </c>
      <c r="L33" s="5">
        <v>158600</v>
      </c>
      <c r="M33" s="5">
        <f t="shared" si="0"/>
        <v>225300</v>
      </c>
      <c r="N33" s="38">
        <v>1.81</v>
      </c>
      <c r="O33" s="38">
        <v>2.0499999999999998</v>
      </c>
    </row>
    <row r="34" spans="1:15" s="1" customFormat="1">
      <c r="A34" s="1" t="s">
        <v>3711</v>
      </c>
      <c r="B34" s="1" t="s">
        <v>3816</v>
      </c>
      <c r="C34" s="1" t="s">
        <v>3817</v>
      </c>
      <c r="D34" s="1" t="s">
        <v>3802</v>
      </c>
      <c r="E34" s="2">
        <v>510</v>
      </c>
      <c r="F34" s="1" t="s">
        <v>3818</v>
      </c>
      <c r="G34" s="2" t="s">
        <v>18</v>
      </c>
      <c r="H34" s="1" t="s">
        <v>8929</v>
      </c>
      <c r="I34" s="3">
        <v>45175.374918981484</v>
      </c>
      <c r="J34" s="4">
        <v>195000</v>
      </c>
      <c r="K34" s="5">
        <v>27100</v>
      </c>
      <c r="L34" s="5">
        <v>138500</v>
      </c>
      <c r="M34" s="5">
        <f t="shared" si="0"/>
        <v>165600</v>
      </c>
      <c r="N34" s="38">
        <v>1.81</v>
      </c>
      <c r="O34" s="38">
        <v>2.0499999999999998</v>
      </c>
    </row>
    <row r="35" spans="1:15" s="1" customFormat="1">
      <c r="A35" s="1" t="s">
        <v>3711</v>
      </c>
      <c r="B35" s="1" t="s">
        <v>3819</v>
      </c>
      <c r="C35" s="1" t="s">
        <v>3820</v>
      </c>
      <c r="D35" s="1" t="s">
        <v>3802</v>
      </c>
      <c r="E35" s="2">
        <v>510</v>
      </c>
      <c r="F35" s="1" t="s">
        <v>3821</v>
      </c>
      <c r="G35" s="2" t="s">
        <v>18</v>
      </c>
      <c r="H35" s="1" t="s">
        <v>8930</v>
      </c>
      <c r="I35" s="3">
        <v>45245.406840277778</v>
      </c>
      <c r="J35" s="4">
        <v>150000</v>
      </c>
      <c r="K35" s="5">
        <v>27100</v>
      </c>
      <c r="L35" s="5">
        <v>100700</v>
      </c>
      <c r="M35" s="5">
        <f t="shared" si="0"/>
        <v>127800</v>
      </c>
      <c r="N35" s="38">
        <v>1.81</v>
      </c>
      <c r="O35" s="38">
        <v>2.0499999999999998</v>
      </c>
    </row>
    <row r="36" spans="1:15" s="1" customFormat="1">
      <c r="A36" s="1" t="s">
        <v>3711</v>
      </c>
      <c r="B36" s="1" t="s">
        <v>3822</v>
      </c>
      <c r="C36" s="1" t="s">
        <v>3823</v>
      </c>
      <c r="D36" s="1" t="s">
        <v>3802</v>
      </c>
      <c r="E36" s="2">
        <v>510</v>
      </c>
      <c r="F36" s="1" t="s">
        <v>3824</v>
      </c>
      <c r="G36" s="2" t="s">
        <v>18</v>
      </c>
      <c r="H36" s="1" t="s">
        <v>8931</v>
      </c>
      <c r="I36" s="3">
        <v>45005.552094907405</v>
      </c>
      <c r="J36" s="4">
        <v>116000</v>
      </c>
      <c r="K36" s="5">
        <v>56400</v>
      </c>
      <c r="L36" s="5">
        <v>46600</v>
      </c>
      <c r="M36" s="5">
        <f t="shared" si="0"/>
        <v>103000</v>
      </c>
      <c r="N36" s="38">
        <v>1.81</v>
      </c>
      <c r="O36" s="38">
        <v>2.0499999999999998</v>
      </c>
    </row>
    <row r="37" spans="1:15" s="1" customFormat="1">
      <c r="A37" s="1" t="s">
        <v>3711</v>
      </c>
      <c r="B37" s="1" t="s">
        <v>3825</v>
      </c>
      <c r="C37" s="1" t="s">
        <v>3826</v>
      </c>
      <c r="D37" s="1" t="s">
        <v>3802</v>
      </c>
      <c r="E37" s="2">
        <v>510</v>
      </c>
      <c r="F37" s="1" t="s">
        <v>3827</v>
      </c>
      <c r="G37" s="2" t="s">
        <v>18</v>
      </c>
      <c r="H37" s="1" t="s">
        <v>8932</v>
      </c>
      <c r="I37" s="3">
        <v>45212.358935185184</v>
      </c>
      <c r="J37" s="4">
        <v>250000</v>
      </c>
      <c r="K37" s="5">
        <v>27100</v>
      </c>
      <c r="L37" s="5">
        <v>196600</v>
      </c>
      <c r="M37" s="5">
        <f t="shared" si="0"/>
        <v>223700</v>
      </c>
      <c r="N37" s="38">
        <v>1.81</v>
      </c>
      <c r="O37" s="38">
        <v>2.0499999999999998</v>
      </c>
    </row>
    <row r="38" spans="1:15" s="1" customFormat="1">
      <c r="A38" s="1" t="s">
        <v>3711</v>
      </c>
      <c r="B38" s="1" t="s">
        <v>3828</v>
      </c>
      <c r="C38" s="1" t="s">
        <v>3829</v>
      </c>
      <c r="D38" s="1" t="s">
        <v>3802</v>
      </c>
      <c r="E38" s="2">
        <v>510</v>
      </c>
      <c r="F38" s="1" t="s">
        <v>3830</v>
      </c>
      <c r="G38" s="2" t="s">
        <v>18</v>
      </c>
      <c r="H38" s="1" t="s">
        <v>8933</v>
      </c>
      <c r="I38" s="3">
        <v>45184.445532407408</v>
      </c>
      <c r="J38" s="4">
        <v>415000</v>
      </c>
      <c r="K38" s="5">
        <v>87300</v>
      </c>
      <c r="L38" s="5">
        <v>284500</v>
      </c>
      <c r="M38" s="5">
        <f t="shared" si="0"/>
        <v>371800</v>
      </c>
      <c r="N38" s="38">
        <v>1.81</v>
      </c>
      <c r="O38" s="38">
        <v>2.0499999999999998</v>
      </c>
    </row>
    <row r="39" spans="1:15" s="1" customFormat="1">
      <c r="A39" s="1" t="s">
        <v>3711</v>
      </c>
      <c r="B39" s="1" t="s">
        <v>3831</v>
      </c>
      <c r="C39" s="1" t="s">
        <v>3832</v>
      </c>
      <c r="D39" s="1" t="s">
        <v>3802</v>
      </c>
      <c r="E39" s="2">
        <v>510</v>
      </c>
      <c r="F39" s="1" t="s">
        <v>3833</v>
      </c>
      <c r="G39" s="2" t="s">
        <v>18</v>
      </c>
      <c r="H39" s="1" t="s">
        <v>8934</v>
      </c>
      <c r="I39" s="3">
        <v>45156.595613425925</v>
      </c>
      <c r="J39" s="4">
        <v>210000</v>
      </c>
      <c r="K39" s="5">
        <v>51000</v>
      </c>
      <c r="L39" s="5">
        <v>144200</v>
      </c>
      <c r="M39" s="5">
        <f t="shared" si="0"/>
        <v>195200</v>
      </c>
      <c r="N39" s="38">
        <v>1.81</v>
      </c>
      <c r="O39" s="38">
        <v>2.0499999999999998</v>
      </c>
    </row>
    <row r="40" spans="1:15" s="1" customFormat="1">
      <c r="A40" s="1" t="s">
        <v>3711</v>
      </c>
      <c r="B40" s="1" t="s">
        <v>3834</v>
      </c>
      <c r="C40" s="1" t="s">
        <v>3835</v>
      </c>
      <c r="D40" s="1" t="s">
        <v>3802</v>
      </c>
      <c r="E40" s="2">
        <v>510</v>
      </c>
      <c r="F40" s="1" t="s">
        <v>3836</v>
      </c>
      <c r="G40" s="2" t="s">
        <v>18</v>
      </c>
      <c r="H40" s="1" t="s">
        <v>8935</v>
      </c>
      <c r="I40" s="3">
        <v>45230.607037037036</v>
      </c>
      <c r="J40" s="4">
        <v>160000</v>
      </c>
      <c r="K40" s="5">
        <v>27100</v>
      </c>
      <c r="L40" s="5">
        <v>126300</v>
      </c>
      <c r="M40" s="5">
        <f t="shared" si="0"/>
        <v>153400</v>
      </c>
      <c r="N40" s="38">
        <v>1.81</v>
      </c>
      <c r="O40" s="38">
        <v>2.0499999999999998</v>
      </c>
    </row>
    <row r="41" spans="1:15" s="1" customFormat="1">
      <c r="A41" s="1" t="s">
        <v>3711</v>
      </c>
      <c r="B41" s="1" t="s">
        <v>3837</v>
      </c>
      <c r="C41" s="1" t="s">
        <v>3838</v>
      </c>
      <c r="D41" s="1" t="s">
        <v>3802</v>
      </c>
      <c r="E41" s="2">
        <v>510</v>
      </c>
      <c r="F41" s="1" t="s">
        <v>3839</v>
      </c>
      <c r="G41" s="2" t="s">
        <v>18</v>
      </c>
      <c r="H41" s="1" t="s">
        <v>8936</v>
      </c>
      <c r="I41" s="3">
        <v>44988.418078703704</v>
      </c>
      <c r="J41" s="4">
        <v>258000</v>
      </c>
      <c r="K41" s="5">
        <v>35100</v>
      </c>
      <c r="L41" s="5">
        <v>214200</v>
      </c>
      <c r="M41" s="5">
        <f t="shared" si="0"/>
        <v>249300</v>
      </c>
      <c r="N41" s="38">
        <v>1.81</v>
      </c>
      <c r="O41" s="38">
        <v>2.0499999999999998</v>
      </c>
    </row>
    <row r="42" spans="1:15" s="1" customFormat="1">
      <c r="A42" s="1" t="s">
        <v>3711</v>
      </c>
      <c r="B42" s="1" t="s">
        <v>3840</v>
      </c>
      <c r="C42" s="1" t="s">
        <v>3841</v>
      </c>
      <c r="D42" s="1" t="s">
        <v>3802</v>
      </c>
      <c r="E42" s="2">
        <v>510</v>
      </c>
      <c r="F42" s="1" t="s">
        <v>3842</v>
      </c>
      <c r="G42" s="2" t="s">
        <v>18</v>
      </c>
      <c r="H42" s="1" t="s">
        <v>8937</v>
      </c>
      <c r="I42" s="3">
        <v>45058.492777777778</v>
      </c>
      <c r="J42" s="4">
        <v>300000</v>
      </c>
      <c r="K42" s="5">
        <v>66800</v>
      </c>
      <c r="L42" s="5">
        <v>228500</v>
      </c>
      <c r="M42" s="5">
        <f t="shared" si="0"/>
        <v>295300</v>
      </c>
      <c r="N42" s="38">
        <v>1.81</v>
      </c>
      <c r="O42" s="38">
        <v>2.0499999999999998</v>
      </c>
    </row>
    <row r="43" spans="1:15" s="1" customFormat="1">
      <c r="A43" s="1" t="s">
        <v>3711</v>
      </c>
      <c r="B43" s="1" t="s">
        <v>3843</v>
      </c>
      <c r="C43" s="1" t="s">
        <v>3844</v>
      </c>
      <c r="D43" s="1" t="s">
        <v>3802</v>
      </c>
      <c r="E43" s="2">
        <v>510</v>
      </c>
      <c r="F43" s="1" t="s">
        <v>3845</v>
      </c>
      <c r="G43" s="2" t="s">
        <v>18</v>
      </c>
      <c r="H43" s="1" t="s">
        <v>8938</v>
      </c>
      <c r="I43" s="3">
        <v>45107.428263888891</v>
      </c>
      <c r="J43" s="4">
        <v>300000</v>
      </c>
      <c r="K43" s="5">
        <v>44100</v>
      </c>
      <c r="L43" s="5">
        <v>257000</v>
      </c>
      <c r="M43" s="5">
        <f t="shared" si="0"/>
        <v>301100</v>
      </c>
      <c r="N43" s="38">
        <v>1.81</v>
      </c>
      <c r="O43" s="38">
        <v>2.0499999999999998</v>
      </c>
    </row>
    <row r="44" spans="1:15" s="1" customFormat="1">
      <c r="A44" s="1" t="s">
        <v>3711</v>
      </c>
      <c r="B44" s="1" t="s">
        <v>3846</v>
      </c>
      <c r="C44" s="1" t="s">
        <v>3847</v>
      </c>
      <c r="D44" s="1" t="s">
        <v>3802</v>
      </c>
      <c r="E44" s="2">
        <v>510</v>
      </c>
      <c r="F44" s="1" t="s">
        <v>3848</v>
      </c>
      <c r="G44" s="2" t="s">
        <v>18</v>
      </c>
      <c r="H44" s="1" t="s">
        <v>8939</v>
      </c>
      <c r="I44" s="3">
        <v>45187.513749999998</v>
      </c>
      <c r="J44" s="4">
        <v>250000</v>
      </c>
      <c r="K44" s="5">
        <v>46900</v>
      </c>
      <c r="L44" s="5">
        <v>207800</v>
      </c>
      <c r="M44" s="5">
        <f t="shared" si="0"/>
        <v>254700</v>
      </c>
      <c r="N44" s="38">
        <v>1.81</v>
      </c>
      <c r="O44" s="38">
        <v>2.0499999999999998</v>
      </c>
    </row>
  </sheetData>
  <conditionalFormatting sqref="B1">
    <cfRule type="duplicateValues" dxfId="146" priority="2"/>
    <cfRule type="duplicateValues" dxfId="145" priority="3"/>
    <cfRule type="duplicateValues" dxfId="144" priority="4"/>
    <cfRule type="duplicateValues" dxfId="143" priority="5"/>
    <cfRule type="duplicateValues" dxfId="142" priority="6"/>
    <cfRule type="duplicateValues" dxfId="141" priority="7"/>
    <cfRule type="duplicateValues" dxfId="140" priority="8"/>
  </conditionalFormatting>
  <conditionalFormatting sqref="B2 B4:B11 B13:B19 B21:B24 B26:B44">
    <cfRule type="duplicateValues" dxfId="139" priority="18"/>
    <cfRule type="duplicateValues" dxfId="138" priority="19"/>
    <cfRule type="duplicateValues" dxfId="137" priority="20"/>
    <cfRule type="duplicateValues" dxfId="136" priority="21"/>
  </conditionalFormatting>
  <conditionalFormatting sqref="B2:B44">
    <cfRule type="duplicateValues" dxfId="135" priority="15"/>
    <cfRule type="duplicateValues" dxfId="134" priority="16"/>
    <cfRule type="duplicateValues" dxfId="133" priority="17"/>
  </conditionalFormatting>
  <conditionalFormatting sqref="E1:E2">
    <cfRule type="cellIs" dxfId="132" priority="1" operator="between">
      <formula>520</formula>
      <formula>530</formula>
    </cfRule>
  </conditionalFormatting>
  <conditionalFormatting sqref="E4:E11 E13:E19 E21:E24 E26:E44">
    <cfRule type="cellIs" dxfId="131" priority="14" operator="between">
      <formula>520</formula>
      <formula>530</formula>
    </cfRule>
  </conditionalFormatting>
  <conditionalFormatting sqref="H1">
    <cfRule type="duplicateValues" dxfId="130" priority="9"/>
    <cfRule type="duplicateValues" dxfId="129" priority="10"/>
    <cfRule type="duplicateValues" dxfId="128" priority="11"/>
    <cfRule type="duplicateValues" dxfId="127" priority="12"/>
  </conditionalFormatting>
  <conditionalFormatting sqref="H2:H44">
    <cfRule type="duplicateValues" dxfId="126" priority="13"/>
  </conditionalFormatting>
  <pageMargins left="0.17" right="0.17" top="0.31" bottom="0.17" header="0.17" footer="0.17"/>
  <pageSetup scale="59" fitToHeight="0" orientation="landscape" r:id="rId1"/>
  <headerFooter>
    <oddFooter>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3B82A-9D41-4853-8B11-C5196A422C3B}">
  <sheetPr>
    <pageSetUpPr fitToPage="1"/>
  </sheetPr>
  <dimension ref="A1:S181"/>
  <sheetViews>
    <sheetView tabSelected="1" zoomScaleNormal="100" workbookViewId="0">
      <pane ySplit="1" topLeftCell="A2" activePane="bottomLeft" state="frozen"/>
      <selection activeCell="A2" sqref="A2"/>
      <selection pane="bottomLeft" activeCell="A2" sqref="A2"/>
    </sheetView>
  </sheetViews>
  <sheetFormatPr defaultRowHeight="15"/>
  <cols>
    <col min="1" max="1" width="20.7109375" customWidth="1"/>
    <col min="2" max="2" width="25.7109375" customWidth="1"/>
    <col min="3" max="3" width="18.7109375" customWidth="1"/>
    <col min="4" max="4" width="15.7109375" customWidth="1"/>
    <col min="5" max="5" width="10.7109375" customWidth="1"/>
    <col min="6" max="6" width="26.7109375" customWidth="1"/>
    <col min="7" max="7" width="8.7109375" customWidth="1"/>
    <col min="8" max="8" width="18.7109375" customWidth="1"/>
    <col min="9" max="9" width="10.7109375" customWidth="1"/>
    <col min="10" max="13" width="12.7109375" customWidth="1"/>
    <col min="14" max="14" width="9.7109375" customWidth="1"/>
    <col min="15" max="15" width="10.7109375" customWidth="1"/>
  </cols>
  <sheetData>
    <row r="1" spans="1:15" s="42" customFormat="1" ht="42.75" customHeight="1">
      <c r="A1" s="42" t="s">
        <v>1</v>
      </c>
      <c r="B1" s="42" t="s">
        <v>2</v>
      </c>
      <c r="C1" s="42" t="s">
        <v>3</v>
      </c>
      <c r="D1" s="42" t="s">
        <v>4</v>
      </c>
      <c r="E1" s="39" t="s">
        <v>5</v>
      </c>
      <c r="F1" s="42" t="s">
        <v>6</v>
      </c>
      <c r="G1" s="39" t="s">
        <v>7</v>
      </c>
      <c r="H1" s="42" t="s">
        <v>0</v>
      </c>
      <c r="I1" s="43" t="s">
        <v>8</v>
      </c>
      <c r="J1" s="44" t="s">
        <v>9</v>
      </c>
      <c r="K1" s="45" t="s">
        <v>10</v>
      </c>
      <c r="L1" s="45" t="s">
        <v>11</v>
      </c>
      <c r="M1" s="40" t="s">
        <v>12</v>
      </c>
      <c r="N1" s="41" t="s">
        <v>10131</v>
      </c>
      <c r="O1" s="41" t="s">
        <v>10132</v>
      </c>
    </row>
    <row r="2" spans="1:15" s="1" customFormat="1">
      <c r="A2" s="1" t="s">
        <v>3849</v>
      </c>
      <c r="B2" s="1" t="s">
        <v>3850</v>
      </c>
      <c r="C2" s="1" t="s">
        <v>3851</v>
      </c>
      <c r="D2" s="1" t="s">
        <v>3852</v>
      </c>
      <c r="E2" s="2">
        <v>510</v>
      </c>
      <c r="F2" s="1" t="s">
        <v>3853</v>
      </c>
      <c r="G2" s="2" t="s">
        <v>18</v>
      </c>
      <c r="H2" s="1" t="s">
        <v>8940</v>
      </c>
      <c r="I2" s="3">
        <v>45047.331689814811</v>
      </c>
      <c r="J2" s="4">
        <v>325000</v>
      </c>
      <c r="K2" s="5">
        <v>18600</v>
      </c>
      <c r="L2" s="5">
        <v>191500</v>
      </c>
      <c r="M2" s="5">
        <f t="shared" ref="M2:M7" si="0">SUM(K2:L2)</f>
        <v>210100</v>
      </c>
      <c r="N2" s="38">
        <v>1.17</v>
      </c>
      <c r="O2" s="38">
        <v>1.17</v>
      </c>
    </row>
    <row r="3" spans="1:15" s="1" customFormat="1">
      <c r="A3" s="1" t="s">
        <v>3849</v>
      </c>
      <c r="B3" s="1" t="s">
        <v>3854</v>
      </c>
      <c r="C3" s="1" t="s">
        <v>3855</v>
      </c>
      <c r="D3" s="1" t="s">
        <v>3852</v>
      </c>
      <c r="E3" s="2">
        <v>510</v>
      </c>
      <c r="F3" s="1" t="s">
        <v>3856</v>
      </c>
      <c r="G3" s="2" t="s">
        <v>18</v>
      </c>
      <c r="H3" s="1" t="s">
        <v>8941</v>
      </c>
      <c r="I3" s="3">
        <v>45191.365555555552</v>
      </c>
      <c r="J3" s="4">
        <v>330000</v>
      </c>
      <c r="K3" s="5">
        <v>29200</v>
      </c>
      <c r="L3" s="5">
        <v>211300</v>
      </c>
      <c r="M3" s="5">
        <f t="shared" si="0"/>
        <v>240500</v>
      </c>
      <c r="N3" s="38">
        <v>1.17</v>
      </c>
      <c r="O3" s="38">
        <v>1.17</v>
      </c>
    </row>
    <row r="4" spans="1:15" s="1" customFormat="1">
      <c r="A4" s="1" t="s">
        <v>3849</v>
      </c>
      <c r="B4" s="1" t="s">
        <v>3857</v>
      </c>
      <c r="C4" s="1" t="s">
        <v>3858</v>
      </c>
      <c r="D4" s="1" t="s">
        <v>3859</v>
      </c>
      <c r="E4" s="2">
        <v>551</v>
      </c>
      <c r="F4" s="1" t="s">
        <v>3860</v>
      </c>
      <c r="G4" s="2" t="s">
        <v>18</v>
      </c>
      <c r="H4" s="1" t="s">
        <v>8942</v>
      </c>
      <c r="I4" s="3">
        <v>45160.374444444446</v>
      </c>
      <c r="J4" s="4">
        <v>276050</v>
      </c>
      <c r="K4" s="5">
        <v>7800</v>
      </c>
      <c r="L4" s="5">
        <v>98000</v>
      </c>
      <c r="M4" s="5">
        <f t="shared" si="0"/>
        <v>105800</v>
      </c>
      <c r="N4" s="38">
        <v>1</v>
      </c>
      <c r="O4" s="38">
        <v>1</v>
      </c>
    </row>
    <row r="5" spans="1:15" s="1" customFormat="1">
      <c r="A5" s="1" t="s">
        <v>3849</v>
      </c>
      <c r="B5" s="1" t="s">
        <v>3861</v>
      </c>
      <c r="C5" s="1" t="s">
        <v>3862</v>
      </c>
      <c r="D5" s="1" t="s">
        <v>3863</v>
      </c>
      <c r="E5" s="2">
        <v>551</v>
      </c>
      <c r="F5" s="1" t="s">
        <v>3864</v>
      </c>
      <c r="G5" s="2" t="s">
        <v>18</v>
      </c>
      <c r="H5" s="1" t="s">
        <v>8943</v>
      </c>
      <c r="I5" s="3">
        <v>45146.345694444448</v>
      </c>
      <c r="J5" s="4">
        <v>389000</v>
      </c>
      <c r="K5" s="5">
        <v>30000</v>
      </c>
      <c r="L5" s="5">
        <v>233100</v>
      </c>
      <c r="M5" s="5">
        <f t="shared" si="0"/>
        <v>263100</v>
      </c>
      <c r="N5" s="38">
        <v>1.65</v>
      </c>
      <c r="O5" s="38">
        <v>1.65</v>
      </c>
    </row>
    <row r="6" spans="1:15" s="1" customFormat="1">
      <c r="A6" s="1" t="s">
        <v>3849</v>
      </c>
      <c r="B6" s="1" t="s">
        <v>3865</v>
      </c>
      <c r="C6" s="1" t="s">
        <v>3866</v>
      </c>
      <c r="D6" s="1" t="s">
        <v>3863</v>
      </c>
      <c r="E6" s="2">
        <v>551</v>
      </c>
      <c r="F6" s="1" t="s">
        <v>3867</v>
      </c>
      <c r="G6" s="2" t="s">
        <v>18</v>
      </c>
      <c r="H6" s="1" t="s">
        <v>8944</v>
      </c>
      <c r="I6" s="3">
        <v>45148.604317129626</v>
      </c>
      <c r="J6" s="4">
        <v>369900</v>
      </c>
      <c r="K6" s="5">
        <v>30000</v>
      </c>
      <c r="L6" s="5">
        <v>224800</v>
      </c>
      <c r="M6" s="5">
        <f t="shared" si="0"/>
        <v>254800</v>
      </c>
      <c r="N6" s="38">
        <v>1.65</v>
      </c>
      <c r="O6" s="38">
        <v>1.65</v>
      </c>
    </row>
    <row r="7" spans="1:15" s="1" customFormat="1">
      <c r="A7" s="1" t="s">
        <v>3849</v>
      </c>
      <c r="B7" s="1" t="s">
        <v>3868</v>
      </c>
      <c r="C7" s="1" t="s">
        <v>3869</v>
      </c>
      <c r="D7" s="1" t="s">
        <v>3863</v>
      </c>
      <c r="E7" s="2">
        <v>551</v>
      </c>
      <c r="F7" s="1" t="s">
        <v>3870</v>
      </c>
      <c r="G7" s="2" t="s">
        <v>18</v>
      </c>
      <c r="H7" s="1" t="s">
        <v>8945</v>
      </c>
      <c r="I7" s="3">
        <v>45086.389340277776</v>
      </c>
      <c r="J7" s="4">
        <v>459900</v>
      </c>
      <c r="K7" s="5">
        <v>30000</v>
      </c>
      <c r="L7" s="5">
        <v>387500</v>
      </c>
      <c r="M7" s="5">
        <f t="shared" si="0"/>
        <v>417500</v>
      </c>
      <c r="N7" s="38">
        <v>1.65</v>
      </c>
      <c r="O7" s="38">
        <v>1.65</v>
      </c>
    </row>
    <row r="8" spans="1:15" s="1" customFormat="1">
      <c r="A8" s="1" t="s">
        <v>3849</v>
      </c>
      <c r="B8" s="1" t="s">
        <v>3871</v>
      </c>
      <c r="C8" s="1" t="s">
        <v>3872</v>
      </c>
      <c r="D8" s="1" t="s">
        <v>3873</v>
      </c>
      <c r="E8" s="2">
        <v>510</v>
      </c>
      <c r="F8" s="1" t="s">
        <v>3874</v>
      </c>
      <c r="G8" s="2" t="s">
        <v>18</v>
      </c>
      <c r="H8" s="1" t="s">
        <v>8946</v>
      </c>
      <c r="I8" s="3">
        <v>45023.670763888891</v>
      </c>
      <c r="J8" s="4">
        <v>177500</v>
      </c>
      <c r="K8" s="5">
        <v>37400</v>
      </c>
      <c r="L8" s="5">
        <v>101500</v>
      </c>
      <c r="M8" s="5">
        <f>SUM(K8:L8)+400</f>
        <v>139300</v>
      </c>
      <c r="N8" s="38">
        <v>1.45</v>
      </c>
      <c r="O8" s="38">
        <v>1.45</v>
      </c>
    </row>
    <row r="9" spans="1:15" s="1" customFormat="1">
      <c r="A9" s="1" t="s">
        <v>3849</v>
      </c>
      <c r="B9" s="1" t="s">
        <v>3875</v>
      </c>
      <c r="C9" s="1" t="s">
        <v>3876</v>
      </c>
      <c r="D9" s="1" t="s">
        <v>3873</v>
      </c>
      <c r="E9" s="2">
        <v>500</v>
      </c>
      <c r="F9" s="1" t="s">
        <v>3877</v>
      </c>
      <c r="G9" s="2" t="s">
        <v>18</v>
      </c>
      <c r="H9" s="1" t="s">
        <v>8946</v>
      </c>
      <c r="I9" s="3">
        <v>45023.670763888891</v>
      </c>
      <c r="J9" s="4"/>
      <c r="K9" s="5">
        <v>400</v>
      </c>
      <c r="L9" s="5">
        <v>0</v>
      </c>
      <c r="M9" s="5"/>
      <c r="N9" s="38">
        <v>1.45</v>
      </c>
      <c r="O9" s="38">
        <v>1.45</v>
      </c>
    </row>
    <row r="10" spans="1:15" s="1" customFormat="1">
      <c r="A10" s="1" t="s">
        <v>3849</v>
      </c>
      <c r="B10" s="1" t="s">
        <v>3878</v>
      </c>
      <c r="C10" s="1" t="s">
        <v>3879</v>
      </c>
      <c r="D10" s="1" t="s">
        <v>3873</v>
      </c>
      <c r="E10" s="2">
        <v>510</v>
      </c>
      <c r="F10" s="1" t="s">
        <v>3880</v>
      </c>
      <c r="G10" s="2" t="s">
        <v>18</v>
      </c>
      <c r="H10" s="1" t="s">
        <v>8947</v>
      </c>
      <c r="I10" s="3">
        <v>45097.41300925926</v>
      </c>
      <c r="J10" s="4">
        <v>197501</v>
      </c>
      <c r="K10" s="5">
        <v>38200</v>
      </c>
      <c r="L10" s="5">
        <v>117000</v>
      </c>
      <c r="M10" s="5">
        <f t="shared" ref="M10:M36" si="1">SUM(K10:L10)</f>
        <v>155200</v>
      </c>
      <c r="N10" s="38">
        <v>1.45</v>
      </c>
      <c r="O10" s="38">
        <v>1.45</v>
      </c>
    </row>
    <row r="11" spans="1:15" s="1" customFormat="1">
      <c r="A11" s="1" t="s">
        <v>3849</v>
      </c>
      <c r="B11" s="1" t="s">
        <v>3881</v>
      </c>
      <c r="C11" s="1" t="s">
        <v>3882</v>
      </c>
      <c r="D11" s="1" t="s">
        <v>3883</v>
      </c>
      <c r="E11" s="2">
        <v>510</v>
      </c>
      <c r="F11" s="1" t="s">
        <v>3884</v>
      </c>
      <c r="G11" s="2" t="s">
        <v>18</v>
      </c>
      <c r="H11" s="1" t="s">
        <v>8948</v>
      </c>
      <c r="I11" s="3">
        <v>45105.625659722224</v>
      </c>
      <c r="J11" s="4">
        <v>224000</v>
      </c>
      <c r="K11" s="5">
        <v>31000</v>
      </c>
      <c r="L11" s="5">
        <v>167400</v>
      </c>
      <c r="M11" s="5">
        <f t="shared" si="1"/>
        <v>198400</v>
      </c>
      <c r="N11" s="38">
        <v>1.44</v>
      </c>
      <c r="O11" s="38">
        <v>1.44</v>
      </c>
    </row>
    <row r="12" spans="1:15" s="1" customFormat="1">
      <c r="A12" s="1" t="s">
        <v>3849</v>
      </c>
      <c r="B12" s="1" t="s">
        <v>3885</v>
      </c>
      <c r="C12" s="1" t="s">
        <v>3886</v>
      </c>
      <c r="D12" s="1" t="s">
        <v>3887</v>
      </c>
      <c r="E12" s="2">
        <v>510</v>
      </c>
      <c r="F12" s="1" t="s">
        <v>3888</v>
      </c>
      <c r="G12" s="2" t="s">
        <v>18</v>
      </c>
      <c r="H12" s="1" t="s">
        <v>8949</v>
      </c>
      <c r="I12" s="3">
        <v>45071.634282407409</v>
      </c>
      <c r="J12" s="4">
        <v>459250</v>
      </c>
      <c r="K12" s="5">
        <v>116600</v>
      </c>
      <c r="L12" s="5">
        <v>286200</v>
      </c>
      <c r="M12" s="5">
        <f t="shared" si="1"/>
        <v>402800</v>
      </c>
      <c r="N12" s="38">
        <v>1.3</v>
      </c>
      <c r="O12" s="38">
        <v>1.3</v>
      </c>
    </row>
    <row r="13" spans="1:15" s="1" customFormat="1">
      <c r="A13" s="1" t="s">
        <v>3849</v>
      </c>
      <c r="B13" s="1" t="s">
        <v>3889</v>
      </c>
      <c r="C13" s="1" t="s">
        <v>3890</v>
      </c>
      <c r="D13" s="1" t="s">
        <v>3891</v>
      </c>
      <c r="E13" s="2">
        <v>510</v>
      </c>
      <c r="F13" s="1" t="s">
        <v>3892</v>
      </c>
      <c r="G13" s="2" t="s">
        <v>18</v>
      </c>
      <c r="H13" s="1" t="s">
        <v>8950</v>
      </c>
      <c r="I13" s="3">
        <v>45124.573425925926</v>
      </c>
      <c r="J13" s="4">
        <v>495000</v>
      </c>
      <c r="K13" s="5">
        <v>56700</v>
      </c>
      <c r="L13" s="5">
        <v>208900</v>
      </c>
      <c r="M13" s="5">
        <f t="shared" si="1"/>
        <v>265600</v>
      </c>
      <c r="N13" s="38">
        <v>1</v>
      </c>
      <c r="O13" s="38">
        <v>1</v>
      </c>
    </row>
    <row r="14" spans="1:15" s="1" customFormat="1">
      <c r="A14" s="1" t="s">
        <v>3849</v>
      </c>
      <c r="B14" s="1" t="s">
        <v>3893</v>
      </c>
      <c r="C14" s="1" t="s">
        <v>3894</v>
      </c>
      <c r="D14" s="1" t="s">
        <v>3895</v>
      </c>
      <c r="E14" s="2">
        <v>510</v>
      </c>
      <c r="F14" s="1" t="s">
        <v>3896</v>
      </c>
      <c r="G14" s="2" t="s">
        <v>18</v>
      </c>
      <c r="H14" s="1" t="s">
        <v>8951</v>
      </c>
      <c r="I14" s="3">
        <v>45126.580046296294</v>
      </c>
      <c r="J14" s="4">
        <v>248000</v>
      </c>
      <c r="K14" s="5">
        <v>37400</v>
      </c>
      <c r="L14" s="5">
        <v>145700</v>
      </c>
      <c r="M14" s="5">
        <f t="shared" si="1"/>
        <v>183100</v>
      </c>
      <c r="N14" s="38">
        <v>1.25</v>
      </c>
      <c r="O14" s="38">
        <v>1.25</v>
      </c>
    </row>
    <row r="15" spans="1:15" s="1" customFormat="1">
      <c r="A15" s="1" t="s">
        <v>3849</v>
      </c>
      <c r="B15" s="1" t="s">
        <v>3897</v>
      </c>
      <c r="C15" s="1" t="s">
        <v>3898</v>
      </c>
      <c r="D15" s="1" t="s">
        <v>3899</v>
      </c>
      <c r="E15" s="2">
        <v>510</v>
      </c>
      <c r="F15" s="1" t="s">
        <v>3900</v>
      </c>
      <c r="G15" s="2" t="s">
        <v>18</v>
      </c>
      <c r="H15" s="1" t="s">
        <v>8952</v>
      </c>
      <c r="I15" s="3">
        <v>45114.443310185183</v>
      </c>
      <c r="J15" s="4">
        <v>233500</v>
      </c>
      <c r="K15" s="5">
        <v>39900</v>
      </c>
      <c r="L15" s="5">
        <v>132200</v>
      </c>
      <c r="M15" s="5">
        <f t="shared" si="1"/>
        <v>172100</v>
      </c>
      <c r="N15" s="38">
        <v>1.41</v>
      </c>
      <c r="O15" s="38">
        <v>1.41</v>
      </c>
    </row>
    <row r="16" spans="1:15" s="1" customFormat="1">
      <c r="A16" s="1" t="s">
        <v>3849</v>
      </c>
      <c r="B16" s="1" t="s">
        <v>3901</v>
      </c>
      <c r="C16" s="1" t="s">
        <v>3902</v>
      </c>
      <c r="D16" s="1" t="s">
        <v>3899</v>
      </c>
      <c r="E16" s="2">
        <v>510</v>
      </c>
      <c r="F16" s="1" t="s">
        <v>3903</v>
      </c>
      <c r="G16" s="2" t="s">
        <v>18</v>
      </c>
      <c r="H16" s="1" t="s">
        <v>8953</v>
      </c>
      <c r="I16" s="3">
        <v>45079.384826388887</v>
      </c>
      <c r="J16" s="4">
        <v>251000</v>
      </c>
      <c r="K16" s="5">
        <v>36600</v>
      </c>
      <c r="L16" s="5">
        <v>156100</v>
      </c>
      <c r="M16" s="5">
        <f t="shared" si="1"/>
        <v>192700</v>
      </c>
      <c r="N16" s="38">
        <v>1.41</v>
      </c>
      <c r="O16" s="38">
        <v>1.41</v>
      </c>
    </row>
    <row r="17" spans="1:15" s="1" customFormat="1">
      <c r="A17" s="1" t="s">
        <v>3849</v>
      </c>
      <c r="B17" s="1" t="s">
        <v>3904</v>
      </c>
      <c r="C17" s="1" t="s">
        <v>3905</v>
      </c>
      <c r="D17" s="1" t="s">
        <v>3899</v>
      </c>
      <c r="E17" s="2">
        <v>510</v>
      </c>
      <c r="F17" s="1" t="s">
        <v>3906</v>
      </c>
      <c r="G17" s="2" t="s">
        <v>18</v>
      </c>
      <c r="H17" s="1" t="s">
        <v>8954</v>
      </c>
      <c r="I17" s="3">
        <v>45134.638275462959</v>
      </c>
      <c r="J17" s="4">
        <v>150000</v>
      </c>
      <c r="K17" s="5">
        <v>65300</v>
      </c>
      <c r="L17" s="5">
        <v>123700</v>
      </c>
      <c r="M17" s="5">
        <f t="shared" si="1"/>
        <v>189000</v>
      </c>
      <c r="N17" s="38">
        <v>1.41</v>
      </c>
      <c r="O17" s="38">
        <v>1.41</v>
      </c>
    </row>
    <row r="18" spans="1:15" s="1" customFormat="1">
      <c r="A18" s="1" t="s">
        <v>3849</v>
      </c>
      <c r="B18" s="1" t="s">
        <v>3907</v>
      </c>
      <c r="C18" s="1" t="s">
        <v>3908</v>
      </c>
      <c r="D18" s="1" t="s">
        <v>3909</v>
      </c>
      <c r="E18" s="2">
        <v>510</v>
      </c>
      <c r="F18" s="1" t="s">
        <v>3910</v>
      </c>
      <c r="G18" s="2" t="s">
        <v>18</v>
      </c>
      <c r="H18" s="1" t="s">
        <v>8955</v>
      </c>
      <c r="I18" s="3">
        <v>45079.349293981482</v>
      </c>
      <c r="J18" s="4">
        <v>283000</v>
      </c>
      <c r="K18" s="5">
        <v>40400</v>
      </c>
      <c r="L18" s="5">
        <v>172400</v>
      </c>
      <c r="M18" s="5">
        <f t="shared" si="1"/>
        <v>212800</v>
      </c>
      <c r="N18" s="38">
        <v>1.39</v>
      </c>
      <c r="O18" s="38">
        <v>1.39</v>
      </c>
    </row>
    <row r="19" spans="1:15" s="1" customFormat="1">
      <c r="A19" s="1" t="s">
        <v>3849</v>
      </c>
      <c r="B19" s="1" t="s">
        <v>3911</v>
      </c>
      <c r="C19" s="1" t="s">
        <v>3912</v>
      </c>
      <c r="D19" s="1" t="s">
        <v>3909</v>
      </c>
      <c r="E19" s="2">
        <v>510</v>
      </c>
      <c r="F19" s="1" t="s">
        <v>3913</v>
      </c>
      <c r="G19" s="2" t="s">
        <v>18</v>
      </c>
      <c r="H19" s="1" t="s">
        <v>8956</v>
      </c>
      <c r="I19" s="3">
        <v>45112.480763888889</v>
      </c>
      <c r="J19" s="4">
        <v>260000</v>
      </c>
      <c r="K19" s="5">
        <v>46600</v>
      </c>
      <c r="L19" s="5">
        <v>159500</v>
      </c>
      <c r="M19" s="5">
        <f t="shared" si="1"/>
        <v>206100</v>
      </c>
      <c r="N19" s="38">
        <v>1.39</v>
      </c>
      <c r="O19" s="38">
        <v>1.39</v>
      </c>
    </row>
    <row r="20" spans="1:15" s="1" customFormat="1">
      <c r="A20" s="1" t="s">
        <v>3849</v>
      </c>
      <c r="B20" s="1" t="s">
        <v>3914</v>
      </c>
      <c r="C20" s="1" t="s">
        <v>3915</v>
      </c>
      <c r="D20" s="1" t="s">
        <v>3909</v>
      </c>
      <c r="E20" s="2">
        <v>510</v>
      </c>
      <c r="F20" s="1" t="s">
        <v>3916</v>
      </c>
      <c r="G20" s="2" t="s">
        <v>18</v>
      </c>
      <c r="H20" s="1" t="s">
        <v>8957</v>
      </c>
      <c r="I20" s="3">
        <v>45204.559895833336</v>
      </c>
      <c r="J20" s="4">
        <v>300000</v>
      </c>
      <c r="K20" s="5">
        <v>75800</v>
      </c>
      <c r="L20" s="5">
        <v>224100</v>
      </c>
      <c r="M20" s="5">
        <f t="shared" si="1"/>
        <v>299900</v>
      </c>
      <c r="N20" s="38">
        <v>1.39</v>
      </c>
      <c r="O20" s="38">
        <v>1.39</v>
      </c>
    </row>
    <row r="21" spans="1:15" s="1" customFormat="1">
      <c r="A21" s="1" t="s">
        <v>3849</v>
      </c>
      <c r="B21" s="1" t="s">
        <v>3917</v>
      </c>
      <c r="C21" s="1" t="s">
        <v>3918</v>
      </c>
      <c r="D21" s="1" t="s">
        <v>3909</v>
      </c>
      <c r="E21" s="2">
        <v>510</v>
      </c>
      <c r="F21" s="1" t="s">
        <v>3919</v>
      </c>
      <c r="G21" s="2" t="s">
        <v>18</v>
      </c>
      <c r="H21" s="1" t="s">
        <v>8958</v>
      </c>
      <c r="I21" s="3">
        <v>45103.47042824074</v>
      </c>
      <c r="J21" s="4">
        <v>204000</v>
      </c>
      <c r="K21" s="5">
        <v>47600</v>
      </c>
      <c r="L21" s="5">
        <v>158200</v>
      </c>
      <c r="M21" s="5">
        <f t="shared" si="1"/>
        <v>205800</v>
      </c>
      <c r="N21" s="38">
        <v>1.39</v>
      </c>
      <c r="O21" s="38">
        <v>1.39</v>
      </c>
    </row>
    <row r="22" spans="1:15" s="1" customFormat="1">
      <c r="A22" s="1" t="s">
        <v>3849</v>
      </c>
      <c r="B22" s="1" t="s">
        <v>3920</v>
      </c>
      <c r="C22" s="1" t="s">
        <v>3921</v>
      </c>
      <c r="D22" s="1" t="s">
        <v>3922</v>
      </c>
      <c r="E22" s="2">
        <v>510</v>
      </c>
      <c r="F22" s="1" t="s">
        <v>3923</v>
      </c>
      <c r="G22" s="2" t="s">
        <v>18</v>
      </c>
      <c r="H22" s="1" t="s">
        <v>8959</v>
      </c>
      <c r="I22" s="3">
        <v>44979.403090277781</v>
      </c>
      <c r="J22" s="4">
        <v>229000</v>
      </c>
      <c r="K22" s="5">
        <v>36000</v>
      </c>
      <c r="L22" s="5">
        <v>167500</v>
      </c>
      <c r="M22" s="5">
        <f t="shared" si="1"/>
        <v>203500</v>
      </c>
      <c r="N22" s="38">
        <v>1.37</v>
      </c>
      <c r="O22" s="38">
        <v>1.54</v>
      </c>
    </row>
    <row r="23" spans="1:15" s="1" customFormat="1">
      <c r="A23" s="1" t="s">
        <v>3849</v>
      </c>
      <c r="B23" s="1" t="s">
        <v>3924</v>
      </c>
      <c r="C23" s="1" t="s">
        <v>3925</v>
      </c>
      <c r="D23" s="1" t="s">
        <v>3922</v>
      </c>
      <c r="E23" s="2">
        <v>510</v>
      </c>
      <c r="F23" s="1" t="s">
        <v>3926</v>
      </c>
      <c r="G23" s="2" t="s">
        <v>18</v>
      </c>
      <c r="H23" s="1" t="s">
        <v>8960</v>
      </c>
      <c r="I23" s="3">
        <v>45120.471087962964</v>
      </c>
      <c r="J23" s="4">
        <v>293900</v>
      </c>
      <c r="K23" s="5">
        <v>37600</v>
      </c>
      <c r="L23" s="5">
        <v>224400</v>
      </c>
      <c r="M23" s="5">
        <f t="shared" si="1"/>
        <v>262000</v>
      </c>
      <c r="N23" s="38">
        <v>1.37</v>
      </c>
      <c r="O23" s="38">
        <v>1.54</v>
      </c>
    </row>
    <row r="24" spans="1:15" s="1" customFormat="1">
      <c r="A24" s="1" t="s">
        <v>3849</v>
      </c>
      <c r="B24" s="1" t="s">
        <v>3927</v>
      </c>
      <c r="C24" s="1" t="s">
        <v>3928</v>
      </c>
      <c r="D24" s="1" t="s">
        <v>3922</v>
      </c>
      <c r="E24" s="2">
        <v>510</v>
      </c>
      <c r="F24" s="1" t="s">
        <v>3929</v>
      </c>
      <c r="G24" s="2" t="s">
        <v>18</v>
      </c>
      <c r="H24" s="1" t="s">
        <v>8961</v>
      </c>
      <c r="I24" s="3">
        <v>45131.65525462963</v>
      </c>
      <c r="J24" s="4">
        <v>275000</v>
      </c>
      <c r="K24" s="5">
        <v>36000</v>
      </c>
      <c r="L24" s="5">
        <v>218300</v>
      </c>
      <c r="M24" s="5">
        <f t="shared" si="1"/>
        <v>254300</v>
      </c>
      <c r="N24" s="38">
        <v>1.37</v>
      </c>
      <c r="O24" s="38">
        <v>1.54</v>
      </c>
    </row>
    <row r="25" spans="1:15" s="1" customFormat="1">
      <c r="A25" s="1" t="s">
        <v>3849</v>
      </c>
      <c r="B25" s="1" t="s">
        <v>3930</v>
      </c>
      <c r="C25" s="1" t="s">
        <v>3931</v>
      </c>
      <c r="D25" s="1" t="s">
        <v>3922</v>
      </c>
      <c r="E25" s="2">
        <v>510</v>
      </c>
      <c r="F25" s="1" t="s">
        <v>3932</v>
      </c>
      <c r="G25" s="2" t="s">
        <v>18</v>
      </c>
      <c r="H25" s="1" t="s">
        <v>8962</v>
      </c>
      <c r="I25" s="3">
        <v>45139.542094907411</v>
      </c>
      <c r="J25" s="4">
        <v>270000</v>
      </c>
      <c r="K25" s="5">
        <v>39200</v>
      </c>
      <c r="L25" s="5">
        <v>194000</v>
      </c>
      <c r="M25" s="5">
        <f t="shared" si="1"/>
        <v>233200</v>
      </c>
      <c r="N25" s="38">
        <v>1.37</v>
      </c>
      <c r="O25" s="38">
        <v>1.54</v>
      </c>
    </row>
    <row r="26" spans="1:15" s="1" customFormat="1">
      <c r="A26" s="1" t="s">
        <v>3849</v>
      </c>
      <c r="B26" s="1" t="s">
        <v>3933</v>
      </c>
      <c r="C26" s="1" t="s">
        <v>3934</v>
      </c>
      <c r="D26" s="1" t="s">
        <v>3922</v>
      </c>
      <c r="E26" s="2">
        <v>510</v>
      </c>
      <c r="F26" s="1" t="s">
        <v>3935</v>
      </c>
      <c r="G26" s="2" t="s">
        <v>18</v>
      </c>
      <c r="H26" s="1" t="s">
        <v>8963</v>
      </c>
      <c r="I26" s="3">
        <v>45044.466967592591</v>
      </c>
      <c r="J26" s="4">
        <v>274500</v>
      </c>
      <c r="K26" s="5">
        <v>43200</v>
      </c>
      <c r="L26" s="5">
        <v>220300</v>
      </c>
      <c r="M26" s="5">
        <f t="shared" si="1"/>
        <v>263500</v>
      </c>
      <c r="N26" s="38">
        <v>1.37</v>
      </c>
      <c r="O26" s="38">
        <v>1.54</v>
      </c>
    </row>
    <row r="27" spans="1:15" s="1" customFormat="1">
      <c r="A27" s="1" t="s">
        <v>3849</v>
      </c>
      <c r="B27" s="1" t="s">
        <v>3936</v>
      </c>
      <c r="C27" s="1" t="s">
        <v>3937</v>
      </c>
      <c r="D27" s="1" t="s">
        <v>3938</v>
      </c>
      <c r="E27" s="2">
        <v>510</v>
      </c>
      <c r="F27" s="1" t="s">
        <v>3939</v>
      </c>
      <c r="G27" s="2" t="s">
        <v>18</v>
      </c>
      <c r="H27" s="1" t="s">
        <v>8964</v>
      </c>
      <c r="I27" s="3">
        <v>45065.384305555555</v>
      </c>
      <c r="J27" s="4">
        <v>330000</v>
      </c>
      <c r="K27" s="5">
        <v>55300</v>
      </c>
      <c r="L27" s="5">
        <v>221400</v>
      </c>
      <c r="M27" s="5">
        <f t="shared" si="1"/>
        <v>276700</v>
      </c>
      <c r="N27" s="38">
        <v>1.47</v>
      </c>
      <c r="O27" s="38">
        <v>1.47</v>
      </c>
    </row>
    <row r="28" spans="1:15" s="1" customFormat="1">
      <c r="A28" s="1" t="s">
        <v>3849</v>
      </c>
      <c r="B28" s="1" t="s">
        <v>3940</v>
      </c>
      <c r="C28" s="1" t="s">
        <v>3941</v>
      </c>
      <c r="D28" s="1" t="s">
        <v>3938</v>
      </c>
      <c r="E28" s="2">
        <v>510</v>
      </c>
      <c r="F28" s="1" t="s">
        <v>3942</v>
      </c>
      <c r="G28" s="2" t="s">
        <v>18</v>
      </c>
      <c r="H28" s="1" t="s">
        <v>8965</v>
      </c>
      <c r="I28" s="3">
        <v>45112.531875000001</v>
      </c>
      <c r="J28" s="4">
        <v>229900</v>
      </c>
      <c r="K28" s="5">
        <v>59500</v>
      </c>
      <c r="L28" s="5">
        <v>158200</v>
      </c>
      <c r="M28" s="5">
        <f t="shared" si="1"/>
        <v>217700</v>
      </c>
      <c r="N28" s="38">
        <v>1.47</v>
      </c>
      <c r="O28" s="38">
        <v>1.47</v>
      </c>
    </row>
    <row r="29" spans="1:15" s="1" customFormat="1">
      <c r="A29" s="9" t="s">
        <v>3849</v>
      </c>
      <c r="B29" s="9" t="s">
        <v>3943</v>
      </c>
      <c r="C29" s="9" t="s">
        <v>3944</v>
      </c>
      <c r="D29" s="9" t="s">
        <v>3938</v>
      </c>
      <c r="E29" s="10">
        <v>510</v>
      </c>
      <c r="F29" s="9" t="s">
        <v>3945</v>
      </c>
      <c r="G29" s="11" t="s">
        <v>18</v>
      </c>
      <c r="H29" s="1" t="s">
        <v>8966</v>
      </c>
      <c r="I29" s="12">
        <v>45279.591331018521</v>
      </c>
      <c r="J29" s="13">
        <v>265000</v>
      </c>
      <c r="K29" s="14">
        <v>55900</v>
      </c>
      <c r="L29" s="14">
        <v>158000</v>
      </c>
      <c r="M29" s="5">
        <f t="shared" si="1"/>
        <v>213900</v>
      </c>
      <c r="N29" s="38">
        <v>1.47</v>
      </c>
      <c r="O29" s="38">
        <v>1.47</v>
      </c>
    </row>
    <row r="30" spans="1:15" s="1" customFormat="1">
      <c r="A30" s="1" t="s">
        <v>3849</v>
      </c>
      <c r="B30" s="1" t="s">
        <v>3946</v>
      </c>
      <c r="C30" s="1" t="s">
        <v>3947</v>
      </c>
      <c r="D30" s="1" t="s">
        <v>3948</v>
      </c>
      <c r="E30" s="2">
        <v>551</v>
      </c>
      <c r="F30" s="1" t="s">
        <v>3949</v>
      </c>
      <c r="G30" s="2" t="s">
        <v>18</v>
      </c>
      <c r="H30" s="1" t="s">
        <v>8967</v>
      </c>
      <c r="I30" s="3">
        <v>45271.564085648148</v>
      </c>
      <c r="J30" s="4">
        <v>235000</v>
      </c>
      <c r="K30" s="5">
        <v>14700</v>
      </c>
      <c r="L30" s="5">
        <v>169700</v>
      </c>
      <c r="M30" s="5">
        <f t="shared" si="1"/>
        <v>184400</v>
      </c>
      <c r="N30" s="38">
        <v>1.29</v>
      </c>
      <c r="O30" s="38">
        <v>1.29</v>
      </c>
    </row>
    <row r="31" spans="1:15" s="1" customFormat="1">
      <c r="A31" s="1" t="s">
        <v>3849</v>
      </c>
      <c r="B31" s="1" t="s">
        <v>3950</v>
      </c>
      <c r="C31" s="1" t="s">
        <v>3951</v>
      </c>
      <c r="D31" s="1" t="s">
        <v>3952</v>
      </c>
      <c r="E31" s="2">
        <v>550</v>
      </c>
      <c r="F31" s="1" t="s">
        <v>3953</v>
      </c>
      <c r="G31" s="2" t="s">
        <v>18</v>
      </c>
      <c r="H31" s="1" t="s">
        <v>8968</v>
      </c>
      <c r="I31" s="3">
        <v>45176.392592592594</v>
      </c>
      <c r="J31" s="4">
        <v>185000</v>
      </c>
      <c r="K31" s="5">
        <v>22800</v>
      </c>
      <c r="L31" s="5">
        <v>114400</v>
      </c>
      <c r="M31" s="5">
        <f t="shared" si="1"/>
        <v>137200</v>
      </c>
      <c r="N31" s="38">
        <v>1.49</v>
      </c>
      <c r="O31" s="38">
        <v>1.49</v>
      </c>
    </row>
    <row r="32" spans="1:15" s="1" customFormat="1">
      <c r="A32" s="1" t="s">
        <v>3849</v>
      </c>
      <c r="B32" s="1" t="s">
        <v>3954</v>
      </c>
      <c r="C32" s="1" t="s">
        <v>3955</v>
      </c>
      <c r="D32" s="1" t="s">
        <v>3956</v>
      </c>
      <c r="E32" s="2">
        <v>550</v>
      </c>
      <c r="F32" s="1" t="s">
        <v>3957</v>
      </c>
      <c r="G32" s="2" t="s">
        <v>18</v>
      </c>
      <c r="H32" s="1" t="s">
        <v>8969</v>
      </c>
      <c r="I32" s="3">
        <v>45072.344085648147</v>
      </c>
      <c r="J32" s="4">
        <v>261000</v>
      </c>
      <c r="K32" s="5">
        <v>44200</v>
      </c>
      <c r="L32" s="5">
        <v>177200</v>
      </c>
      <c r="M32" s="5">
        <f t="shared" si="1"/>
        <v>221400</v>
      </c>
      <c r="N32" s="38">
        <v>1.47</v>
      </c>
      <c r="O32" s="38">
        <v>1.47</v>
      </c>
    </row>
    <row r="33" spans="1:15" s="1" customFormat="1">
      <c r="A33" s="1" t="s">
        <v>3849</v>
      </c>
      <c r="B33" s="1" t="s">
        <v>3958</v>
      </c>
      <c r="C33" s="1" t="s">
        <v>3959</v>
      </c>
      <c r="D33" s="1" t="s">
        <v>3956</v>
      </c>
      <c r="E33" s="2">
        <v>550</v>
      </c>
      <c r="F33" s="1" t="s">
        <v>3960</v>
      </c>
      <c r="G33" s="2" t="s">
        <v>18</v>
      </c>
      <c r="H33" s="1" t="s">
        <v>8970</v>
      </c>
      <c r="I33" s="3">
        <v>45051.580370370371</v>
      </c>
      <c r="J33" s="4">
        <v>205000</v>
      </c>
      <c r="K33" s="5">
        <v>44200</v>
      </c>
      <c r="L33" s="5">
        <v>161100</v>
      </c>
      <c r="M33" s="5">
        <f t="shared" si="1"/>
        <v>205300</v>
      </c>
      <c r="N33" s="38">
        <v>1.47</v>
      </c>
      <c r="O33" s="38">
        <v>1.47</v>
      </c>
    </row>
    <row r="34" spans="1:15" s="1" customFormat="1">
      <c r="A34" s="1" t="s">
        <v>3849</v>
      </c>
      <c r="B34" s="1" t="s">
        <v>3961</v>
      </c>
      <c r="C34" s="1" t="s">
        <v>3962</v>
      </c>
      <c r="D34" s="1" t="s">
        <v>3963</v>
      </c>
      <c r="E34" s="2">
        <v>551</v>
      </c>
      <c r="F34" s="1" t="s">
        <v>3964</v>
      </c>
      <c r="G34" s="2" t="s">
        <v>18</v>
      </c>
      <c r="H34" s="1" t="s">
        <v>8971</v>
      </c>
      <c r="I34" s="3">
        <v>45264.586550925924</v>
      </c>
      <c r="J34" s="4">
        <v>295000</v>
      </c>
      <c r="K34" s="5">
        <v>28200</v>
      </c>
      <c r="L34" s="5">
        <v>207100</v>
      </c>
      <c r="M34" s="5">
        <f t="shared" si="1"/>
        <v>235300</v>
      </c>
      <c r="N34" s="38">
        <v>1.61</v>
      </c>
      <c r="O34" s="38">
        <v>1.61</v>
      </c>
    </row>
    <row r="35" spans="1:15" s="1" customFormat="1">
      <c r="A35" s="1" t="s">
        <v>3849</v>
      </c>
      <c r="B35" s="1" t="s">
        <v>3965</v>
      </c>
      <c r="C35" s="1" t="s">
        <v>3966</v>
      </c>
      <c r="D35" s="1" t="s">
        <v>3967</v>
      </c>
      <c r="E35" s="2">
        <v>551</v>
      </c>
      <c r="F35" s="1" t="s">
        <v>3968</v>
      </c>
      <c r="G35" s="2" t="s">
        <v>18</v>
      </c>
      <c r="H35" s="1" t="s">
        <v>8972</v>
      </c>
      <c r="I35" s="3">
        <v>45071.656875000001</v>
      </c>
      <c r="J35" s="4">
        <v>265900</v>
      </c>
      <c r="K35" s="5">
        <v>14500</v>
      </c>
      <c r="L35" s="5">
        <v>108600</v>
      </c>
      <c r="M35" s="5">
        <f t="shared" si="1"/>
        <v>123100</v>
      </c>
      <c r="N35" s="38">
        <v>1</v>
      </c>
      <c r="O35" s="38">
        <v>1</v>
      </c>
    </row>
    <row r="36" spans="1:15" s="1" customFormat="1">
      <c r="A36" s="1" t="s">
        <v>3849</v>
      </c>
      <c r="B36" s="1" t="s">
        <v>3969</v>
      </c>
      <c r="C36" s="1" t="s">
        <v>3970</v>
      </c>
      <c r="D36" s="1" t="s">
        <v>3971</v>
      </c>
      <c r="E36" s="2">
        <v>510</v>
      </c>
      <c r="F36" s="1" t="s">
        <v>3972</v>
      </c>
      <c r="G36" s="2" t="s">
        <v>18</v>
      </c>
      <c r="H36" s="1" t="s">
        <v>8973</v>
      </c>
      <c r="I36" s="3">
        <v>45068.628032407411</v>
      </c>
      <c r="J36" s="4">
        <v>157100</v>
      </c>
      <c r="K36" s="5">
        <v>24100</v>
      </c>
      <c r="L36" s="5">
        <v>102100</v>
      </c>
      <c r="M36" s="5">
        <f t="shared" si="1"/>
        <v>126200</v>
      </c>
      <c r="N36" s="38">
        <v>1.62</v>
      </c>
      <c r="O36" s="38">
        <v>1.62</v>
      </c>
    </row>
    <row r="37" spans="1:15" s="1" customFormat="1">
      <c r="A37" s="1" t="s">
        <v>3849</v>
      </c>
      <c r="B37" s="1" t="s">
        <v>3973</v>
      </c>
      <c r="C37" s="1" t="s">
        <v>3974</v>
      </c>
      <c r="D37" s="1" t="s">
        <v>3971</v>
      </c>
      <c r="E37" s="2">
        <v>510</v>
      </c>
      <c r="F37" s="1" t="s">
        <v>3975</v>
      </c>
      <c r="G37" s="2" t="s">
        <v>18</v>
      </c>
      <c r="H37" s="1" t="s">
        <v>8974</v>
      </c>
      <c r="I37" s="3">
        <v>45194.433391203704</v>
      </c>
      <c r="J37" s="4">
        <v>203000</v>
      </c>
      <c r="K37" s="5">
        <v>28000</v>
      </c>
      <c r="L37" s="5">
        <v>173500</v>
      </c>
      <c r="M37" s="5">
        <f>SUM(K37:L37)+400</f>
        <v>201900</v>
      </c>
      <c r="N37" s="38">
        <v>1.62</v>
      </c>
      <c r="O37" s="38">
        <v>1.62</v>
      </c>
    </row>
    <row r="38" spans="1:15" s="1" customFormat="1">
      <c r="A38" s="1" t="s">
        <v>3849</v>
      </c>
      <c r="B38" s="1" t="s">
        <v>3976</v>
      </c>
      <c r="C38" s="1" t="s">
        <v>3977</v>
      </c>
      <c r="D38" s="1" t="s">
        <v>3971</v>
      </c>
      <c r="E38" s="2">
        <v>510</v>
      </c>
      <c r="F38" s="1" t="s">
        <v>3978</v>
      </c>
      <c r="G38" s="2" t="s">
        <v>18</v>
      </c>
      <c r="H38" s="1" t="s">
        <v>8974</v>
      </c>
      <c r="I38" s="3">
        <v>45194.433391203704</v>
      </c>
      <c r="J38" s="4"/>
      <c r="K38" s="5">
        <v>400</v>
      </c>
      <c r="L38" s="5">
        <v>0</v>
      </c>
      <c r="M38" s="5"/>
      <c r="N38" s="38">
        <v>1.62</v>
      </c>
      <c r="O38" s="38">
        <v>1.62</v>
      </c>
    </row>
    <row r="39" spans="1:15" s="1" customFormat="1">
      <c r="A39" s="1" t="s">
        <v>3849</v>
      </c>
      <c r="B39" s="1" t="s">
        <v>3979</v>
      </c>
      <c r="C39" s="1" t="s">
        <v>3980</v>
      </c>
      <c r="D39" s="1" t="s">
        <v>3981</v>
      </c>
      <c r="E39" s="2">
        <v>510</v>
      </c>
      <c r="F39" s="1" t="s">
        <v>3982</v>
      </c>
      <c r="G39" s="2" t="s">
        <v>18</v>
      </c>
      <c r="H39" s="1" t="s">
        <v>8975</v>
      </c>
      <c r="I39" s="3">
        <v>45169.559988425928</v>
      </c>
      <c r="J39" s="4">
        <v>135000</v>
      </c>
      <c r="K39" s="5">
        <v>13700</v>
      </c>
      <c r="L39" s="5">
        <v>57600</v>
      </c>
      <c r="M39" s="5">
        <f t="shared" ref="M39:M57" si="2">SUM(K39:L39)</f>
        <v>71300</v>
      </c>
      <c r="N39" s="38">
        <v>1.25</v>
      </c>
      <c r="O39" s="38">
        <v>1.25</v>
      </c>
    </row>
    <row r="40" spans="1:15" s="1" customFormat="1">
      <c r="A40" s="1" t="s">
        <v>3849</v>
      </c>
      <c r="B40" s="1" t="s">
        <v>3983</v>
      </c>
      <c r="C40" s="1" t="s">
        <v>3984</v>
      </c>
      <c r="D40" s="1" t="s">
        <v>3981</v>
      </c>
      <c r="E40" s="2">
        <v>510</v>
      </c>
      <c r="F40" s="1" t="s">
        <v>3985</v>
      </c>
      <c r="G40" s="2" t="s">
        <v>18</v>
      </c>
      <c r="H40" s="1" t="s">
        <v>8976</v>
      </c>
      <c r="I40" s="3">
        <v>45056.664918981478</v>
      </c>
      <c r="J40" s="4">
        <v>242500</v>
      </c>
      <c r="K40" s="5">
        <v>19400</v>
      </c>
      <c r="L40" s="5">
        <v>142600</v>
      </c>
      <c r="M40" s="5">
        <f t="shared" si="2"/>
        <v>162000</v>
      </c>
      <c r="N40" s="38">
        <v>1.25</v>
      </c>
      <c r="O40" s="38">
        <v>1.25</v>
      </c>
    </row>
    <row r="41" spans="1:15" s="1" customFormat="1">
      <c r="A41" s="1" t="s">
        <v>3849</v>
      </c>
      <c r="B41" s="1" t="s">
        <v>3986</v>
      </c>
      <c r="C41" s="1" t="s">
        <v>3987</v>
      </c>
      <c r="D41" s="1" t="s">
        <v>3981</v>
      </c>
      <c r="E41" s="2">
        <v>510</v>
      </c>
      <c r="F41" s="1" t="s">
        <v>3988</v>
      </c>
      <c r="G41" s="2" t="s">
        <v>18</v>
      </c>
      <c r="H41" s="1" t="s">
        <v>8977</v>
      </c>
      <c r="I41" s="3">
        <v>45138.62128472222</v>
      </c>
      <c r="J41" s="4">
        <v>110000</v>
      </c>
      <c r="K41" s="5">
        <v>20000</v>
      </c>
      <c r="L41" s="5">
        <v>82600</v>
      </c>
      <c r="M41" s="5">
        <f t="shared" si="2"/>
        <v>102600</v>
      </c>
      <c r="N41" s="38">
        <v>1.25</v>
      </c>
      <c r="O41" s="38">
        <v>1.25</v>
      </c>
    </row>
    <row r="42" spans="1:15" s="1" customFormat="1">
      <c r="A42" s="1" t="s">
        <v>3849</v>
      </c>
      <c r="B42" s="1" t="s">
        <v>3989</v>
      </c>
      <c r="C42" s="1" t="s">
        <v>3990</v>
      </c>
      <c r="D42" s="1" t="s">
        <v>3991</v>
      </c>
      <c r="E42" s="2">
        <v>510</v>
      </c>
      <c r="F42" s="1" t="s">
        <v>3992</v>
      </c>
      <c r="G42" s="2" t="s">
        <v>18</v>
      </c>
      <c r="H42" s="1" t="s">
        <v>8978</v>
      </c>
      <c r="I42" s="3">
        <v>45063.676759259259</v>
      </c>
      <c r="J42" s="4">
        <v>170000</v>
      </c>
      <c r="K42" s="5">
        <v>29500</v>
      </c>
      <c r="L42" s="5">
        <v>102200</v>
      </c>
      <c r="M42" s="5">
        <f t="shared" si="2"/>
        <v>131700</v>
      </c>
      <c r="N42" s="38">
        <v>1.36</v>
      </c>
      <c r="O42" s="38">
        <v>1.36</v>
      </c>
    </row>
    <row r="43" spans="1:15" s="1" customFormat="1">
      <c r="A43" s="9" t="s">
        <v>3849</v>
      </c>
      <c r="B43" s="9" t="s">
        <v>3993</v>
      </c>
      <c r="C43" s="9" t="s">
        <v>3994</v>
      </c>
      <c r="D43" s="9" t="s">
        <v>3995</v>
      </c>
      <c r="E43" s="10">
        <v>510</v>
      </c>
      <c r="F43" s="9" t="s">
        <v>3996</v>
      </c>
      <c r="G43" s="11" t="s">
        <v>18</v>
      </c>
      <c r="H43" s="1" t="s">
        <v>8979</v>
      </c>
      <c r="I43" s="12">
        <v>45268.667546296296</v>
      </c>
      <c r="J43" s="13">
        <v>185000</v>
      </c>
      <c r="K43" s="14">
        <v>28000</v>
      </c>
      <c r="L43" s="14">
        <v>127100</v>
      </c>
      <c r="M43" s="5">
        <f t="shared" si="2"/>
        <v>155100</v>
      </c>
      <c r="N43" s="38">
        <v>1.64</v>
      </c>
      <c r="O43" s="38">
        <v>1.64</v>
      </c>
    </row>
    <row r="44" spans="1:15" s="1" customFormat="1">
      <c r="A44" s="1" t="s">
        <v>3849</v>
      </c>
      <c r="B44" s="1" t="s">
        <v>3997</v>
      </c>
      <c r="C44" s="1" t="s">
        <v>3998</v>
      </c>
      <c r="D44" s="1" t="s">
        <v>3999</v>
      </c>
      <c r="E44" s="2">
        <v>510</v>
      </c>
      <c r="F44" s="1" t="s">
        <v>4000</v>
      </c>
      <c r="G44" s="2" t="s">
        <v>18</v>
      </c>
      <c r="H44" s="1" t="s">
        <v>8980</v>
      </c>
      <c r="I44" s="3">
        <v>45068.456932870373</v>
      </c>
      <c r="J44" s="4">
        <v>125000</v>
      </c>
      <c r="K44" s="5">
        <v>24600</v>
      </c>
      <c r="L44" s="5">
        <v>61100</v>
      </c>
      <c r="M44" s="5">
        <f t="shared" si="2"/>
        <v>85700</v>
      </c>
      <c r="N44" s="38">
        <v>1.57</v>
      </c>
      <c r="O44" s="38">
        <v>1.57</v>
      </c>
    </row>
    <row r="45" spans="1:15" s="1" customFormat="1">
      <c r="A45" s="1" t="s">
        <v>3849</v>
      </c>
      <c r="B45" s="1" t="s">
        <v>4001</v>
      </c>
      <c r="C45" s="1" t="s">
        <v>4002</v>
      </c>
      <c r="D45" s="1" t="s">
        <v>3999</v>
      </c>
      <c r="E45" s="2">
        <v>510</v>
      </c>
      <c r="F45" s="1" t="s">
        <v>4003</v>
      </c>
      <c r="G45" s="2" t="s">
        <v>18</v>
      </c>
      <c r="H45" s="1" t="s">
        <v>8981</v>
      </c>
      <c r="I45" s="3">
        <v>45107.635868055557</v>
      </c>
      <c r="J45" s="4">
        <v>270025</v>
      </c>
      <c r="K45" s="5">
        <v>27800</v>
      </c>
      <c r="L45" s="5">
        <v>210900</v>
      </c>
      <c r="M45" s="5">
        <f t="shared" si="2"/>
        <v>238700</v>
      </c>
      <c r="N45" s="38">
        <v>1.57</v>
      </c>
      <c r="O45" s="38">
        <v>1.57</v>
      </c>
    </row>
    <row r="46" spans="1:15" s="1" customFormat="1">
      <c r="A46" s="1" t="s">
        <v>3849</v>
      </c>
      <c r="B46" s="1" t="s">
        <v>4004</v>
      </c>
      <c r="C46" s="1" t="s">
        <v>4005</v>
      </c>
      <c r="D46" s="1" t="s">
        <v>4006</v>
      </c>
      <c r="E46" s="2">
        <v>510</v>
      </c>
      <c r="F46" s="1" t="s">
        <v>4007</v>
      </c>
      <c r="G46" s="2" t="s">
        <v>18</v>
      </c>
      <c r="H46" s="1" t="s">
        <v>8982</v>
      </c>
      <c r="I46" s="3">
        <v>45275.651145833333</v>
      </c>
      <c r="J46" s="4">
        <v>158900</v>
      </c>
      <c r="K46" s="5">
        <v>20200</v>
      </c>
      <c r="L46" s="5">
        <v>77100</v>
      </c>
      <c r="M46" s="5">
        <f t="shared" si="2"/>
        <v>97300</v>
      </c>
      <c r="N46" s="38">
        <v>1.24</v>
      </c>
      <c r="O46" s="38">
        <v>1.24</v>
      </c>
    </row>
    <row r="47" spans="1:15" s="1" customFormat="1">
      <c r="A47" s="1" t="s">
        <v>3849</v>
      </c>
      <c r="B47" s="1" t="s">
        <v>4008</v>
      </c>
      <c r="C47" s="1" t="s">
        <v>4009</v>
      </c>
      <c r="D47" s="1" t="s">
        <v>4010</v>
      </c>
      <c r="E47" s="2">
        <v>510</v>
      </c>
      <c r="F47" s="1" t="s">
        <v>4011</v>
      </c>
      <c r="G47" s="2" t="s">
        <v>18</v>
      </c>
      <c r="H47" s="1" t="s">
        <v>8983</v>
      </c>
      <c r="I47" s="3">
        <v>45107.392708333333</v>
      </c>
      <c r="J47" s="4">
        <v>152500</v>
      </c>
      <c r="K47" s="5">
        <v>17900</v>
      </c>
      <c r="L47" s="5">
        <v>94000</v>
      </c>
      <c r="M47" s="5">
        <f t="shared" si="2"/>
        <v>111900</v>
      </c>
      <c r="N47" s="38">
        <v>1.53</v>
      </c>
      <c r="O47" s="38">
        <v>1.7766952192879413</v>
      </c>
    </row>
    <row r="48" spans="1:15" s="1" customFormat="1">
      <c r="A48" s="1" t="s">
        <v>3849</v>
      </c>
      <c r="B48" s="1" t="s">
        <v>4012</v>
      </c>
      <c r="C48" s="1" t="s">
        <v>4013</v>
      </c>
      <c r="D48" s="1" t="s">
        <v>4010</v>
      </c>
      <c r="E48" s="2">
        <v>510</v>
      </c>
      <c r="F48" s="1" t="s">
        <v>4014</v>
      </c>
      <c r="G48" s="2" t="s">
        <v>18</v>
      </c>
      <c r="H48" s="1" t="s">
        <v>8984</v>
      </c>
      <c r="I48" s="3">
        <v>45125.54451388889</v>
      </c>
      <c r="J48" s="4">
        <v>116000</v>
      </c>
      <c r="K48" s="5">
        <v>18600</v>
      </c>
      <c r="L48" s="5">
        <v>71700</v>
      </c>
      <c r="M48" s="5">
        <f t="shared" si="2"/>
        <v>90300</v>
      </c>
      <c r="N48" s="38">
        <v>1.53</v>
      </c>
      <c r="O48" s="38">
        <v>1.7766952192879413</v>
      </c>
    </row>
    <row r="49" spans="1:15" s="1" customFormat="1">
      <c r="A49" s="1" t="s">
        <v>3849</v>
      </c>
      <c r="B49" s="1" t="s">
        <v>4015</v>
      </c>
      <c r="C49" s="1" t="s">
        <v>4016</v>
      </c>
      <c r="D49" s="1" t="s">
        <v>4010</v>
      </c>
      <c r="E49" s="2">
        <v>510</v>
      </c>
      <c r="F49" s="1" t="s">
        <v>4017</v>
      </c>
      <c r="G49" s="2" t="s">
        <v>18</v>
      </c>
      <c r="H49" s="1" t="s">
        <v>8985</v>
      </c>
      <c r="I49" s="3">
        <v>44932.671620370369</v>
      </c>
      <c r="J49" s="4">
        <v>127000</v>
      </c>
      <c r="K49" s="5">
        <v>18200</v>
      </c>
      <c r="L49" s="5">
        <v>82400</v>
      </c>
      <c r="M49" s="5">
        <f t="shared" si="2"/>
        <v>100600</v>
      </c>
      <c r="N49" s="38">
        <v>1.53</v>
      </c>
      <c r="O49" s="38">
        <v>1.7766952192879413</v>
      </c>
    </row>
    <row r="50" spans="1:15" s="1" customFormat="1">
      <c r="A50" s="1" t="s">
        <v>3849</v>
      </c>
      <c r="B50" s="1" t="s">
        <v>4018</v>
      </c>
      <c r="C50" s="1" t="s">
        <v>4019</v>
      </c>
      <c r="D50" s="1" t="s">
        <v>4010</v>
      </c>
      <c r="E50" s="2">
        <v>510</v>
      </c>
      <c r="F50" s="1" t="s">
        <v>4020</v>
      </c>
      <c r="G50" s="2" t="s">
        <v>18</v>
      </c>
      <c r="H50" s="1" t="s">
        <v>8986</v>
      </c>
      <c r="I50" s="3">
        <v>45125.55028935185</v>
      </c>
      <c r="J50" s="4">
        <v>126300</v>
      </c>
      <c r="K50" s="5">
        <v>18200</v>
      </c>
      <c r="L50" s="5">
        <v>89600</v>
      </c>
      <c r="M50" s="5">
        <f t="shared" si="2"/>
        <v>107800</v>
      </c>
      <c r="N50" s="38">
        <v>1.53</v>
      </c>
      <c r="O50" s="38">
        <v>1.7766952192879413</v>
      </c>
    </row>
    <row r="51" spans="1:15" s="1" customFormat="1">
      <c r="A51" s="1" t="s">
        <v>3849</v>
      </c>
      <c r="B51" s="1" t="s">
        <v>4021</v>
      </c>
      <c r="C51" s="1" t="s">
        <v>4022</v>
      </c>
      <c r="D51" s="1" t="s">
        <v>4010</v>
      </c>
      <c r="E51" s="2">
        <v>510</v>
      </c>
      <c r="F51" s="1" t="s">
        <v>4023</v>
      </c>
      <c r="G51" s="2" t="s">
        <v>18</v>
      </c>
      <c r="H51" s="1" t="s">
        <v>8987</v>
      </c>
      <c r="I51" s="3">
        <v>45174.360810185186</v>
      </c>
      <c r="J51" s="4">
        <v>127000</v>
      </c>
      <c r="K51" s="5">
        <v>31700</v>
      </c>
      <c r="L51" s="5">
        <v>78500</v>
      </c>
      <c r="M51" s="5">
        <f t="shared" si="2"/>
        <v>110200</v>
      </c>
      <c r="N51" s="38">
        <v>1.53</v>
      </c>
      <c r="O51" s="38">
        <v>1.7766952192879413</v>
      </c>
    </row>
    <row r="52" spans="1:15" s="1" customFormat="1">
      <c r="A52" s="1" t="s">
        <v>3849</v>
      </c>
      <c r="B52" s="1" t="s">
        <v>4024</v>
      </c>
      <c r="C52" s="1" t="s">
        <v>4025</v>
      </c>
      <c r="D52" s="1" t="s">
        <v>4010</v>
      </c>
      <c r="E52" s="2">
        <v>510</v>
      </c>
      <c r="F52" s="1" t="s">
        <v>4026</v>
      </c>
      <c r="G52" s="2" t="s">
        <v>18</v>
      </c>
      <c r="H52" s="1" t="s">
        <v>8988</v>
      </c>
      <c r="I52" s="3">
        <v>45051.351053240738</v>
      </c>
      <c r="J52" s="4">
        <v>144900</v>
      </c>
      <c r="K52" s="5">
        <v>17600</v>
      </c>
      <c r="L52" s="5">
        <v>110400</v>
      </c>
      <c r="M52" s="5">
        <f t="shared" si="2"/>
        <v>128000</v>
      </c>
      <c r="N52" s="38">
        <v>1.53</v>
      </c>
      <c r="O52" s="38">
        <v>1.7766952192879413</v>
      </c>
    </row>
    <row r="53" spans="1:15" s="1" customFormat="1">
      <c r="A53" s="1" t="s">
        <v>3849</v>
      </c>
      <c r="B53" s="1" t="s">
        <v>4027</v>
      </c>
      <c r="C53" s="1" t="s">
        <v>4028</v>
      </c>
      <c r="D53" s="1" t="s">
        <v>4010</v>
      </c>
      <c r="E53" s="2">
        <v>510</v>
      </c>
      <c r="F53" s="1" t="s">
        <v>4029</v>
      </c>
      <c r="G53" s="2" t="s">
        <v>18</v>
      </c>
      <c r="H53" s="1" t="s">
        <v>8989</v>
      </c>
      <c r="I53" s="3">
        <v>44949.457303240742</v>
      </c>
      <c r="J53" s="4">
        <v>144000</v>
      </c>
      <c r="K53" s="5">
        <v>18200</v>
      </c>
      <c r="L53" s="5">
        <v>109600</v>
      </c>
      <c r="M53" s="5">
        <f t="shared" si="2"/>
        <v>127800</v>
      </c>
      <c r="N53" s="38">
        <v>1.53</v>
      </c>
      <c r="O53" s="38">
        <v>1.7766952192879413</v>
      </c>
    </row>
    <row r="54" spans="1:15" s="1" customFormat="1">
      <c r="A54" s="1" t="s">
        <v>3849</v>
      </c>
      <c r="B54" s="1" t="s">
        <v>4030</v>
      </c>
      <c r="C54" s="1" t="s">
        <v>4031</v>
      </c>
      <c r="D54" s="1" t="s">
        <v>4010</v>
      </c>
      <c r="E54" s="2">
        <v>510</v>
      </c>
      <c r="F54" s="1" t="s">
        <v>4032</v>
      </c>
      <c r="G54" s="2" t="s">
        <v>18</v>
      </c>
      <c r="H54" s="1" t="s">
        <v>8990</v>
      </c>
      <c r="I54" s="3">
        <v>44981.379907407405</v>
      </c>
      <c r="J54" s="4">
        <v>150700</v>
      </c>
      <c r="K54" s="5">
        <v>21300</v>
      </c>
      <c r="L54" s="5">
        <v>115400</v>
      </c>
      <c r="M54" s="5">
        <f t="shared" si="2"/>
        <v>136700</v>
      </c>
      <c r="N54" s="38">
        <v>1.53</v>
      </c>
      <c r="O54" s="38">
        <v>1.7766952192879413</v>
      </c>
    </row>
    <row r="55" spans="1:15" s="1" customFormat="1">
      <c r="A55" s="1" t="s">
        <v>3849</v>
      </c>
      <c r="B55" s="1" t="s">
        <v>4033</v>
      </c>
      <c r="C55" s="1" t="s">
        <v>4034</v>
      </c>
      <c r="D55" s="1" t="s">
        <v>4010</v>
      </c>
      <c r="E55" s="2">
        <v>510</v>
      </c>
      <c r="F55" s="1" t="s">
        <v>4035</v>
      </c>
      <c r="G55" s="2" t="s">
        <v>18</v>
      </c>
      <c r="H55" s="1" t="s">
        <v>8991</v>
      </c>
      <c r="I55" s="3">
        <v>45174.413553240738</v>
      </c>
      <c r="J55" s="4">
        <v>134900</v>
      </c>
      <c r="K55" s="5">
        <v>18200</v>
      </c>
      <c r="L55" s="5">
        <v>104700</v>
      </c>
      <c r="M55" s="5">
        <f t="shared" si="2"/>
        <v>122900</v>
      </c>
      <c r="N55" s="38">
        <v>1.53</v>
      </c>
      <c r="O55" s="38">
        <v>1.7766952192879413</v>
      </c>
    </row>
    <row r="56" spans="1:15" s="1" customFormat="1">
      <c r="A56" s="1" t="s">
        <v>3849</v>
      </c>
      <c r="B56" s="1" t="s">
        <v>4036</v>
      </c>
      <c r="C56" s="1" t="s">
        <v>4037</v>
      </c>
      <c r="D56" s="1" t="s">
        <v>4010</v>
      </c>
      <c r="E56" s="2">
        <v>510</v>
      </c>
      <c r="F56" s="1" t="s">
        <v>4038</v>
      </c>
      <c r="G56" s="2" t="s">
        <v>18</v>
      </c>
      <c r="H56" s="1" t="s">
        <v>8992</v>
      </c>
      <c r="I56" s="3">
        <v>45044.346365740741</v>
      </c>
      <c r="J56" s="4">
        <v>155000</v>
      </c>
      <c r="K56" s="5">
        <v>36500</v>
      </c>
      <c r="L56" s="5">
        <v>109200</v>
      </c>
      <c r="M56" s="5">
        <f t="shared" si="2"/>
        <v>145700</v>
      </c>
      <c r="N56" s="38">
        <v>1.53</v>
      </c>
      <c r="O56" s="38">
        <v>1.7766952192879413</v>
      </c>
    </row>
    <row r="57" spans="1:15" s="1" customFormat="1">
      <c r="A57" s="1" t="s">
        <v>3849</v>
      </c>
      <c r="B57" s="1" t="s">
        <v>4039</v>
      </c>
      <c r="C57" s="1" t="s">
        <v>4040</v>
      </c>
      <c r="D57" s="1" t="s">
        <v>4010</v>
      </c>
      <c r="E57" s="2">
        <v>510</v>
      </c>
      <c r="F57" s="1" t="s">
        <v>4041</v>
      </c>
      <c r="G57" s="2" t="s">
        <v>18</v>
      </c>
      <c r="H57" s="1" t="s">
        <v>8993</v>
      </c>
      <c r="I57" s="3">
        <v>44929.638645833336</v>
      </c>
      <c r="J57" s="4">
        <v>126000</v>
      </c>
      <c r="K57" s="5">
        <v>18300</v>
      </c>
      <c r="L57" s="5">
        <v>107200</v>
      </c>
      <c r="M57" s="5">
        <f t="shared" si="2"/>
        <v>125500</v>
      </c>
      <c r="N57" s="38">
        <v>1.53</v>
      </c>
      <c r="O57" s="38">
        <v>1.7766952192879413</v>
      </c>
    </row>
    <row r="58" spans="1:15" s="1" customFormat="1">
      <c r="A58" s="15" t="s">
        <v>3849</v>
      </c>
      <c r="B58" s="15" t="s">
        <v>4042</v>
      </c>
      <c r="C58" s="15" t="s">
        <v>4043</v>
      </c>
      <c r="D58" s="15" t="s">
        <v>4010</v>
      </c>
      <c r="E58" s="16">
        <v>510</v>
      </c>
      <c r="F58" s="15" t="s">
        <v>4044</v>
      </c>
      <c r="G58" s="17" t="s">
        <v>18</v>
      </c>
      <c r="H58" s="1" t="s">
        <v>8994</v>
      </c>
      <c r="I58" s="18">
        <v>45280.580335648148</v>
      </c>
      <c r="J58" s="13">
        <v>160000</v>
      </c>
      <c r="K58" s="14">
        <v>18100</v>
      </c>
      <c r="L58" s="14">
        <v>125000</v>
      </c>
      <c r="M58" s="5">
        <f>SUM(K58:L58)+23100</f>
        <v>166200</v>
      </c>
      <c r="N58" s="38">
        <v>1.53</v>
      </c>
      <c r="O58" s="38">
        <v>1.7766952192879413</v>
      </c>
    </row>
    <row r="59" spans="1:15" s="1" customFormat="1">
      <c r="A59" s="15" t="s">
        <v>3849</v>
      </c>
      <c r="B59" s="15" t="s">
        <v>4045</v>
      </c>
      <c r="C59" s="15" t="s">
        <v>4046</v>
      </c>
      <c r="D59" s="15" t="s">
        <v>4010</v>
      </c>
      <c r="E59" s="16">
        <v>599</v>
      </c>
      <c r="F59" s="15" t="s">
        <v>4047</v>
      </c>
      <c r="G59" s="17" t="s">
        <v>18</v>
      </c>
      <c r="H59" s="1" t="s">
        <v>8994</v>
      </c>
      <c r="I59" s="18">
        <v>45280.580335648148</v>
      </c>
      <c r="J59" s="13"/>
      <c r="K59" s="14">
        <v>300</v>
      </c>
      <c r="L59" s="14">
        <v>22800</v>
      </c>
      <c r="M59" s="5"/>
      <c r="N59" s="38">
        <v>1.53</v>
      </c>
      <c r="O59" s="38">
        <v>1.7766952192879413</v>
      </c>
    </row>
    <row r="60" spans="1:15" s="1" customFormat="1">
      <c r="A60" s="1" t="s">
        <v>3849</v>
      </c>
      <c r="B60" s="1" t="s">
        <v>4048</v>
      </c>
      <c r="C60" s="1" t="s">
        <v>4049</v>
      </c>
      <c r="D60" s="1" t="s">
        <v>4050</v>
      </c>
      <c r="E60" s="2">
        <v>510</v>
      </c>
      <c r="F60" s="1" t="s">
        <v>4051</v>
      </c>
      <c r="G60" s="2" t="s">
        <v>18</v>
      </c>
      <c r="H60" s="1" t="s">
        <v>8995</v>
      </c>
      <c r="I60" s="3">
        <v>44953.568749999999</v>
      </c>
      <c r="J60" s="4">
        <v>200000</v>
      </c>
      <c r="K60" s="5">
        <v>31200</v>
      </c>
      <c r="L60" s="5">
        <v>131500</v>
      </c>
      <c r="M60" s="5">
        <f t="shared" ref="M60:M91" si="3">SUM(K60:L60)</f>
        <v>162700</v>
      </c>
      <c r="N60" s="38">
        <v>1.41</v>
      </c>
      <c r="O60" s="38">
        <v>1.41</v>
      </c>
    </row>
    <row r="61" spans="1:15" s="1" customFormat="1">
      <c r="A61" s="1" t="s">
        <v>3849</v>
      </c>
      <c r="B61" s="1" t="s">
        <v>4052</v>
      </c>
      <c r="C61" s="1" t="s">
        <v>4053</v>
      </c>
      <c r="D61" s="1" t="s">
        <v>4050</v>
      </c>
      <c r="E61" s="2">
        <v>510</v>
      </c>
      <c r="F61" s="1" t="s">
        <v>4054</v>
      </c>
      <c r="G61" s="2" t="s">
        <v>18</v>
      </c>
      <c r="H61" s="1" t="s">
        <v>8996</v>
      </c>
      <c r="I61" s="3">
        <v>45099.648958333331</v>
      </c>
      <c r="J61" s="4">
        <v>176900</v>
      </c>
      <c r="K61" s="5">
        <v>37800</v>
      </c>
      <c r="L61" s="5">
        <v>116900</v>
      </c>
      <c r="M61" s="5">
        <f t="shared" si="3"/>
        <v>154700</v>
      </c>
      <c r="N61" s="38">
        <v>1.41</v>
      </c>
      <c r="O61" s="38">
        <v>1.41</v>
      </c>
    </row>
    <row r="62" spans="1:15" s="1" customFormat="1">
      <c r="A62" s="1" t="s">
        <v>3849</v>
      </c>
      <c r="B62" s="1" t="s">
        <v>4055</v>
      </c>
      <c r="C62" s="1" t="s">
        <v>4056</v>
      </c>
      <c r="D62" s="1" t="s">
        <v>4057</v>
      </c>
      <c r="E62" s="2">
        <v>551</v>
      </c>
      <c r="F62" s="1" t="s">
        <v>4058</v>
      </c>
      <c r="G62" s="2" t="s">
        <v>18</v>
      </c>
      <c r="H62" s="1" t="s">
        <v>8997</v>
      </c>
      <c r="I62" s="3">
        <v>45121.369027777779</v>
      </c>
      <c r="J62" s="4">
        <v>425000</v>
      </c>
      <c r="K62" s="5">
        <v>40000</v>
      </c>
      <c r="L62" s="5">
        <v>299700</v>
      </c>
      <c r="M62" s="5">
        <f t="shared" si="3"/>
        <v>339700</v>
      </c>
      <c r="N62" s="38">
        <v>1</v>
      </c>
      <c r="O62" s="38">
        <v>1</v>
      </c>
    </row>
    <row r="63" spans="1:15" s="1" customFormat="1">
      <c r="A63" s="1" t="s">
        <v>3849</v>
      </c>
      <c r="B63" s="1" t="s">
        <v>4059</v>
      </c>
      <c r="C63" s="1" t="s">
        <v>4060</v>
      </c>
      <c r="D63" s="1" t="s">
        <v>4061</v>
      </c>
      <c r="E63" s="2">
        <v>510</v>
      </c>
      <c r="F63" s="1" t="s">
        <v>4062</v>
      </c>
      <c r="G63" s="2" t="s">
        <v>18</v>
      </c>
      <c r="H63" s="1" t="s">
        <v>8998</v>
      </c>
      <c r="I63" s="3">
        <v>45089.571701388886</v>
      </c>
      <c r="J63" s="4">
        <v>210000</v>
      </c>
      <c r="K63" s="5">
        <v>32400</v>
      </c>
      <c r="L63" s="5">
        <v>114700</v>
      </c>
      <c r="M63" s="5">
        <f t="shared" si="3"/>
        <v>147100</v>
      </c>
      <c r="N63" s="38">
        <v>1.36</v>
      </c>
      <c r="O63" s="38">
        <v>1.5720152091254755</v>
      </c>
    </row>
    <row r="64" spans="1:15" s="1" customFormat="1">
      <c r="A64" s="1" t="s">
        <v>3849</v>
      </c>
      <c r="B64" s="1" t="s">
        <v>4063</v>
      </c>
      <c r="C64" s="1" t="s">
        <v>4064</v>
      </c>
      <c r="D64" s="1" t="s">
        <v>4061</v>
      </c>
      <c r="E64" s="2">
        <v>510</v>
      </c>
      <c r="F64" s="1" t="s">
        <v>4065</v>
      </c>
      <c r="G64" s="2" t="s">
        <v>18</v>
      </c>
      <c r="H64" s="1" t="s">
        <v>8999</v>
      </c>
      <c r="I64" s="3">
        <v>44979.436666666668</v>
      </c>
      <c r="J64" s="4">
        <v>208000</v>
      </c>
      <c r="K64" s="5">
        <v>36300</v>
      </c>
      <c r="L64" s="5">
        <v>112800</v>
      </c>
      <c r="M64" s="5">
        <f t="shared" si="3"/>
        <v>149100</v>
      </c>
      <c r="N64" s="38">
        <v>1.36</v>
      </c>
      <c r="O64" s="38">
        <v>1.5720152091254755</v>
      </c>
    </row>
    <row r="65" spans="1:15" s="1" customFormat="1">
      <c r="A65" s="1" t="s">
        <v>3849</v>
      </c>
      <c r="B65" s="1" t="s">
        <v>4066</v>
      </c>
      <c r="C65" s="1" t="s">
        <v>4067</v>
      </c>
      <c r="D65" s="1" t="s">
        <v>4061</v>
      </c>
      <c r="E65" s="2">
        <v>510</v>
      </c>
      <c r="F65" s="1" t="s">
        <v>4068</v>
      </c>
      <c r="G65" s="2" t="s">
        <v>18</v>
      </c>
      <c r="H65" s="1" t="s">
        <v>9000</v>
      </c>
      <c r="I65" s="3">
        <v>45042.444768518515</v>
      </c>
      <c r="J65" s="4">
        <v>172400</v>
      </c>
      <c r="K65" s="5">
        <v>21400</v>
      </c>
      <c r="L65" s="5">
        <v>117300</v>
      </c>
      <c r="M65" s="5">
        <f t="shared" si="3"/>
        <v>138700</v>
      </c>
      <c r="N65" s="38">
        <v>1.36</v>
      </c>
      <c r="O65" s="38">
        <v>1.5720152091254755</v>
      </c>
    </row>
    <row r="66" spans="1:15" s="1" customFormat="1">
      <c r="A66" s="1" t="s">
        <v>3849</v>
      </c>
      <c r="B66" s="1" t="s">
        <v>4069</v>
      </c>
      <c r="C66" s="1" t="s">
        <v>4070</v>
      </c>
      <c r="D66" s="1" t="s">
        <v>4061</v>
      </c>
      <c r="E66" s="2">
        <v>510</v>
      </c>
      <c r="F66" s="1" t="s">
        <v>4071</v>
      </c>
      <c r="G66" s="2" t="s">
        <v>18</v>
      </c>
      <c r="H66" s="1" t="s">
        <v>9001</v>
      </c>
      <c r="I66" s="3">
        <v>45202.396192129629</v>
      </c>
      <c r="J66" s="4">
        <v>180000</v>
      </c>
      <c r="K66" s="5">
        <v>34800</v>
      </c>
      <c r="L66" s="5">
        <v>117700</v>
      </c>
      <c r="M66" s="5">
        <f t="shared" si="3"/>
        <v>152500</v>
      </c>
      <c r="N66" s="38">
        <v>1.36</v>
      </c>
      <c r="O66" s="38">
        <v>1.5720152091254755</v>
      </c>
    </row>
    <row r="67" spans="1:15" s="1" customFormat="1">
      <c r="A67" s="1" t="s">
        <v>3849</v>
      </c>
      <c r="B67" s="1" t="s">
        <v>4072</v>
      </c>
      <c r="C67" s="1" t="s">
        <v>4073</v>
      </c>
      <c r="D67" s="1" t="s">
        <v>4061</v>
      </c>
      <c r="E67" s="2">
        <v>510</v>
      </c>
      <c r="F67" s="1" t="s">
        <v>4074</v>
      </c>
      <c r="G67" s="2" t="s">
        <v>18</v>
      </c>
      <c r="H67" s="1" t="s">
        <v>9002</v>
      </c>
      <c r="I67" s="3">
        <v>45023.451249999998</v>
      </c>
      <c r="J67" s="4">
        <v>171000</v>
      </c>
      <c r="K67" s="5">
        <v>20300</v>
      </c>
      <c r="L67" s="5">
        <v>132200</v>
      </c>
      <c r="M67" s="5">
        <f t="shared" si="3"/>
        <v>152500</v>
      </c>
      <c r="N67" s="38">
        <v>1.36</v>
      </c>
      <c r="O67" s="38">
        <v>1.5720152091254755</v>
      </c>
    </row>
    <row r="68" spans="1:15" s="1" customFormat="1">
      <c r="A68" s="1" t="s">
        <v>3849</v>
      </c>
      <c r="B68" s="1" t="s">
        <v>4075</v>
      </c>
      <c r="C68" s="1" t="s">
        <v>4076</v>
      </c>
      <c r="D68" s="1" t="s">
        <v>4061</v>
      </c>
      <c r="E68" s="2">
        <v>510</v>
      </c>
      <c r="F68" s="1" t="s">
        <v>4077</v>
      </c>
      <c r="G68" s="2" t="s">
        <v>18</v>
      </c>
      <c r="H68" s="1" t="s">
        <v>9003</v>
      </c>
      <c r="I68" s="3">
        <v>44967.65483796296</v>
      </c>
      <c r="J68" s="4">
        <v>399000</v>
      </c>
      <c r="K68" s="5">
        <v>82000</v>
      </c>
      <c r="L68" s="5">
        <v>280800</v>
      </c>
      <c r="M68" s="5">
        <f t="shared" si="3"/>
        <v>362800</v>
      </c>
      <c r="N68" s="38">
        <v>1.36</v>
      </c>
      <c r="O68" s="38">
        <v>1.5720152091254755</v>
      </c>
    </row>
    <row r="69" spans="1:15" s="1" customFormat="1">
      <c r="A69" s="1" t="s">
        <v>3849</v>
      </c>
      <c r="B69" s="1" t="s">
        <v>4078</v>
      </c>
      <c r="C69" s="1" t="s">
        <v>4079</v>
      </c>
      <c r="D69" s="1" t="s">
        <v>4061</v>
      </c>
      <c r="E69" s="2">
        <v>510</v>
      </c>
      <c r="F69" s="1" t="s">
        <v>4080</v>
      </c>
      <c r="G69" s="2" t="s">
        <v>18</v>
      </c>
      <c r="H69" s="1" t="s">
        <v>9004</v>
      </c>
      <c r="I69" s="3">
        <v>44939.537395833337</v>
      </c>
      <c r="J69" s="4">
        <v>168000</v>
      </c>
      <c r="K69" s="5">
        <v>22100</v>
      </c>
      <c r="L69" s="5">
        <v>134000</v>
      </c>
      <c r="M69" s="5">
        <f t="shared" si="3"/>
        <v>156100</v>
      </c>
      <c r="N69" s="38">
        <v>1.36</v>
      </c>
      <c r="O69" s="38">
        <v>1.5720152091254755</v>
      </c>
    </row>
    <row r="70" spans="1:15" s="1" customFormat="1">
      <c r="A70" s="1" t="s">
        <v>3849</v>
      </c>
      <c r="B70" s="1" t="s">
        <v>4081</v>
      </c>
      <c r="C70" s="1" t="s">
        <v>4082</v>
      </c>
      <c r="D70" s="1" t="s">
        <v>4061</v>
      </c>
      <c r="E70" s="2">
        <v>510</v>
      </c>
      <c r="F70" s="1" t="s">
        <v>4083</v>
      </c>
      <c r="G70" s="2" t="s">
        <v>18</v>
      </c>
      <c r="H70" s="1" t="s">
        <v>9005</v>
      </c>
      <c r="I70" s="3">
        <v>45051.582685185182</v>
      </c>
      <c r="J70" s="4">
        <v>125000</v>
      </c>
      <c r="K70" s="5">
        <v>20300</v>
      </c>
      <c r="L70" s="5">
        <v>103600</v>
      </c>
      <c r="M70" s="5">
        <f t="shared" si="3"/>
        <v>123900</v>
      </c>
      <c r="N70" s="38">
        <v>1.36</v>
      </c>
      <c r="O70" s="38">
        <v>1.5720152091254755</v>
      </c>
    </row>
    <row r="71" spans="1:15" s="1" customFormat="1">
      <c r="A71" s="1" t="s">
        <v>3849</v>
      </c>
      <c r="B71" s="1" t="s">
        <v>4084</v>
      </c>
      <c r="C71" s="1" t="s">
        <v>4085</v>
      </c>
      <c r="D71" s="1" t="s">
        <v>4086</v>
      </c>
      <c r="E71" s="2">
        <v>510</v>
      </c>
      <c r="F71" s="1" t="s">
        <v>4087</v>
      </c>
      <c r="G71" s="2" t="s">
        <v>18</v>
      </c>
      <c r="H71" s="1" t="s">
        <v>9006</v>
      </c>
      <c r="I71" s="3">
        <v>45086.616076388891</v>
      </c>
      <c r="J71" s="4">
        <v>339000</v>
      </c>
      <c r="K71" s="5">
        <v>61200</v>
      </c>
      <c r="L71" s="5">
        <v>131800</v>
      </c>
      <c r="M71" s="5">
        <f t="shared" si="3"/>
        <v>193000</v>
      </c>
      <c r="N71" s="38">
        <v>1</v>
      </c>
      <c r="O71" s="38">
        <v>1</v>
      </c>
    </row>
    <row r="72" spans="1:15" s="1" customFormat="1">
      <c r="A72" s="1" t="s">
        <v>3849</v>
      </c>
      <c r="B72" s="1" t="s">
        <v>4088</v>
      </c>
      <c r="C72" s="1" t="s">
        <v>4089</v>
      </c>
      <c r="D72" s="1" t="s">
        <v>4090</v>
      </c>
      <c r="E72" s="2">
        <v>510</v>
      </c>
      <c r="F72" s="1" t="s">
        <v>4091</v>
      </c>
      <c r="G72" s="2" t="s">
        <v>18</v>
      </c>
      <c r="H72" s="1" t="s">
        <v>9007</v>
      </c>
      <c r="I72" s="3">
        <v>45105.399606481478</v>
      </c>
      <c r="J72" s="4">
        <v>350000</v>
      </c>
      <c r="K72" s="5">
        <v>34500</v>
      </c>
      <c r="L72" s="5">
        <v>225600</v>
      </c>
      <c r="M72" s="5">
        <f t="shared" si="3"/>
        <v>260100</v>
      </c>
      <c r="N72" s="38">
        <v>1.62</v>
      </c>
      <c r="O72" s="38">
        <v>1.62</v>
      </c>
    </row>
    <row r="73" spans="1:15" s="1" customFormat="1">
      <c r="A73" s="1" t="s">
        <v>3849</v>
      </c>
      <c r="B73" s="1" t="s">
        <v>4092</v>
      </c>
      <c r="C73" s="1" t="s">
        <v>4093</v>
      </c>
      <c r="D73" s="1" t="s">
        <v>4090</v>
      </c>
      <c r="E73" s="2">
        <v>510</v>
      </c>
      <c r="F73" s="1" t="s">
        <v>4094</v>
      </c>
      <c r="G73" s="2" t="s">
        <v>18</v>
      </c>
      <c r="H73" s="1" t="s">
        <v>9008</v>
      </c>
      <c r="I73" s="3">
        <v>45223.410277777781</v>
      </c>
      <c r="J73" s="4">
        <v>700000</v>
      </c>
      <c r="K73" s="5">
        <v>77100</v>
      </c>
      <c r="L73" s="5">
        <v>444100</v>
      </c>
      <c r="M73" s="5">
        <f t="shared" si="3"/>
        <v>521200</v>
      </c>
      <c r="N73" s="38">
        <v>1.62</v>
      </c>
      <c r="O73" s="38">
        <v>1.62</v>
      </c>
    </row>
    <row r="74" spans="1:15" s="1" customFormat="1">
      <c r="A74" s="1" t="s">
        <v>3849</v>
      </c>
      <c r="B74" s="1" t="s">
        <v>4095</v>
      </c>
      <c r="C74" s="1" t="s">
        <v>4096</v>
      </c>
      <c r="D74" s="1" t="s">
        <v>4097</v>
      </c>
      <c r="E74" s="2">
        <v>510</v>
      </c>
      <c r="F74" s="1" t="s">
        <v>4098</v>
      </c>
      <c r="G74" s="2" t="s">
        <v>18</v>
      </c>
      <c r="H74" s="1" t="s">
        <v>9009</v>
      </c>
      <c r="I74" s="3">
        <v>45117.353275462963</v>
      </c>
      <c r="J74" s="4">
        <v>175000</v>
      </c>
      <c r="K74" s="5">
        <v>20500</v>
      </c>
      <c r="L74" s="5">
        <v>90400</v>
      </c>
      <c r="M74" s="5">
        <f t="shared" si="3"/>
        <v>110900</v>
      </c>
      <c r="N74" s="38">
        <v>1.28</v>
      </c>
      <c r="O74" s="38">
        <v>1.28</v>
      </c>
    </row>
    <row r="75" spans="1:15" s="1" customFormat="1">
      <c r="A75" s="1" t="s">
        <v>3849</v>
      </c>
      <c r="B75" s="1" t="s">
        <v>4099</v>
      </c>
      <c r="C75" s="1" t="s">
        <v>4100</v>
      </c>
      <c r="D75" s="1" t="s">
        <v>4097</v>
      </c>
      <c r="E75" s="2">
        <v>510</v>
      </c>
      <c r="F75" s="1" t="s">
        <v>4101</v>
      </c>
      <c r="G75" s="2" t="s">
        <v>18</v>
      </c>
      <c r="H75" s="1" t="s">
        <v>9010</v>
      </c>
      <c r="I75" s="3">
        <v>45145.53429398148</v>
      </c>
      <c r="J75" s="4">
        <v>199900</v>
      </c>
      <c r="K75" s="5">
        <v>18600</v>
      </c>
      <c r="L75" s="5">
        <v>97900</v>
      </c>
      <c r="M75" s="5">
        <f t="shared" si="3"/>
        <v>116500</v>
      </c>
      <c r="N75" s="38">
        <v>1.28</v>
      </c>
      <c r="O75" s="38">
        <v>1.28</v>
      </c>
    </row>
    <row r="76" spans="1:15" s="1" customFormat="1">
      <c r="A76" s="1" t="s">
        <v>3849</v>
      </c>
      <c r="B76" s="1" t="s">
        <v>4102</v>
      </c>
      <c r="C76" s="1" t="s">
        <v>4103</v>
      </c>
      <c r="D76" s="1" t="s">
        <v>4097</v>
      </c>
      <c r="E76" s="2">
        <v>510</v>
      </c>
      <c r="F76" s="1" t="s">
        <v>4104</v>
      </c>
      <c r="G76" s="2" t="s">
        <v>18</v>
      </c>
      <c r="H76" s="1" t="s">
        <v>9011</v>
      </c>
      <c r="I76" s="3">
        <v>45030.341921296298</v>
      </c>
      <c r="J76" s="4">
        <v>214000</v>
      </c>
      <c r="K76" s="5">
        <v>23200</v>
      </c>
      <c r="L76" s="5">
        <v>128800</v>
      </c>
      <c r="M76" s="5">
        <f t="shared" si="3"/>
        <v>152000</v>
      </c>
      <c r="N76" s="38">
        <v>1.28</v>
      </c>
      <c r="O76" s="38">
        <v>1.28</v>
      </c>
    </row>
    <row r="77" spans="1:15" s="1" customFormat="1">
      <c r="A77" s="1" t="s">
        <v>3849</v>
      </c>
      <c r="B77" s="1" t="s">
        <v>4105</v>
      </c>
      <c r="C77" s="1" t="s">
        <v>4106</v>
      </c>
      <c r="D77" s="1" t="s">
        <v>4107</v>
      </c>
      <c r="E77" s="2">
        <v>510</v>
      </c>
      <c r="F77" s="1" t="s">
        <v>4108</v>
      </c>
      <c r="G77" s="2" t="s">
        <v>18</v>
      </c>
      <c r="H77" s="1" t="s">
        <v>9012</v>
      </c>
      <c r="I77" s="3">
        <v>45105.538055555553</v>
      </c>
      <c r="J77" s="4">
        <v>210710</v>
      </c>
      <c r="K77" s="5">
        <v>32900</v>
      </c>
      <c r="L77" s="5">
        <v>112700</v>
      </c>
      <c r="M77" s="5">
        <f t="shared" si="3"/>
        <v>145600</v>
      </c>
      <c r="N77" s="38">
        <v>1.24</v>
      </c>
      <c r="O77" s="38">
        <v>1.5109243697478993</v>
      </c>
    </row>
    <row r="78" spans="1:15" s="1" customFormat="1">
      <c r="A78" s="1" t="s">
        <v>3849</v>
      </c>
      <c r="B78" s="1" t="s">
        <v>4109</v>
      </c>
      <c r="C78" s="1" t="s">
        <v>4110</v>
      </c>
      <c r="D78" s="1" t="s">
        <v>4107</v>
      </c>
      <c r="E78" s="2">
        <v>510</v>
      </c>
      <c r="F78" s="1" t="s">
        <v>4111</v>
      </c>
      <c r="G78" s="2" t="s">
        <v>18</v>
      </c>
      <c r="H78" s="1" t="s">
        <v>9013</v>
      </c>
      <c r="I78" s="3">
        <v>45065.640810185185</v>
      </c>
      <c r="J78" s="4">
        <v>197000</v>
      </c>
      <c r="K78" s="5">
        <v>20200</v>
      </c>
      <c r="L78" s="5">
        <v>129200</v>
      </c>
      <c r="M78" s="5">
        <f t="shared" si="3"/>
        <v>149400</v>
      </c>
      <c r="N78" s="38">
        <v>1.24</v>
      </c>
      <c r="O78" s="38">
        <v>1.5109243697478993</v>
      </c>
    </row>
    <row r="79" spans="1:15" s="1" customFormat="1">
      <c r="A79" s="1" t="s">
        <v>3849</v>
      </c>
      <c r="B79" s="1" t="s">
        <v>4112</v>
      </c>
      <c r="C79" s="1" t="s">
        <v>4113</v>
      </c>
      <c r="D79" s="1" t="s">
        <v>4107</v>
      </c>
      <c r="E79" s="2">
        <v>510</v>
      </c>
      <c r="F79" s="1" t="s">
        <v>4114</v>
      </c>
      <c r="G79" s="2" t="s">
        <v>18</v>
      </c>
      <c r="H79" s="1" t="s">
        <v>9014</v>
      </c>
      <c r="I79" s="3">
        <v>45078.362638888888</v>
      </c>
      <c r="J79" s="4">
        <v>145000</v>
      </c>
      <c r="K79" s="5">
        <v>15100</v>
      </c>
      <c r="L79" s="5">
        <v>105600</v>
      </c>
      <c r="M79" s="5">
        <f t="shared" si="3"/>
        <v>120700</v>
      </c>
      <c r="N79" s="38">
        <v>1.24</v>
      </c>
      <c r="O79" s="38">
        <v>1.5109243697478993</v>
      </c>
    </row>
    <row r="80" spans="1:15" s="1" customFormat="1">
      <c r="A80" s="1" t="s">
        <v>3849</v>
      </c>
      <c r="B80" s="1" t="s">
        <v>4115</v>
      </c>
      <c r="C80" s="1" t="s">
        <v>4116</v>
      </c>
      <c r="D80" s="1" t="s">
        <v>4107</v>
      </c>
      <c r="E80" s="2">
        <v>510</v>
      </c>
      <c r="F80" s="1" t="s">
        <v>4117</v>
      </c>
      <c r="G80" s="2" t="s">
        <v>18</v>
      </c>
      <c r="H80" s="1" t="s">
        <v>9015</v>
      </c>
      <c r="I80" s="3">
        <v>45131.572557870371</v>
      </c>
      <c r="J80" s="4">
        <v>119000</v>
      </c>
      <c r="K80" s="5">
        <v>15100</v>
      </c>
      <c r="L80" s="5">
        <v>88300</v>
      </c>
      <c r="M80" s="5">
        <f t="shared" si="3"/>
        <v>103400</v>
      </c>
      <c r="N80" s="38">
        <v>1.24</v>
      </c>
      <c r="O80" s="38">
        <v>1.5109243697478993</v>
      </c>
    </row>
    <row r="81" spans="1:15" s="1" customFormat="1">
      <c r="A81" s="1" t="s">
        <v>3849</v>
      </c>
      <c r="B81" s="1" t="s">
        <v>4118</v>
      </c>
      <c r="C81" s="1" t="s">
        <v>4119</v>
      </c>
      <c r="D81" s="1" t="s">
        <v>4107</v>
      </c>
      <c r="E81" s="2">
        <v>510</v>
      </c>
      <c r="F81" s="1" t="s">
        <v>4120</v>
      </c>
      <c r="G81" s="2" t="s">
        <v>18</v>
      </c>
      <c r="H81" s="1" t="s">
        <v>9016</v>
      </c>
      <c r="I81" s="3">
        <v>44960.540046296293</v>
      </c>
      <c r="J81" s="4">
        <v>115000</v>
      </c>
      <c r="K81" s="5">
        <v>16600</v>
      </c>
      <c r="L81" s="5">
        <v>91600</v>
      </c>
      <c r="M81" s="5">
        <f t="shared" si="3"/>
        <v>108200</v>
      </c>
      <c r="N81" s="38">
        <v>1.24</v>
      </c>
      <c r="O81" s="38">
        <v>1.5109243697478993</v>
      </c>
    </row>
    <row r="82" spans="1:15" s="1" customFormat="1">
      <c r="A82" s="1" t="s">
        <v>3849</v>
      </c>
      <c r="B82" s="1" t="s">
        <v>4121</v>
      </c>
      <c r="C82" s="1" t="s">
        <v>4122</v>
      </c>
      <c r="D82" s="1" t="s">
        <v>4123</v>
      </c>
      <c r="E82" s="2">
        <v>510</v>
      </c>
      <c r="F82" s="1" t="s">
        <v>4124</v>
      </c>
      <c r="G82" s="2" t="s">
        <v>18</v>
      </c>
      <c r="H82" s="1" t="s">
        <v>9017</v>
      </c>
      <c r="I82" s="3">
        <v>45077.442002314812</v>
      </c>
      <c r="J82" s="4">
        <v>220000</v>
      </c>
      <c r="K82" s="5">
        <v>69100</v>
      </c>
      <c r="L82" s="5">
        <v>136800</v>
      </c>
      <c r="M82" s="5">
        <f t="shared" si="3"/>
        <v>205900</v>
      </c>
      <c r="N82" s="38">
        <v>1.45</v>
      </c>
      <c r="O82" s="38">
        <v>1.45</v>
      </c>
    </row>
    <row r="83" spans="1:15" s="1" customFormat="1">
      <c r="A83" s="1" t="s">
        <v>3849</v>
      </c>
      <c r="B83" s="1" t="s">
        <v>4125</v>
      </c>
      <c r="C83" s="1" t="s">
        <v>4126</v>
      </c>
      <c r="D83" s="1" t="s">
        <v>4127</v>
      </c>
      <c r="E83" s="2">
        <v>510</v>
      </c>
      <c r="F83" s="1" t="s">
        <v>4128</v>
      </c>
      <c r="G83" s="2" t="s">
        <v>18</v>
      </c>
      <c r="H83" s="1" t="s">
        <v>9018</v>
      </c>
      <c r="I83" s="3">
        <v>45251.668055555558</v>
      </c>
      <c r="J83" s="4">
        <v>194900</v>
      </c>
      <c r="K83" s="5">
        <v>22400</v>
      </c>
      <c r="L83" s="5">
        <v>122200</v>
      </c>
      <c r="M83" s="5">
        <f t="shared" si="3"/>
        <v>144600</v>
      </c>
      <c r="N83" s="38">
        <v>1.42</v>
      </c>
      <c r="O83" s="38">
        <v>1.7082807539093583</v>
      </c>
    </row>
    <row r="84" spans="1:15" s="1" customFormat="1">
      <c r="A84" s="1" t="s">
        <v>3849</v>
      </c>
      <c r="B84" s="1" t="s">
        <v>4129</v>
      </c>
      <c r="C84" s="1" t="s">
        <v>4130</v>
      </c>
      <c r="D84" s="1" t="s">
        <v>4127</v>
      </c>
      <c r="E84" s="2">
        <v>510</v>
      </c>
      <c r="F84" s="1" t="s">
        <v>4131</v>
      </c>
      <c r="G84" s="2" t="s">
        <v>18</v>
      </c>
      <c r="H84" s="1" t="s">
        <v>9019</v>
      </c>
      <c r="I84" s="3">
        <v>45105.65929398148</v>
      </c>
      <c r="J84" s="4">
        <v>373900</v>
      </c>
      <c r="K84" s="5">
        <v>46700</v>
      </c>
      <c r="L84" s="5">
        <v>241000</v>
      </c>
      <c r="M84" s="5">
        <f t="shared" si="3"/>
        <v>287700</v>
      </c>
      <c r="N84" s="38">
        <v>1.42</v>
      </c>
      <c r="O84" s="38">
        <v>1.7082807539093583</v>
      </c>
    </row>
    <row r="85" spans="1:15" s="1" customFormat="1">
      <c r="A85" s="1" t="s">
        <v>3849</v>
      </c>
      <c r="B85" s="1" t="s">
        <v>4132</v>
      </c>
      <c r="C85" s="1" t="s">
        <v>4133</v>
      </c>
      <c r="D85" s="1" t="s">
        <v>4127</v>
      </c>
      <c r="E85" s="2">
        <v>510</v>
      </c>
      <c r="F85" s="1" t="s">
        <v>4134</v>
      </c>
      <c r="G85" s="2" t="s">
        <v>18</v>
      </c>
      <c r="H85" s="1" t="s">
        <v>9020</v>
      </c>
      <c r="I85" s="3">
        <v>45243.392280092594</v>
      </c>
      <c r="J85" s="4">
        <v>219900</v>
      </c>
      <c r="K85" s="5">
        <v>28900</v>
      </c>
      <c r="L85" s="5">
        <v>155500</v>
      </c>
      <c r="M85" s="5">
        <f t="shared" si="3"/>
        <v>184400</v>
      </c>
      <c r="N85" s="38">
        <v>1.42</v>
      </c>
      <c r="O85" s="38">
        <v>1.7082807539093583</v>
      </c>
    </row>
    <row r="86" spans="1:15" s="1" customFormat="1">
      <c r="A86" s="1" t="s">
        <v>3849</v>
      </c>
      <c r="B86" s="1" t="s">
        <v>4135</v>
      </c>
      <c r="C86" s="1" t="s">
        <v>4136</v>
      </c>
      <c r="D86" s="1" t="s">
        <v>4127</v>
      </c>
      <c r="E86" s="2">
        <v>510</v>
      </c>
      <c r="F86" s="1" t="s">
        <v>4137</v>
      </c>
      <c r="G86" s="2" t="s">
        <v>18</v>
      </c>
      <c r="H86" s="1" t="s">
        <v>9021</v>
      </c>
      <c r="I86" s="3">
        <v>45036.338425925926</v>
      </c>
      <c r="J86" s="4">
        <v>182000</v>
      </c>
      <c r="K86" s="5">
        <v>19100</v>
      </c>
      <c r="L86" s="5">
        <v>138500</v>
      </c>
      <c r="M86" s="5">
        <f t="shared" si="3"/>
        <v>157600</v>
      </c>
      <c r="N86" s="38">
        <v>1.42</v>
      </c>
      <c r="O86" s="38">
        <v>1.7082807539093583</v>
      </c>
    </row>
    <row r="87" spans="1:15" s="1" customFormat="1">
      <c r="A87" s="1" t="s">
        <v>3849</v>
      </c>
      <c r="B87" s="1" t="s">
        <v>4138</v>
      </c>
      <c r="C87" s="1" t="s">
        <v>4139</v>
      </c>
      <c r="D87" s="1" t="s">
        <v>4127</v>
      </c>
      <c r="E87" s="2">
        <v>510</v>
      </c>
      <c r="F87" s="1" t="s">
        <v>4140</v>
      </c>
      <c r="G87" s="2" t="s">
        <v>18</v>
      </c>
      <c r="H87" s="1" t="s">
        <v>9022</v>
      </c>
      <c r="I87" s="3">
        <v>45072.350358796299</v>
      </c>
      <c r="J87" s="4">
        <v>192000</v>
      </c>
      <c r="K87" s="5">
        <v>31700</v>
      </c>
      <c r="L87" s="5">
        <v>145500</v>
      </c>
      <c r="M87" s="5">
        <f t="shared" si="3"/>
        <v>177200</v>
      </c>
      <c r="N87" s="38">
        <v>1.42</v>
      </c>
      <c r="O87" s="38">
        <v>1.7082807539093583</v>
      </c>
    </row>
    <row r="88" spans="1:15" s="1" customFormat="1">
      <c r="A88" s="1" t="s">
        <v>3849</v>
      </c>
      <c r="B88" s="1" t="s">
        <v>4141</v>
      </c>
      <c r="C88" s="1" t="s">
        <v>4142</v>
      </c>
      <c r="D88" s="1" t="s">
        <v>4127</v>
      </c>
      <c r="E88" s="2">
        <v>510</v>
      </c>
      <c r="F88" s="1" t="s">
        <v>4143</v>
      </c>
      <c r="G88" s="2" t="s">
        <v>18</v>
      </c>
      <c r="H88" s="1" t="s">
        <v>9023</v>
      </c>
      <c r="I88" s="3">
        <v>45061.336886574078</v>
      </c>
      <c r="J88" s="4">
        <v>185000</v>
      </c>
      <c r="K88" s="5">
        <v>19100</v>
      </c>
      <c r="L88" s="5">
        <v>162300</v>
      </c>
      <c r="M88" s="5">
        <f t="shared" si="3"/>
        <v>181400</v>
      </c>
      <c r="N88" s="38">
        <v>1.42</v>
      </c>
      <c r="O88" s="38">
        <v>1.7082807539093583</v>
      </c>
    </row>
    <row r="89" spans="1:15" s="1" customFormat="1">
      <c r="A89" s="1" t="s">
        <v>3849</v>
      </c>
      <c r="B89" s="1" t="s">
        <v>4144</v>
      </c>
      <c r="C89" s="1" t="s">
        <v>4145</v>
      </c>
      <c r="D89" s="1" t="s">
        <v>4146</v>
      </c>
      <c r="E89" s="2">
        <v>510</v>
      </c>
      <c r="F89" s="1" t="s">
        <v>4147</v>
      </c>
      <c r="G89" s="2" t="s">
        <v>18</v>
      </c>
      <c r="H89" s="1" t="s">
        <v>9024</v>
      </c>
      <c r="I89" s="3">
        <v>45070.352395833332</v>
      </c>
      <c r="J89" s="4">
        <v>185000</v>
      </c>
      <c r="K89" s="5">
        <v>21800</v>
      </c>
      <c r="L89" s="5">
        <v>115300</v>
      </c>
      <c r="M89" s="5">
        <f t="shared" si="3"/>
        <v>137100</v>
      </c>
      <c r="N89" s="38">
        <v>1.58</v>
      </c>
      <c r="O89" s="38">
        <v>1.58</v>
      </c>
    </row>
    <row r="90" spans="1:15" s="1" customFormat="1">
      <c r="A90" s="1" t="s">
        <v>3849</v>
      </c>
      <c r="B90" s="1" t="s">
        <v>4148</v>
      </c>
      <c r="C90" s="1" t="s">
        <v>4149</v>
      </c>
      <c r="D90" s="1" t="s">
        <v>4150</v>
      </c>
      <c r="E90" s="2">
        <v>510</v>
      </c>
      <c r="F90" s="1" t="s">
        <v>4151</v>
      </c>
      <c r="G90" s="2" t="s">
        <v>18</v>
      </c>
      <c r="H90" s="1" t="s">
        <v>9025</v>
      </c>
      <c r="I90" s="3">
        <v>45257.608101851853</v>
      </c>
      <c r="J90" s="4">
        <v>220000</v>
      </c>
      <c r="K90" s="5">
        <v>54800</v>
      </c>
      <c r="L90" s="5">
        <v>128500</v>
      </c>
      <c r="M90" s="5">
        <f t="shared" si="3"/>
        <v>183300</v>
      </c>
      <c r="N90" s="38">
        <v>1.68</v>
      </c>
      <c r="O90" s="38">
        <v>2.04</v>
      </c>
    </row>
    <row r="91" spans="1:15" s="1" customFormat="1">
      <c r="A91" s="1" t="s">
        <v>3849</v>
      </c>
      <c r="B91" s="1" t="s">
        <v>4152</v>
      </c>
      <c r="C91" s="1" t="s">
        <v>4153</v>
      </c>
      <c r="D91" s="1" t="s">
        <v>4150</v>
      </c>
      <c r="E91" s="2">
        <v>510</v>
      </c>
      <c r="F91" s="1" t="s">
        <v>4154</v>
      </c>
      <c r="G91" s="2" t="s">
        <v>18</v>
      </c>
      <c r="H91" s="1" t="s">
        <v>9026</v>
      </c>
      <c r="I91" s="3">
        <v>45090.624895833331</v>
      </c>
      <c r="J91" s="4">
        <v>200000</v>
      </c>
      <c r="K91" s="5">
        <v>45200</v>
      </c>
      <c r="L91" s="5">
        <v>111400</v>
      </c>
      <c r="M91" s="5">
        <f t="shared" si="3"/>
        <v>156600</v>
      </c>
      <c r="N91" s="38">
        <v>1.68</v>
      </c>
      <c r="O91" s="38">
        <v>2.04</v>
      </c>
    </row>
    <row r="92" spans="1:15" s="1" customFormat="1">
      <c r="A92" s="1" t="s">
        <v>3849</v>
      </c>
      <c r="B92" s="1" t="s">
        <v>4155</v>
      </c>
      <c r="C92" s="1" t="s">
        <v>4156</v>
      </c>
      <c r="D92" s="1" t="s">
        <v>4150</v>
      </c>
      <c r="E92" s="2">
        <v>510</v>
      </c>
      <c r="F92" s="1" t="s">
        <v>4157</v>
      </c>
      <c r="G92" s="2" t="s">
        <v>18</v>
      </c>
      <c r="H92" s="1" t="s">
        <v>9027</v>
      </c>
      <c r="I92" s="3">
        <v>45128.605324074073</v>
      </c>
      <c r="J92" s="4">
        <v>219900</v>
      </c>
      <c r="K92" s="5">
        <v>44900</v>
      </c>
      <c r="L92" s="5">
        <v>127300</v>
      </c>
      <c r="M92" s="5">
        <f t="shared" ref="M92:M118" si="4">SUM(K92:L92)</f>
        <v>172200</v>
      </c>
      <c r="N92" s="38">
        <v>1.68</v>
      </c>
      <c r="O92" s="38">
        <v>2.04</v>
      </c>
    </row>
    <row r="93" spans="1:15" s="1" customFormat="1">
      <c r="A93" s="1" t="s">
        <v>3849</v>
      </c>
      <c r="B93" s="1" t="s">
        <v>4158</v>
      </c>
      <c r="C93" s="1" t="s">
        <v>4159</v>
      </c>
      <c r="D93" s="1" t="s">
        <v>4150</v>
      </c>
      <c r="E93" s="2">
        <v>510</v>
      </c>
      <c r="F93" s="1" t="s">
        <v>4160</v>
      </c>
      <c r="G93" s="2" t="s">
        <v>18</v>
      </c>
      <c r="H93" s="1" t="s">
        <v>9028</v>
      </c>
      <c r="I93" s="3">
        <v>45191.401226851849</v>
      </c>
      <c r="J93" s="4">
        <v>210000</v>
      </c>
      <c r="K93" s="5">
        <v>42300</v>
      </c>
      <c r="L93" s="5">
        <v>128200</v>
      </c>
      <c r="M93" s="5">
        <f t="shared" si="4"/>
        <v>170500</v>
      </c>
      <c r="N93" s="38">
        <v>1.68</v>
      </c>
      <c r="O93" s="38">
        <v>2.04</v>
      </c>
    </row>
    <row r="94" spans="1:15" s="1" customFormat="1">
      <c r="A94" s="1" t="s">
        <v>3849</v>
      </c>
      <c r="B94" s="1" t="s">
        <v>4161</v>
      </c>
      <c r="C94" s="1" t="s">
        <v>4162</v>
      </c>
      <c r="D94" s="1" t="s">
        <v>4150</v>
      </c>
      <c r="E94" s="2">
        <v>510</v>
      </c>
      <c r="F94" s="1" t="s">
        <v>4163</v>
      </c>
      <c r="G94" s="2" t="s">
        <v>18</v>
      </c>
      <c r="H94" s="1" t="s">
        <v>9029</v>
      </c>
      <c r="I94" s="3">
        <v>44953.637442129628</v>
      </c>
      <c r="J94" s="4">
        <v>250000</v>
      </c>
      <c r="K94" s="5">
        <v>66200</v>
      </c>
      <c r="L94" s="5">
        <v>161000</v>
      </c>
      <c r="M94" s="5">
        <f t="shared" si="4"/>
        <v>227200</v>
      </c>
      <c r="N94" s="38">
        <v>1.68</v>
      </c>
      <c r="O94" s="38">
        <v>2.04</v>
      </c>
    </row>
    <row r="95" spans="1:15" s="1" customFormat="1">
      <c r="A95" s="1" t="s">
        <v>3849</v>
      </c>
      <c r="B95" s="1" t="s">
        <v>4164</v>
      </c>
      <c r="C95" s="1" t="s">
        <v>4165</v>
      </c>
      <c r="D95" s="1" t="s">
        <v>4150</v>
      </c>
      <c r="E95" s="2">
        <v>510</v>
      </c>
      <c r="F95" s="1" t="s">
        <v>4166</v>
      </c>
      <c r="G95" s="2" t="s">
        <v>18</v>
      </c>
      <c r="H95" s="1" t="s">
        <v>9030</v>
      </c>
      <c r="I95" s="3">
        <v>45167.648194444446</v>
      </c>
      <c r="J95" s="4">
        <v>199900</v>
      </c>
      <c r="K95" s="5">
        <v>56600</v>
      </c>
      <c r="L95" s="5">
        <v>129600</v>
      </c>
      <c r="M95" s="5">
        <f t="shared" si="4"/>
        <v>186200</v>
      </c>
      <c r="N95" s="38">
        <v>1.68</v>
      </c>
      <c r="O95" s="38">
        <v>2.04</v>
      </c>
    </row>
    <row r="96" spans="1:15" s="1" customFormat="1">
      <c r="A96" s="1" t="s">
        <v>3849</v>
      </c>
      <c r="B96" s="1" t="s">
        <v>4167</v>
      </c>
      <c r="C96" s="1" t="s">
        <v>4168</v>
      </c>
      <c r="D96" s="1" t="s">
        <v>4169</v>
      </c>
      <c r="E96" s="2">
        <v>510</v>
      </c>
      <c r="F96" s="1" t="s">
        <v>4170</v>
      </c>
      <c r="G96" s="2" t="s">
        <v>18</v>
      </c>
      <c r="H96" s="1" t="s">
        <v>9031</v>
      </c>
      <c r="I96" s="3">
        <v>45098.394965277781</v>
      </c>
      <c r="J96" s="4">
        <v>339500</v>
      </c>
      <c r="K96" s="5">
        <v>49100</v>
      </c>
      <c r="L96" s="5">
        <v>244900</v>
      </c>
      <c r="M96" s="5">
        <f t="shared" si="4"/>
        <v>294000</v>
      </c>
      <c r="N96" s="38">
        <v>1.44</v>
      </c>
      <c r="O96" s="38">
        <v>1.61</v>
      </c>
    </row>
    <row r="97" spans="1:15" s="1" customFormat="1">
      <c r="A97" s="1" t="s">
        <v>3849</v>
      </c>
      <c r="B97" s="1" t="s">
        <v>4171</v>
      </c>
      <c r="C97" s="1" t="s">
        <v>4172</v>
      </c>
      <c r="D97" s="1" t="s">
        <v>4169</v>
      </c>
      <c r="E97" s="2">
        <v>510</v>
      </c>
      <c r="F97" s="1" t="s">
        <v>4173</v>
      </c>
      <c r="G97" s="2" t="s">
        <v>18</v>
      </c>
      <c r="H97" s="1" t="s">
        <v>9032</v>
      </c>
      <c r="I97" s="3">
        <v>45086.618622685186</v>
      </c>
      <c r="J97" s="4">
        <v>330000</v>
      </c>
      <c r="K97" s="5">
        <v>52200</v>
      </c>
      <c r="L97" s="5">
        <v>242600</v>
      </c>
      <c r="M97" s="5">
        <f t="shared" si="4"/>
        <v>294800</v>
      </c>
      <c r="N97" s="38">
        <v>1.44</v>
      </c>
      <c r="O97" s="38">
        <v>1.61</v>
      </c>
    </row>
    <row r="98" spans="1:15" s="1" customFormat="1">
      <c r="A98" s="1" t="s">
        <v>3849</v>
      </c>
      <c r="B98" s="1" t="s">
        <v>4174</v>
      </c>
      <c r="C98" s="1" t="s">
        <v>4175</v>
      </c>
      <c r="D98" s="1" t="s">
        <v>4169</v>
      </c>
      <c r="E98" s="2">
        <v>510</v>
      </c>
      <c r="F98" s="1" t="s">
        <v>4176</v>
      </c>
      <c r="G98" s="2" t="s">
        <v>18</v>
      </c>
      <c r="H98" s="1" t="s">
        <v>9033</v>
      </c>
      <c r="I98" s="3">
        <v>45084.614050925928</v>
      </c>
      <c r="J98" s="4">
        <v>317500</v>
      </c>
      <c r="K98" s="5">
        <v>51600</v>
      </c>
      <c r="L98" s="5">
        <v>232400</v>
      </c>
      <c r="M98" s="5">
        <f t="shared" si="4"/>
        <v>284000</v>
      </c>
      <c r="N98" s="38">
        <v>1.44</v>
      </c>
      <c r="O98" s="38">
        <v>1.61</v>
      </c>
    </row>
    <row r="99" spans="1:15" s="1" customFormat="1">
      <c r="A99" s="1" t="s">
        <v>3849</v>
      </c>
      <c r="B99" s="1" t="s">
        <v>4177</v>
      </c>
      <c r="C99" s="1" t="s">
        <v>4178</v>
      </c>
      <c r="D99" s="1" t="s">
        <v>4169</v>
      </c>
      <c r="E99" s="2">
        <v>510</v>
      </c>
      <c r="F99" s="1" t="s">
        <v>4179</v>
      </c>
      <c r="G99" s="2" t="s">
        <v>18</v>
      </c>
      <c r="H99" s="1" t="s">
        <v>9034</v>
      </c>
      <c r="I99" s="3">
        <v>45022.372476851851</v>
      </c>
      <c r="J99" s="4">
        <v>280000</v>
      </c>
      <c r="K99" s="5">
        <v>59300</v>
      </c>
      <c r="L99" s="5">
        <v>196300</v>
      </c>
      <c r="M99" s="5">
        <f t="shared" si="4"/>
        <v>255600</v>
      </c>
      <c r="N99" s="38">
        <v>1.44</v>
      </c>
      <c r="O99" s="38">
        <v>1.61</v>
      </c>
    </row>
    <row r="100" spans="1:15" s="1" customFormat="1">
      <c r="A100" s="1" t="s">
        <v>3849</v>
      </c>
      <c r="B100" s="1" t="s">
        <v>4180</v>
      </c>
      <c r="C100" s="1" t="s">
        <v>4181</v>
      </c>
      <c r="D100" s="1" t="s">
        <v>4169</v>
      </c>
      <c r="E100" s="2">
        <v>510</v>
      </c>
      <c r="F100" s="1" t="s">
        <v>4182</v>
      </c>
      <c r="G100" s="2" t="s">
        <v>18</v>
      </c>
      <c r="H100" s="1" t="s">
        <v>9035</v>
      </c>
      <c r="I100" s="3">
        <v>44938.41511574074</v>
      </c>
      <c r="J100" s="4">
        <v>280000</v>
      </c>
      <c r="K100" s="5">
        <v>49100</v>
      </c>
      <c r="L100" s="5">
        <v>246300</v>
      </c>
      <c r="M100" s="5">
        <f t="shared" si="4"/>
        <v>295400</v>
      </c>
      <c r="N100" s="38">
        <v>1.44</v>
      </c>
      <c r="O100" s="38">
        <v>1.61</v>
      </c>
    </row>
    <row r="101" spans="1:15" s="1" customFormat="1">
      <c r="A101" s="9" t="s">
        <v>3849</v>
      </c>
      <c r="B101" s="9" t="s">
        <v>4183</v>
      </c>
      <c r="C101" s="9" t="s">
        <v>4184</v>
      </c>
      <c r="D101" s="9" t="s">
        <v>4185</v>
      </c>
      <c r="E101" s="10">
        <v>510</v>
      </c>
      <c r="F101" s="9" t="s">
        <v>4186</v>
      </c>
      <c r="G101" s="11" t="s">
        <v>18</v>
      </c>
      <c r="H101" s="1" t="s">
        <v>9036</v>
      </c>
      <c r="I101" s="12">
        <v>45275.616122685184</v>
      </c>
      <c r="J101" s="13">
        <v>353000</v>
      </c>
      <c r="K101" s="14">
        <v>80700</v>
      </c>
      <c r="L101" s="14">
        <v>257000</v>
      </c>
      <c r="M101" s="5">
        <f t="shared" si="4"/>
        <v>337700</v>
      </c>
      <c r="N101" s="38">
        <v>1.43</v>
      </c>
      <c r="O101" s="38">
        <v>1.43</v>
      </c>
    </row>
    <row r="102" spans="1:15" s="1" customFormat="1">
      <c r="A102" s="1" t="s">
        <v>3849</v>
      </c>
      <c r="B102" s="1" t="s">
        <v>4187</v>
      </c>
      <c r="C102" s="1" t="s">
        <v>4188</v>
      </c>
      <c r="D102" s="1" t="s">
        <v>4185</v>
      </c>
      <c r="E102" s="2">
        <v>510</v>
      </c>
      <c r="F102" s="1" t="s">
        <v>4189</v>
      </c>
      <c r="G102" s="2" t="s">
        <v>18</v>
      </c>
      <c r="H102" s="1" t="s">
        <v>9037</v>
      </c>
      <c r="I102" s="3">
        <v>45176.562569444446</v>
      </c>
      <c r="J102" s="4">
        <v>289900</v>
      </c>
      <c r="K102" s="5">
        <v>76400</v>
      </c>
      <c r="L102" s="5">
        <v>172100</v>
      </c>
      <c r="M102" s="5">
        <f t="shared" si="4"/>
        <v>248500</v>
      </c>
      <c r="N102" s="38">
        <v>1.43</v>
      </c>
      <c r="O102" s="38">
        <v>1.43</v>
      </c>
    </row>
    <row r="103" spans="1:15" s="1" customFormat="1">
      <c r="A103" s="1" t="s">
        <v>3849</v>
      </c>
      <c r="B103" s="1" t="s">
        <v>4190</v>
      </c>
      <c r="C103" s="1" t="s">
        <v>4191</v>
      </c>
      <c r="D103" s="1" t="s">
        <v>4185</v>
      </c>
      <c r="E103" s="2">
        <v>510</v>
      </c>
      <c r="F103" s="1" t="s">
        <v>4192</v>
      </c>
      <c r="G103" s="2" t="s">
        <v>18</v>
      </c>
      <c r="H103" s="1" t="s">
        <v>9038</v>
      </c>
      <c r="I103" s="3">
        <v>45184.46162037037</v>
      </c>
      <c r="J103" s="4">
        <v>400000</v>
      </c>
      <c r="K103" s="5">
        <v>64800</v>
      </c>
      <c r="L103" s="5">
        <v>297300</v>
      </c>
      <c r="M103" s="5">
        <f t="shared" si="4"/>
        <v>362100</v>
      </c>
      <c r="N103" s="38">
        <v>1.43</v>
      </c>
      <c r="O103" s="38">
        <v>1.43</v>
      </c>
    </row>
    <row r="104" spans="1:15" s="1" customFormat="1">
      <c r="A104" s="1" t="s">
        <v>3849</v>
      </c>
      <c r="B104" s="1" t="s">
        <v>4193</v>
      </c>
      <c r="C104" s="1" t="s">
        <v>4194</v>
      </c>
      <c r="D104" s="1" t="s">
        <v>4185</v>
      </c>
      <c r="E104" s="2">
        <v>510</v>
      </c>
      <c r="F104" s="1" t="s">
        <v>4195</v>
      </c>
      <c r="G104" s="2" t="s">
        <v>18</v>
      </c>
      <c r="H104" s="1" t="s">
        <v>9039</v>
      </c>
      <c r="I104" s="3">
        <v>45117.464537037034</v>
      </c>
      <c r="J104" s="4">
        <v>384000</v>
      </c>
      <c r="K104" s="5">
        <v>66200</v>
      </c>
      <c r="L104" s="5">
        <v>314700</v>
      </c>
      <c r="M104" s="5">
        <f t="shared" si="4"/>
        <v>380900</v>
      </c>
      <c r="N104" s="38">
        <v>1.43</v>
      </c>
      <c r="O104" s="38">
        <v>1.43</v>
      </c>
    </row>
    <row r="105" spans="1:15" s="1" customFormat="1">
      <c r="A105" s="1" t="s">
        <v>3849</v>
      </c>
      <c r="B105" s="1" t="s">
        <v>4196</v>
      </c>
      <c r="C105" s="1" t="s">
        <v>4197</v>
      </c>
      <c r="D105" s="1" t="s">
        <v>4198</v>
      </c>
      <c r="E105" s="2">
        <v>551</v>
      </c>
      <c r="F105" s="1" t="s">
        <v>4199</v>
      </c>
      <c r="G105" s="2" t="s">
        <v>18</v>
      </c>
      <c r="H105" s="1" t="s">
        <v>9040</v>
      </c>
      <c r="I105" s="3">
        <v>45247.546284722222</v>
      </c>
      <c r="J105" s="4">
        <v>80802</v>
      </c>
      <c r="K105" s="5">
        <v>14600</v>
      </c>
      <c r="L105" s="5">
        <v>47700</v>
      </c>
      <c r="M105" s="5">
        <f t="shared" si="4"/>
        <v>62300</v>
      </c>
      <c r="N105" s="38">
        <v>1.1399999999999999</v>
      </c>
      <c r="O105" s="38">
        <v>1.1399999999999999</v>
      </c>
    </row>
    <row r="106" spans="1:15" s="1" customFormat="1">
      <c r="A106" s="1" t="s">
        <v>3849</v>
      </c>
      <c r="B106" s="1" t="s">
        <v>4200</v>
      </c>
      <c r="C106" s="1" t="s">
        <v>4201</v>
      </c>
      <c r="D106" s="1" t="s">
        <v>4202</v>
      </c>
      <c r="E106" s="2">
        <v>510</v>
      </c>
      <c r="F106" s="1" t="s">
        <v>4203</v>
      </c>
      <c r="G106" s="2" t="s">
        <v>18</v>
      </c>
      <c r="H106" s="1" t="s">
        <v>9041</v>
      </c>
      <c r="I106" s="3">
        <v>45029.356990740744</v>
      </c>
      <c r="J106" s="4">
        <v>420000</v>
      </c>
      <c r="K106" s="5">
        <v>37000</v>
      </c>
      <c r="L106" s="5">
        <v>252100</v>
      </c>
      <c r="M106" s="5">
        <f t="shared" si="4"/>
        <v>289100</v>
      </c>
      <c r="N106" s="38">
        <v>1</v>
      </c>
      <c r="O106" s="38">
        <v>1</v>
      </c>
    </row>
    <row r="107" spans="1:15" s="1" customFormat="1">
      <c r="A107" s="1" t="s">
        <v>3849</v>
      </c>
      <c r="B107" s="1" t="s">
        <v>4204</v>
      </c>
      <c r="C107" s="1" t="s">
        <v>4205</v>
      </c>
      <c r="D107" s="1" t="s">
        <v>4206</v>
      </c>
      <c r="E107" s="2">
        <v>510</v>
      </c>
      <c r="F107" s="1" t="s">
        <v>4207</v>
      </c>
      <c r="G107" s="2" t="s">
        <v>18</v>
      </c>
      <c r="H107" s="1" t="s">
        <v>9042</v>
      </c>
      <c r="I107" s="3">
        <v>45128.621666666666</v>
      </c>
      <c r="J107" s="4">
        <v>125000</v>
      </c>
      <c r="K107" s="5">
        <v>15800</v>
      </c>
      <c r="L107" s="5">
        <v>74300</v>
      </c>
      <c r="M107" s="5">
        <f t="shared" si="4"/>
        <v>90100</v>
      </c>
      <c r="N107" s="38">
        <v>1.36</v>
      </c>
      <c r="O107" s="38">
        <v>1.36</v>
      </c>
    </row>
    <row r="108" spans="1:15" s="1" customFormat="1">
      <c r="A108" s="1" t="s">
        <v>3849</v>
      </c>
      <c r="B108" s="1" t="s">
        <v>4208</v>
      </c>
      <c r="C108" s="1" t="s">
        <v>4209</v>
      </c>
      <c r="D108" s="1" t="s">
        <v>4206</v>
      </c>
      <c r="E108" s="2">
        <v>510</v>
      </c>
      <c r="F108" s="1" t="s">
        <v>4210</v>
      </c>
      <c r="G108" s="2" t="s">
        <v>18</v>
      </c>
      <c r="H108" s="1" t="s">
        <v>9043</v>
      </c>
      <c r="I108" s="3">
        <v>45170.446435185186</v>
      </c>
      <c r="J108" s="4">
        <v>75000</v>
      </c>
      <c r="K108" s="5">
        <v>17900</v>
      </c>
      <c r="L108" s="5">
        <v>51600</v>
      </c>
      <c r="M108" s="5">
        <f t="shared" si="4"/>
        <v>69500</v>
      </c>
      <c r="N108" s="38">
        <v>1.36</v>
      </c>
      <c r="O108" s="38">
        <v>1.36</v>
      </c>
    </row>
    <row r="109" spans="1:15" s="1" customFormat="1">
      <c r="A109" s="1" t="s">
        <v>3849</v>
      </c>
      <c r="B109" s="1" t="s">
        <v>4211</v>
      </c>
      <c r="C109" s="1" t="s">
        <v>4212</v>
      </c>
      <c r="D109" s="1" t="s">
        <v>4213</v>
      </c>
      <c r="E109" s="2">
        <v>510</v>
      </c>
      <c r="F109" s="1" t="s">
        <v>4214</v>
      </c>
      <c r="G109" s="2" t="s">
        <v>18</v>
      </c>
      <c r="H109" s="1" t="s">
        <v>9044</v>
      </c>
      <c r="I109" s="3">
        <v>45065.634826388887</v>
      </c>
      <c r="J109" s="4">
        <v>192500</v>
      </c>
      <c r="K109" s="5">
        <v>56400</v>
      </c>
      <c r="L109" s="5">
        <v>142400</v>
      </c>
      <c r="M109" s="5">
        <f t="shared" si="4"/>
        <v>198800</v>
      </c>
      <c r="N109" s="38">
        <v>1.45</v>
      </c>
      <c r="O109" s="38">
        <v>1.45</v>
      </c>
    </row>
    <row r="110" spans="1:15" s="1" customFormat="1">
      <c r="A110" s="1" t="s">
        <v>3849</v>
      </c>
      <c r="B110" s="1" t="s">
        <v>4215</v>
      </c>
      <c r="C110" s="1" t="s">
        <v>4216</v>
      </c>
      <c r="D110" s="1" t="s">
        <v>4217</v>
      </c>
      <c r="E110" s="2">
        <v>510</v>
      </c>
      <c r="F110" s="1" t="s">
        <v>4218</v>
      </c>
      <c r="G110" s="2" t="s">
        <v>18</v>
      </c>
      <c r="H110" s="1" t="s">
        <v>9045</v>
      </c>
      <c r="I110" s="3">
        <v>44946.394004629627</v>
      </c>
      <c r="J110" s="4">
        <v>149000</v>
      </c>
      <c r="K110" s="5">
        <v>29600</v>
      </c>
      <c r="L110" s="5">
        <v>94900</v>
      </c>
      <c r="M110" s="5">
        <f t="shared" si="4"/>
        <v>124500</v>
      </c>
      <c r="N110" s="38">
        <v>1.47</v>
      </c>
      <c r="O110" s="38">
        <v>1.47</v>
      </c>
    </row>
    <row r="111" spans="1:15" s="1" customFormat="1">
      <c r="A111" s="1" t="s">
        <v>3849</v>
      </c>
      <c r="B111" s="1" t="s">
        <v>4219</v>
      </c>
      <c r="C111" s="1" t="s">
        <v>4220</v>
      </c>
      <c r="D111" s="1" t="s">
        <v>4217</v>
      </c>
      <c r="E111" s="2">
        <v>510</v>
      </c>
      <c r="F111" s="1" t="s">
        <v>4221</v>
      </c>
      <c r="G111" s="2" t="s">
        <v>18</v>
      </c>
      <c r="H111" s="1" t="s">
        <v>9046</v>
      </c>
      <c r="I111" s="3">
        <v>45212.472974537035</v>
      </c>
      <c r="J111" s="4">
        <v>320000</v>
      </c>
      <c r="K111" s="5">
        <v>46200</v>
      </c>
      <c r="L111" s="5">
        <v>235200</v>
      </c>
      <c r="M111" s="5">
        <f t="shared" si="4"/>
        <v>281400</v>
      </c>
      <c r="N111" s="38">
        <v>1.47</v>
      </c>
      <c r="O111" s="38">
        <v>1.47</v>
      </c>
    </row>
    <row r="112" spans="1:15" s="1" customFormat="1">
      <c r="A112" s="1" t="s">
        <v>3849</v>
      </c>
      <c r="B112" s="1" t="s">
        <v>4222</v>
      </c>
      <c r="C112" s="1" t="s">
        <v>4223</v>
      </c>
      <c r="D112" s="1" t="s">
        <v>4224</v>
      </c>
      <c r="E112" s="2">
        <v>510</v>
      </c>
      <c r="F112" s="1" t="s">
        <v>4225</v>
      </c>
      <c r="G112" s="2" t="s">
        <v>18</v>
      </c>
      <c r="H112" s="1" t="s">
        <v>9047</v>
      </c>
      <c r="I112" s="3">
        <v>45163.344409722224</v>
      </c>
      <c r="J112" s="4">
        <v>290000</v>
      </c>
      <c r="K112" s="5">
        <v>66000</v>
      </c>
      <c r="L112" s="5">
        <v>171900</v>
      </c>
      <c r="M112" s="5">
        <f t="shared" si="4"/>
        <v>237900</v>
      </c>
      <c r="N112" s="38">
        <v>1.51</v>
      </c>
      <c r="O112" s="38">
        <v>1.51</v>
      </c>
    </row>
    <row r="113" spans="1:15" s="1" customFormat="1">
      <c r="A113" s="1" t="s">
        <v>3849</v>
      </c>
      <c r="B113" s="1" t="s">
        <v>4226</v>
      </c>
      <c r="C113" s="1" t="s">
        <v>4227</v>
      </c>
      <c r="D113" s="1" t="s">
        <v>4224</v>
      </c>
      <c r="E113" s="2">
        <v>510</v>
      </c>
      <c r="F113" s="1" t="s">
        <v>4228</v>
      </c>
      <c r="G113" s="2" t="s">
        <v>18</v>
      </c>
      <c r="H113" s="1" t="s">
        <v>9048</v>
      </c>
      <c r="I113" s="3">
        <v>45203.614687499998</v>
      </c>
      <c r="J113" s="4">
        <v>299900</v>
      </c>
      <c r="K113" s="5">
        <v>62900</v>
      </c>
      <c r="L113" s="5">
        <v>194900</v>
      </c>
      <c r="M113" s="5">
        <f t="shared" si="4"/>
        <v>257800</v>
      </c>
      <c r="N113" s="38">
        <v>1.51</v>
      </c>
      <c r="O113" s="38">
        <v>1.51</v>
      </c>
    </row>
    <row r="114" spans="1:15" s="1" customFormat="1">
      <c r="A114" s="1" t="s">
        <v>3849</v>
      </c>
      <c r="B114" s="1" t="s">
        <v>4229</v>
      </c>
      <c r="C114" s="1" t="s">
        <v>4230</v>
      </c>
      <c r="D114" s="1" t="s">
        <v>4224</v>
      </c>
      <c r="E114" s="2">
        <v>510</v>
      </c>
      <c r="F114" s="1" t="s">
        <v>4231</v>
      </c>
      <c r="G114" s="2" t="s">
        <v>18</v>
      </c>
      <c r="H114" s="1" t="s">
        <v>9049</v>
      </c>
      <c r="I114" s="3">
        <v>45072.639745370368</v>
      </c>
      <c r="J114" s="4">
        <v>345000</v>
      </c>
      <c r="K114" s="5">
        <v>69200</v>
      </c>
      <c r="L114" s="5">
        <v>242400</v>
      </c>
      <c r="M114" s="5">
        <f t="shared" si="4"/>
        <v>311600</v>
      </c>
      <c r="N114" s="38">
        <v>1.51</v>
      </c>
      <c r="O114" s="38">
        <v>1.51</v>
      </c>
    </row>
    <row r="115" spans="1:15" s="1" customFormat="1">
      <c r="A115" s="1" t="s">
        <v>3849</v>
      </c>
      <c r="B115" s="1" t="s">
        <v>4232</v>
      </c>
      <c r="C115" s="1" t="s">
        <v>4233</v>
      </c>
      <c r="D115" s="1" t="s">
        <v>4234</v>
      </c>
      <c r="E115" s="2">
        <v>510</v>
      </c>
      <c r="F115" s="1" t="s">
        <v>4235</v>
      </c>
      <c r="G115" s="2" t="s">
        <v>18</v>
      </c>
      <c r="H115" s="1" t="s">
        <v>9050</v>
      </c>
      <c r="I115" s="3">
        <v>45076.645925925928</v>
      </c>
      <c r="J115" s="4">
        <v>336000</v>
      </c>
      <c r="K115" s="5">
        <v>57900</v>
      </c>
      <c r="L115" s="5">
        <v>225300</v>
      </c>
      <c r="M115" s="5">
        <f t="shared" si="4"/>
        <v>283200</v>
      </c>
      <c r="N115" s="38">
        <v>1.46</v>
      </c>
      <c r="O115" s="38">
        <v>1.46</v>
      </c>
    </row>
    <row r="116" spans="1:15" s="1" customFormat="1">
      <c r="A116" s="1" t="s">
        <v>3849</v>
      </c>
      <c r="B116" s="1" t="s">
        <v>4236</v>
      </c>
      <c r="C116" s="1" t="s">
        <v>4237</v>
      </c>
      <c r="D116" s="1" t="s">
        <v>4234</v>
      </c>
      <c r="E116" s="2">
        <v>510</v>
      </c>
      <c r="F116" s="1" t="s">
        <v>4238</v>
      </c>
      <c r="G116" s="2" t="s">
        <v>18</v>
      </c>
      <c r="H116" s="1" t="s">
        <v>9051</v>
      </c>
      <c r="I116" s="3">
        <v>45106.549814814818</v>
      </c>
      <c r="J116" s="4">
        <v>330000</v>
      </c>
      <c r="K116" s="5">
        <v>36800</v>
      </c>
      <c r="L116" s="5">
        <v>239800</v>
      </c>
      <c r="M116" s="5">
        <f t="shared" si="4"/>
        <v>276600</v>
      </c>
      <c r="N116" s="38">
        <v>1.46</v>
      </c>
      <c r="O116" s="38">
        <v>1.46</v>
      </c>
    </row>
    <row r="117" spans="1:15" s="1" customFormat="1">
      <c r="A117" s="1" t="s">
        <v>3849</v>
      </c>
      <c r="B117" s="1" t="s">
        <v>4239</v>
      </c>
      <c r="C117" s="1" t="s">
        <v>4240</v>
      </c>
      <c r="D117" s="1" t="s">
        <v>4234</v>
      </c>
      <c r="E117" s="2">
        <v>510</v>
      </c>
      <c r="F117" s="1" t="s">
        <v>4241</v>
      </c>
      <c r="G117" s="2" t="s">
        <v>18</v>
      </c>
      <c r="H117" s="1" t="s">
        <v>9052</v>
      </c>
      <c r="I117" s="3">
        <v>45141.527245370373</v>
      </c>
      <c r="J117" s="4">
        <v>342850</v>
      </c>
      <c r="K117" s="5">
        <v>88900</v>
      </c>
      <c r="L117" s="5">
        <v>241200</v>
      </c>
      <c r="M117" s="5">
        <f t="shared" si="4"/>
        <v>330100</v>
      </c>
      <c r="N117" s="38">
        <v>1.46</v>
      </c>
      <c r="O117" s="38">
        <v>1.46</v>
      </c>
    </row>
    <row r="118" spans="1:15" s="1" customFormat="1">
      <c r="A118" s="1" t="s">
        <v>3849</v>
      </c>
      <c r="B118" s="1" t="s">
        <v>4242</v>
      </c>
      <c r="C118" s="1" t="s">
        <v>4243</v>
      </c>
      <c r="D118" s="1" t="s">
        <v>4234</v>
      </c>
      <c r="E118" s="2">
        <v>510</v>
      </c>
      <c r="F118" s="1" t="s">
        <v>4244</v>
      </c>
      <c r="G118" s="2" t="s">
        <v>18</v>
      </c>
      <c r="H118" s="1" t="s">
        <v>9053</v>
      </c>
      <c r="I118" s="3">
        <v>45182.569861111115</v>
      </c>
      <c r="J118" s="4">
        <v>263500</v>
      </c>
      <c r="K118" s="5">
        <v>64200</v>
      </c>
      <c r="L118" s="5">
        <v>184600</v>
      </c>
      <c r="M118" s="5">
        <f t="shared" si="4"/>
        <v>248800</v>
      </c>
      <c r="N118" s="38">
        <v>1.46</v>
      </c>
      <c r="O118" s="38">
        <v>1.46</v>
      </c>
    </row>
    <row r="119" spans="1:15" s="1" customFormat="1">
      <c r="A119" s="1" t="s">
        <v>3849</v>
      </c>
      <c r="B119" s="1" t="s">
        <v>4245</v>
      </c>
      <c r="C119" s="1" t="s">
        <v>4246</v>
      </c>
      <c r="D119" s="1" t="s">
        <v>4247</v>
      </c>
      <c r="E119" s="2">
        <v>510</v>
      </c>
      <c r="F119" s="1" t="s">
        <v>4248</v>
      </c>
      <c r="G119" s="2" t="s">
        <v>18</v>
      </c>
      <c r="H119" s="1" t="s">
        <v>9054</v>
      </c>
      <c r="I119" s="3">
        <v>45170.380162037036</v>
      </c>
      <c r="J119" s="4">
        <v>210000</v>
      </c>
      <c r="K119" s="5">
        <v>41900</v>
      </c>
      <c r="L119" s="5">
        <v>50700</v>
      </c>
      <c r="M119" s="5">
        <f>SUM(K119:L119)+38100</f>
        <v>130700</v>
      </c>
      <c r="N119" s="38">
        <v>1</v>
      </c>
      <c r="O119" s="38">
        <v>1</v>
      </c>
    </row>
    <row r="120" spans="1:15" s="1" customFormat="1">
      <c r="A120" s="1" t="s">
        <v>3849</v>
      </c>
      <c r="B120" s="1" t="s">
        <v>4249</v>
      </c>
      <c r="C120" s="1" t="s">
        <v>4250</v>
      </c>
      <c r="D120" s="1" t="s">
        <v>4247</v>
      </c>
      <c r="E120" s="2">
        <v>599</v>
      </c>
      <c r="F120" s="1" t="s">
        <v>4251</v>
      </c>
      <c r="G120" s="2" t="s">
        <v>18</v>
      </c>
      <c r="H120" s="1" t="s">
        <v>9054</v>
      </c>
      <c r="I120" s="3">
        <v>45170.380162037036</v>
      </c>
      <c r="J120" s="4"/>
      <c r="K120" s="5">
        <v>27900</v>
      </c>
      <c r="L120" s="5">
        <v>10200</v>
      </c>
      <c r="M120" s="5"/>
      <c r="N120" s="38">
        <v>1</v>
      </c>
      <c r="O120" s="38">
        <v>1</v>
      </c>
    </row>
    <row r="121" spans="1:15" s="1" customFormat="1">
      <c r="A121" s="1" t="s">
        <v>3849</v>
      </c>
      <c r="B121" s="1" t="s">
        <v>4252</v>
      </c>
      <c r="C121" s="1" t="s">
        <v>4253</v>
      </c>
      <c r="D121" s="1" t="s">
        <v>4254</v>
      </c>
      <c r="E121" s="2">
        <v>510</v>
      </c>
      <c r="F121" s="1" t="s">
        <v>4255</v>
      </c>
      <c r="G121" s="2" t="s">
        <v>18</v>
      </c>
      <c r="H121" s="1" t="s">
        <v>9055</v>
      </c>
      <c r="I121" s="3">
        <v>45090.47215277778</v>
      </c>
      <c r="J121" s="4">
        <v>205000</v>
      </c>
      <c r="K121" s="5">
        <v>52600</v>
      </c>
      <c r="L121" s="5">
        <v>112500</v>
      </c>
      <c r="M121" s="5">
        <f>SUM(K121:L121)</f>
        <v>165100</v>
      </c>
      <c r="N121" s="38">
        <v>1.52</v>
      </c>
      <c r="O121" s="38">
        <v>1.52</v>
      </c>
    </row>
    <row r="122" spans="1:15" s="1" customFormat="1">
      <c r="A122" s="1" t="s">
        <v>3849</v>
      </c>
      <c r="B122" s="1" t="s">
        <v>4256</v>
      </c>
      <c r="C122" s="1" t="s">
        <v>4257</v>
      </c>
      <c r="D122" s="1" t="s">
        <v>4258</v>
      </c>
      <c r="E122" s="2">
        <v>510</v>
      </c>
      <c r="F122" s="1" t="s">
        <v>4259</v>
      </c>
      <c r="G122" s="2" t="s">
        <v>18</v>
      </c>
      <c r="H122" s="1" t="s">
        <v>9056</v>
      </c>
      <c r="I122" s="3">
        <v>45097.572569444441</v>
      </c>
      <c r="J122" s="4">
        <v>329000</v>
      </c>
      <c r="K122" s="5">
        <v>22200</v>
      </c>
      <c r="L122" s="5">
        <v>165100</v>
      </c>
      <c r="M122" s="5">
        <f>SUM(K122:L122)</f>
        <v>187300</v>
      </c>
      <c r="N122" s="38">
        <v>1</v>
      </c>
      <c r="O122" s="38">
        <v>1</v>
      </c>
    </row>
    <row r="123" spans="1:15" s="1" customFormat="1">
      <c r="A123" s="1" t="s">
        <v>3849</v>
      </c>
      <c r="B123" s="1" t="s">
        <v>4260</v>
      </c>
      <c r="C123" s="1" t="s">
        <v>4261</v>
      </c>
      <c r="D123" s="1" t="s">
        <v>4262</v>
      </c>
      <c r="E123" s="2">
        <v>510</v>
      </c>
      <c r="F123" s="1" t="s">
        <v>4263</v>
      </c>
      <c r="G123" s="2" t="s">
        <v>18</v>
      </c>
      <c r="H123" s="1" t="s">
        <v>9057</v>
      </c>
      <c r="I123" s="3">
        <v>45162.644814814812</v>
      </c>
      <c r="J123" s="4">
        <v>290000</v>
      </c>
      <c r="K123" s="5">
        <v>54000</v>
      </c>
      <c r="L123" s="5">
        <v>175700</v>
      </c>
      <c r="M123" s="5">
        <f>SUM(K123:L123)+2400+2400+9100</f>
        <v>243600</v>
      </c>
      <c r="N123" s="38">
        <v>1.45</v>
      </c>
      <c r="O123" s="38">
        <v>1.45</v>
      </c>
    </row>
    <row r="124" spans="1:15" s="1" customFormat="1">
      <c r="A124" s="1" t="s">
        <v>3849</v>
      </c>
      <c r="B124" s="1" t="s">
        <v>4264</v>
      </c>
      <c r="C124" s="1" t="s">
        <v>4265</v>
      </c>
      <c r="D124" s="1" t="s">
        <v>4262</v>
      </c>
      <c r="E124" s="2">
        <v>500</v>
      </c>
      <c r="F124" s="1" t="s">
        <v>4266</v>
      </c>
      <c r="G124" s="2" t="s">
        <v>18</v>
      </c>
      <c r="H124" s="1" t="s">
        <v>9057</v>
      </c>
      <c r="I124" s="3">
        <v>45162.644814814812</v>
      </c>
      <c r="J124" s="4"/>
      <c r="K124" s="5">
        <v>1700</v>
      </c>
      <c r="L124" s="5">
        <v>0</v>
      </c>
      <c r="M124" s="5"/>
      <c r="N124" s="38">
        <v>1.45</v>
      </c>
      <c r="O124" s="38">
        <v>1.45</v>
      </c>
    </row>
    <row r="125" spans="1:15" s="1" customFormat="1">
      <c r="A125" s="1" t="s">
        <v>3849</v>
      </c>
      <c r="B125" s="1" t="s">
        <v>4267</v>
      </c>
      <c r="C125" s="1" t="s">
        <v>4268</v>
      </c>
      <c r="D125" s="1" t="s">
        <v>4262</v>
      </c>
      <c r="E125" s="2">
        <v>500</v>
      </c>
      <c r="F125" s="1" t="s">
        <v>4266</v>
      </c>
      <c r="G125" s="2" t="s">
        <v>18</v>
      </c>
      <c r="H125" s="1" t="s">
        <v>9057</v>
      </c>
      <c r="I125" s="3">
        <v>45162.644814814812</v>
      </c>
      <c r="J125" s="4"/>
      <c r="K125" s="5">
        <v>1700</v>
      </c>
      <c r="L125" s="5">
        <v>0</v>
      </c>
      <c r="M125" s="5"/>
      <c r="N125" s="38">
        <v>1.45</v>
      </c>
      <c r="O125" s="38">
        <v>1.45</v>
      </c>
    </row>
    <row r="126" spans="1:15" s="1" customFormat="1">
      <c r="A126" s="1" t="s">
        <v>3849</v>
      </c>
      <c r="B126" s="1" t="s">
        <v>4269</v>
      </c>
      <c r="C126" s="1" t="s">
        <v>4270</v>
      </c>
      <c r="D126" s="1" t="s">
        <v>4262</v>
      </c>
      <c r="E126" s="2">
        <v>599</v>
      </c>
      <c r="F126" s="1" t="s">
        <v>4271</v>
      </c>
      <c r="G126" s="2" t="s">
        <v>18</v>
      </c>
      <c r="H126" s="1" t="s">
        <v>9057</v>
      </c>
      <c r="I126" s="3">
        <v>45162.644814814812</v>
      </c>
      <c r="J126" s="4"/>
      <c r="K126" s="5">
        <v>1700</v>
      </c>
      <c r="L126" s="5">
        <v>1900</v>
      </c>
      <c r="M126" s="5"/>
      <c r="N126" s="38">
        <v>1.45</v>
      </c>
      <c r="O126" s="38">
        <v>1.45</v>
      </c>
    </row>
    <row r="127" spans="1:15" s="1" customFormat="1">
      <c r="A127" s="1" t="s">
        <v>3849</v>
      </c>
      <c r="B127" s="1" t="s">
        <v>4272</v>
      </c>
      <c r="C127" s="1" t="s">
        <v>4273</v>
      </c>
      <c r="D127" s="1" t="s">
        <v>4262</v>
      </c>
      <c r="E127" s="2">
        <v>510</v>
      </c>
      <c r="F127" s="1" t="s">
        <v>4274</v>
      </c>
      <c r="G127" s="2" t="s">
        <v>18</v>
      </c>
      <c r="H127" s="1" t="s">
        <v>9058</v>
      </c>
      <c r="I127" s="3">
        <v>45140.582291666666</v>
      </c>
      <c r="J127" s="4">
        <v>352500</v>
      </c>
      <c r="K127" s="5">
        <v>40500</v>
      </c>
      <c r="L127" s="5">
        <v>214000</v>
      </c>
      <c r="M127" s="5">
        <f t="shared" ref="M127:M156" si="5">SUM(K127:L127)</f>
        <v>254500</v>
      </c>
      <c r="N127" s="38">
        <v>1.45</v>
      </c>
      <c r="O127" s="38">
        <v>1.45</v>
      </c>
    </row>
    <row r="128" spans="1:15" s="1" customFormat="1">
      <c r="A128" s="1" t="s">
        <v>3849</v>
      </c>
      <c r="B128" s="1" t="s">
        <v>4275</v>
      </c>
      <c r="C128" s="1" t="s">
        <v>4276</v>
      </c>
      <c r="D128" s="1" t="s">
        <v>4262</v>
      </c>
      <c r="E128" s="2">
        <v>510</v>
      </c>
      <c r="F128" s="1" t="s">
        <v>4277</v>
      </c>
      <c r="G128" s="2" t="s">
        <v>18</v>
      </c>
      <c r="H128" s="1" t="s">
        <v>9059</v>
      </c>
      <c r="I128" s="3">
        <v>45119.566782407404</v>
      </c>
      <c r="J128" s="4">
        <v>300000</v>
      </c>
      <c r="K128" s="5">
        <v>43900</v>
      </c>
      <c r="L128" s="5">
        <v>198800</v>
      </c>
      <c r="M128" s="5">
        <f t="shared" si="5"/>
        <v>242700</v>
      </c>
      <c r="N128" s="38">
        <v>1.45</v>
      </c>
      <c r="O128" s="38">
        <v>1.45</v>
      </c>
    </row>
    <row r="129" spans="1:15" s="1" customFormat="1">
      <c r="A129" s="1" t="s">
        <v>3849</v>
      </c>
      <c r="B129" s="1" t="s">
        <v>4278</v>
      </c>
      <c r="C129" s="1" t="s">
        <v>4279</v>
      </c>
      <c r="D129" s="1" t="s">
        <v>4280</v>
      </c>
      <c r="E129" s="2">
        <v>510</v>
      </c>
      <c r="F129" s="1" t="s">
        <v>4281</v>
      </c>
      <c r="G129" s="2" t="s">
        <v>18</v>
      </c>
      <c r="H129" s="1" t="s">
        <v>9060</v>
      </c>
      <c r="I129" s="3">
        <v>45274.596273148149</v>
      </c>
      <c r="J129" s="4">
        <v>255000</v>
      </c>
      <c r="K129" s="5">
        <v>53900</v>
      </c>
      <c r="L129" s="5">
        <v>150900</v>
      </c>
      <c r="M129" s="5">
        <f t="shared" si="5"/>
        <v>204800</v>
      </c>
      <c r="N129" s="38">
        <v>1.6</v>
      </c>
      <c r="O129" s="38">
        <v>1.6</v>
      </c>
    </row>
    <row r="130" spans="1:15" s="1" customFormat="1">
      <c r="A130" s="9" t="s">
        <v>3849</v>
      </c>
      <c r="B130" s="9" t="s">
        <v>4282</v>
      </c>
      <c r="C130" s="9" t="s">
        <v>4283</v>
      </c>
      <c r="D130" s="9" t="s">
        <v>4280</v>
      </c>
      <c r="E130" s="10">
        <v>510</v>
      </c>
      <c r="F130" s="9" t="s">
        <v>4284</v>
      </c>
      <c r="G130" s="11" t="s">
        <v>18</v>
      </c>
      <c r="H130" s="1" t="s">
        <v>9061</v>
      </c>
      <c r="I130" s="12">
        <v>45257.638668981483</v>
      </c>
      <c r="J130" s="13">
        <v>279900</v>
      </c>
      <c r="K130" s="14">
        <v>64200</v>
      </c>
      <c r="L130" s="14">
        <v>214900</v>
      </c>
      <c r="M130" s="5">
        <f t="shared" si="5"/>
        <v>279100</v>
      </c>
      <c r="N130" s="38">
        <v>1.6</v>
      </c>
      <c r="O130" s="38">
        <v>1.6</v>
      </c>
    </row>
    <row r="131" spans="1:15" s="1" customFormat="1">
      <c r="A131" s="1" t="s">
        <v>3849</v>
      </c>
      <c r="B131" s="1" t="s">
        <v>4285</v>
      </c>
      <c r="C131" s="1" t="s">
        <v>4286</v>
      </c>
      <c r="D131" s="1" t="s">
        <v>4280</v>
      </c>
      <c r="E131" s="2">
        <v>510</v>
      </c>
      <c r="F131" s="1" t="s">
        <v>4287</v>
      </c>
      <c r="G131" s="2" t="s">
        <v>18</v>
      </c>
      <c r="H131" s="1" t="s">
        <v>9062</v>
      </c>
      <c r="I131" s="3">
        <v>45155.392326388886</v>
      </c>
      <c r="J131" s="4">
        <v>379000</v>
      </c>
      <c r="K131" s="5">
        <v>61400</v>
      </c>
      <c r="L131" s="5">
        <v>282600</v>
      </c>
      <c r="M131" s="5">
        <f t="shared" si="5"/>
        <v>344000</v>
      </c>
      <c r="N131" s="38">
        <v>1.6</v>
      </c>
      <c r="O131" s="38">
        <v>1.6</v>
      </c>
    </row>
    <row r="132" spans="1:15" s="1" customFormat="1">
      <c r="A132" s="1" t="s">
        <v>3849</v>
      </c>
      <c r="B132" s="1" t="s">
        <v>4288</v>
      </c>
      <c r="C132" s="1" t="s">
        <v>4289</v>
      </c>
      <c r="D132" s="1" t="s">
        <v>4290</v>
      </c>
      <c r="E132" s="2">
        <v>511</v>
      </c>
      <c r="F132" s="1" t="s">
        <v>4291</v>
      </c>
      <c r="G132" s="2" t="s">
        <v>18</v>
      </c>
      <c r="H132" s="1" t="s">
        <v>9063</v>
      </c>
      <c r="I132" s="3">
        <v>45090.556886574072</v>
      </c>
      <c r="J132" s="4">
        <v>500000</v>
      </c>
      <c r="K132" s="5">
        <v>70500</v>
      </c>
      <c r="L132" s="5">
        <v>270000</v>
      </c>
      <c r="M132" s="5">
        <f t="shared" si="5"/>
        <v>340500</v>
      </c>
      <c r="N132" s="38">
        <v>1.24</v>
      </c>
      <c r="O132" s="38">
        <v>1.24</v>
      </c>
    </row>
    <row r="133" spans="1:15" s="1" customFormat="1">
      <c r="A133" s="1" t="s">
        <v>3849</v>
      </c>
      <c r="B133" s="1" t="s">
        <v>4292</v>
      </c>
      <c r="C133" s="1" t="s">
        <v>4293</v>
      </c>
      <c r="D133" s="1" t="s">
        <v>4290</v>
      </c>
      <c r="E133" s="2">
        <v>510</v>
      </c>
      <c r="F133" s="1" t="s">
        <v>4294</v>
      </c>
      <c r="G133" s="2" t="s">
        <v>18</v>
      </c>
      <c r="H133" s="1" t="s">
        <v>9064</v>
      </c>
      <c r="I133" s="3">
        <v>45139.590821759259</v>
      </c>
      <c r="J133" s="4">
        <v>230000</v>
      </c>
      <c r="K133" s="5">
        <v>39700</v>
      </c>
      <c r="L133" s="5">
        <v>114900</v>
      </c>
      <c r="M133" s="5">
        <f t="shared" si="5"/>
        <v>154600</v>
      </c>
      <c r="N133" s="38">
        <v>1.24</v>
      </c>
      <c r="O133" s="38">
        <v>1.24</v>
      </c>
    </row>
    <row r="134" spans="1:15" s="1" customFormat="1">
      <c r="A134" s="1" t="s">
        <v>3849</v>
      </c>
      <c r="B134" s="1" t="s">
        <v>4295</v>
      </c>
      <c r="C134" s="1" t="s">
        <v>4296</v>
      </c>
      <c r="D134" s="1" t="s">
        <v>4290</v>
      </c>
      <c r="E134" s="2">
        <v>510</v>
      </c>
      <c r="F134" s="1" t="s">
        <v>4297</v>
      </c>
      <c r="G134" s="2" t="s">
        <v>18</v>
      </c>
      <c r="H134" s="1" t="s">
        <v>9065</v>
      </c>
      <c r="I134" s="3">
        <v>45026.351550925923</v>
      </c>
      <c r="J134" s="4">
        <v>710000</v>
      </c>
      <c r="K134" s="5">
        <v>64900</v>
      </c>
      <c r="L134" s="5">
        <v>447300</v>
      </c>
      <c r="M134" s="5">
        <f t="shared" si="5"/>
        <v>512200</v>
      </c>
      <c r="N134" s="38">
        <v>1.24</v>
      </c>
      <c r="O134" s="38">
        <v>1.24</v>
      </c>
    </row>
    <row r="135" spans="1:15" s="1" customFormat="1">
      <c r="A135" s="1" t="s">
        <v>3849</v>
      </c>
      <c r="B135" s="1" t="s">
        <v>4298</v>
      </c>
      <c r="C135" s="1" t="s">
        <v>4299</v>
      </c>
      <c r="D135" s="1" t="s">
        <v>4300</v>
      </c>
      <c r="E135" s="2">
        <v>510</v>
      </c>
      <c r="F135" s="1" t="s">
        <v>4301</v>
      </c>
      <c r="G135" s="2" t="s">
        <v>18</v>
      </c>
      <c r="H135" s="1" t="s">
        <v>9066</v>
      </c>
      <c r="I135" s="3">
        <v>45090.437847222223</v>
      </c>
      <c r="J135" s="4">
        <v>255000</v>
      </c>
      <c r="K135" s="5">
        <v>38000</v>
      </c>
      <c r="L135" s="5">
        <v>186200</v>
      </c>
      <c r="M135" s="5">
        <f t="shared" si="5"/>
        <v>224200</v>
      </c>
      <c r="N135" s="38">
        <v>1.52</v>
      </c>
      <c r="O135" s="38">
        <v>1.52</v>
      </c>
    </row>
    <row r="136" spans="1:15" s="1" customFormat="1">
      <c r="A136" s="1" t="s">
        <v>3849</v>
      </c>
      <c r="B136" s="1" t="s">
        <v>4302</v>
      </c>
      <c r="C136" s="1" t="s">
        <v>4303</v>
      </c>
      <c r="D136" s="1" t="s">
        <v>4300</v>
      </c>
      <c r="E136" s="2">
        <v>510</v>
      </c>
      <c r="F136" s="1" t="s">
        <v>4304</v>
      </c>
      <c r="G136" s="2" t="s">
        <v>18</v>
      </c>
      <c r="H136" s="1" t="s">
        <v>9067</v>
      </c>
      <c r="I136" s="3">
        <v>45114.468252314815</v>
      </c>
      <c r="J136" s="4">
        <v>585000</v>
      </c>
      <c r="K136" s="5">
        <v>49000</v>
      </c>
      <c r="L136" s="5">
        <v>406600</v>
      </c>
      <c r="M136" s="5">
        <f t="shared" si="5"/>
        <v>455600</v>
      </c>
      <c r="N136" s="38">
        <v>1.52</v>
      </c>
      <c r="O136" s="38">
        <v>1.52</v>
      </c>
    </row>
    <row r="137" spans="1:15" s="1" customFormat="1">
      <c r="A137" s="1" t="s">
        <v>3849</v>
      </c>
      <c r="B137" s="1" t="s">
        <v>4305</v>
      </c>
      <c r="C137" s="1" t="s">
        <v>4306</v>
      </c>
      <c r="D137" s="1" t="s">
        <v>4307</v>
      </c>
      <c r="E137" s="2">
        <v>510</v>
      </c>
      <c r="F137" s="1" t="s">
        <v>4308</v>
      </c>
      <c r="G137" s="2" t="s">
        <v>18</v>
      </c>
      <c r="H137" s="1" t="s">
        <v>9068</v>
      </c>
      <c r="I137" s="3">
        <v>45068.463009259256</v>
      </c>
      <c r="J137" s="4">
        <v>99000</v>
      </c>
      <c r="K137" s="5">
        <v>36700</v>
      </c>
      <c r="L137" s="5">
        <v>60000</v>
      </c>
      <c r="M137" s="5">
        <f t="shared" si="5"/>
        <v>96700</v>
      </c>
      <c r="N137" s="38">
        <v>1.25</v>
      </c>
      <c r="O137" s="38">
        <v>1.25</v>
      </c>
    </row>
    <row r="138" spans="1:15" s="1" customFormat="1">
      <c r="A138" s="1" t="s">
        <v>3849</v>
      </c>
      <c r="B138" s="1" t="s">
        <v>4309</v>
      </c>
      <c r="C138" s="1" t="s">
        <v>4310</v>
      </c>
      <c r="D138" s="1" t="s">
        <v>4311</v>
      </c>
      <c r="E138" s="2">
        <v>510</v>
      </c>
      <c r="F138" s="1" t="s">
        <v>4312</v>
      </c>
      <c r="G138" s="2" t="s">
        <v>18</v>
      </c>
      <c r="H138" s="1" t="s">
        <v>9069</v>
      </c>
      <c r="I138" s="3">
        <v>45071.651863425926</v>
      </c>
      <c r="J138" s="4">
        <v>306000</v>
      </c>
      <c r="K138" s="5">
        <v>50400</v>
      </c>
      <c r="L138" s="5">
        <v>181400</v>
      </c>
      <c r="M138" s="5">
        <f t="shared" si="5"/>
        <v>231800</v>
      </c>
      <c r="N138" s="38">
        <v>1.38</v>
      </c>
      <c r="O138" s="38">
        <v>1.38</v>
      </c>
    </row>
    <row r="139" spans="1:15" s="1" customFormat="1">
      <c r="A139" s="1" t="s">
        <v>3849</v>
      </c>
      <c r="B139" s="1" t="s">
        <v>4313</v>
      </c>
      <c r="C139" s="1" t="s">
        <v>4314</v>
      </c>
      <c r="D139" s="1" t="s">
        <v>4311</v>
      </c>
      <c r="E139" s="2">
        <v>510</v>
      </c>
      <c r="F139" s="1" t="s">
        <v>4315</v>
      </c>
      <c r="G139" s="2" t="s">
        <v>18</v>
      </c>
      <c r="H139" s="1" t="s">
        <v>9070</v>
      </c>
      <c r="I139" s="3">
        <v>45160.552071759259</v>
      </c>
      <c r="J139" s="4">
        <v>240000</v>
      </c>
      <c r="K139" s="5">
        <v>53000</v>
      </c>
      <c r="L139" s="5">
        <v>140700</v>
      </c>
      <c r="M139" s="5">
        <f t="shared" si="5"/>
        <v>193700</v>
      </c>
      <c r="N139" s="38">
        <v>1.38</v>
      </c>
      <c r="O139" s="38">
        <v>1.38</v>
      </c>
    </row>
    <row r="140" spans="1:15" s="1" customFormat="1">
      <c r="A140" s="1" t="s">
        <v>3849</v>
      </c>
      <c r="B140" s="1" t="s">
        <v>4316</v>
      </c>
      <c r="C140" s="1" t="s">
        <v>4317</v>
      </c>
      <c r="D140" s="1" t="s">
        <v>4311</v>
      </c>
      <c r="E140" s="2">
        <v>510</v>
      </c>
      <c r="F140" s="1" t="s">
        <v>4318</v>
      </c>
      <c r="G140" s="2" t="s">
        <v>18</v>
      </c>
      <c r="H140" s="1" t="s">
        <v>9071</v>
      </c>
      <c r="I140" s="3">
        <v>45121.555972222224</v>
      </c>
      <c r="J140" s="4">
        <v>224900</v>
      </c>
      <c r="K140" s="5">
        <v>74500</v>
      </c>
      <c r="L140" s="5">
        <v>125600</v>
      </c>
      <c r="M140" s="5">
        <f t="shared" si="5"/>
        <v>200100</v>
      </c>
      <c r="N140" s="38">
        <v>1.38</v>
      </c>
      <c r="O140" s="38">
        <v>1.38</v>
      </c>
    </row>
    <row r="141" spans="1:15" s="1" customFormat="1">
      <c r="A141" s="1" t="s">
        <v>3849</v>
      </c>
      <c r="B141" s="1" t="s">
        <v>4319</v>
      </c>
      <c r="C141" s="1" t="s">
        <v>4320</v>
      </c>
      <c r="D141" s="1" t="s">
        <v>4321</v>
      </c>
      <c r="E141" s="2">
        <v>510</v>
      </c>
      <c r="F141" s="1" t="s">
        <v>4322</v>
      </c>
      <c r="G141" s="2" t="s">
        <v>18</v>
      </c>
      <c r="H141" s="1" t="s">
        <v>9072</v>
      </c>
      <c r="I141" s="3">
        <v>45148.35261574074</v>
      </c>
      <c r="J141" s="4">
        <v>405000</v>
      </c>
      <c r="K141" s="5">
        <v>72900</v>
      </c>
      <c r="L141" s="5">
        <v>247800</v>
      </c>
      <c r="M141" s="5">
        <f t="shared" si="5"/>
        <v>320700</v>
      </c>
      <c r="N141" s="38">
        <v>1.47</v>
      </c>
      <c r="O141" s="38">
        <v>1.6929638234317954</v>
      </c>
    </row>
    <row r="142" spans="1:15" s="1" customFormat="1">
      <c r="A142" s="1" t="s">
        <v>3849</v>
      </c>
      <c r="B142" s="1" t="s">
        <v>4323</v>
      </c>
      <c r="C142" s="1" t="s">
        <v>4324</v>
      </c>
      <c r="D142" s="1" t="s">
        <v>4321</v>
      </c>
      <c r="E142" s="2">
        <v>510</v>
      </c>
      <c r="F142" s="1" t="s">
        <v>4325</v>
      </c>
      <c r="G142" s="2" t="s">
        <v>18</v>
      </c>
      <c r="H142" s="1" t="s">
        <v>9073</v>
      </c>
      <c r="I142" s="3">
        <v>44935.612233796295</v>
      </c>
      <c r="J142" s="4">
        <v>313000</v>
      </c>
      <c r="K142" s="5">
        <v>55600</v>
      </c>
      <c r="L142" s="5">
        <v>205300</v>
      </c>
      <c r="M142" s="5">
        <f t="shared" si="5"/>
        <v>260900</v>
      </c>
      <c r="N142" s="38">
        <v>1.47</v>
      </c>
      <c r="O142" s="38">
        <v>1.6929638234317954</v>
      </c>
    </row>
    <row r="143" spans="1:15" s="1" customFormat="1">
      <c r="A143" s="1" t="s">
        <v>3849</v>
      </c>
      <c r="B143" s="1" t="s">
        <v>4326</v>
      </c>
      <c r="C143" s="1" t="s">
        <v>4327</v>
      </c>
      <c r="D143" s="1" t="s">
        <v>4321</v>
      </c>
      <c r="E143" s="2">
        <v>510</v>
      </c>
      <c r="F143" s="1" t="s">
        <v>4328</v>
      </c>
      <c r="G143" s="2" t="s">
        <v>18</v>
      </c>
      <c r="H143" s="1" t="s">
        <v>9074</v>
      </c>
      <c r="I143" s="3">
        <v>45071.533599537041</v>
      </c>
      <c r="J143" s="4">
        <v>347000</v>
      </c>
      <c r="K143" s="5">
        <v>55600</v>
      </c>
      <c r="L143" s="5">
        <v>245700</v>
      </c>
      <c r="M143" s="5">
        <f t="shared" si="5"/>
        <v>301300</v>
      </c>
      <c r="N143" s="38">
        <v>1.47</v>
      </c>
      <c r="O143" s="38">
        <v>1.6929638234317954</v>
      </c>
    </row>
    <row r="144" spans="1:15" s="1" customFormat="1">
      <c r="A144" s="1" t="s">
        <v>3849</v>
      </c>
      <c r="B144" s="1" t="s">
        <v>4329</v>
      </c>
      <c r="C144" s="1" t="s">
        <v>4330</v>
      </c>
      <c r="D144" s="1" t="s">
        <v>4321</v>
      </c>
      <c r="E144" s="2">
        <v>510</v>
      </c>
      <c r="F144" s="1" t="s">
        <v>4331</v>
      </c>
      <c r="G144" s="2" t="s">
        <v>18</v>
      </c>
      <c r="H144" s="1" t="s">
        <v>9075</v>
      </c>
      <c r="I144" s="3">
        <v>45167.357407407406</v>
      </c>
      <c r="J144" s="4">
        <v>315000</v>
      </c>
      <c r="K144" s="5">
        <v>55600</v>
      </c>
      <c r="L144" s="5">
        <v>219700</v>
      </c>
      <c r="M144" s="5">
        <f t="shared" si="5"/>
        <v>275300</v>
      </c>
      <c r="N144" s="38">
        <v>1.47</v>
      </c>
      <c r="O144" s="38">
        <v>1.6929638234317954</v>
      </c>
    </row>
    <row r="145" spans="1:19" s="1" customFormat="1">
      <c r="A145" s="1" t="s">
        <v>3849</v>
      </c>
      <c r="B145" s="1" t="s">
        <v>4332</v>
      </c>
      <c r="C145" s="1" t="s">
        <v>4333</v>
      </c>
      <c r="D145" s="1" t="s">
        <v>4321</v>
      </c>
      <c r="E145" s="2">
        <v>510</v>
      </c>
      <c r="F145" s="1" t="s">
        <v>4334</v>
      </c>
      <c r="G145" s="2" t="s">
        <v>18</v>
      </c>
      <c r="H145" s="1" t="s">
        <v>9076</v>
      </c>
      <c r="I145" s="3">
        <v>44932.400451388887</v>
      </c>
      <c r="J145" s="4">
        <v>265000</v>
      </c>
      <c r="K145" s="5">
        <v>71800</v>
      </c>
      <c r="L145" s="5">
        <v>185400</v>
      </c>
      <c r="M145" s="5">
        <f t="shared" si="5"/>
        <v>257200</v>
      </c>
      <c r="N145" s="38">
        <v>1.47</v>
      </c>
      <c r="O145" s="38">
        <v>1.6929638234317954</v>
      </c>
    </row>
    <row r="146" spans="1:19" s="1" customFormat="1">
      <c r="A146" s="1" t="s">
        <v>3849</v>
      </c>
      <c r="B146" s="1" t="s">
        <v>4335</v>
      </c>
      <c r="C146" s="1" t="s">
        <v>4336</v>
      </c>
      <c r="D146" s="1" t="s">
        <v>4337</v>
      </c>
      <c r="E146" s="2">
        <v>510</v>
      </c>
      <c r="F146" s="1" t="s">
        <v>4338</v>
      </c>
      <c r="G146" s="2" t="s">
        <v>18</v>
      </c>
      <c r="H146" s="1" t="s">
        <v>9077</v>
      </c>
      <c r="I146" s="3">
        <v>45051.606215277781</v>
      </c>
      <c r="J146" s="4">
        <v>330006.96999999997</v>
      </c>
      <c r="K146" s="5">
        <v>59800</v>
      </c>
      <c r="L146" s="5">
        <v>246200</v>
      </c>
      <c r="M146" s="5">
        <f t="shared" si="5"/>
        <v>306000</v>
      </c>
      <c r="N146" s="38">
        <v>1.5</v>
      </c>
      <c r="O146" s="38">
        <v>1.5</v>
      </c>
    </row>
    <row r="147" spans="1:19" s="1" customFormat="1">
      <c r="A147" s="1" t="s">
        <v>3849</v>
      </c>
      <c r="B147" s="1" t="s">
        <v>4339</v>
      </c>
      <c r="C147" s="1" t="s">
        <v>4340</v>
      </c>
      <c r="D147" s="1" t="s">
        <v>4337</v>
      </c>
      <c r="E147" s="2">
        <v>510</v>
      </c>
      <c r="F147" s="1" t="s">
        <v>4341</v>
      </c>
      <c r="G147" s="2" t="s">
        <v>18</v>
      </c>
      <c r="H147" s="1" t="s">
        <v>9078</v>
      </c>
      <c r="I147" s="3">
        <v>45155.478298611109</v>
      </c>
      <c r="J147" s="4">
        <v>205000</v>
      </c>
      <c r="K147" s="5">
        <v>30400</v>
      </c>
      <c r="L147" s="5">
        <v>195200</v>
      </c>
      <c r="M147" s="5">
        <f t="shared" si="5"/>
        <v>225600</v>
      </c>
      <c r="N147" s="38">
        <v>1.5</v>
      </c>
      <c r="O147" s="38">
        <v>1.5</v>
      </c>
    </row>
    <row r="148" spans="1:19" s="1" customFormat="1">
      <c r="A148" s="1" t="s">
        <v>3849</v>
      </c>
      <c r="B148" s="1" t="s">
        <v>4342</v>
      </c>
      <c r="C148" s="1" t="s">
        <v>4343</v>
      </c>
      <c r="D148" s="1" t="s">
        <v>4344</v>
      </c>
      <c r="E148" s="2">
        <v>510</v>
      </c>
      <c r="F148" s="1" t="s">
        <v>4345</v>
      </c>
      <c r="G148" s="2" t="s">
        <v>18</v>
      </c>
      <c r="H148" s="1" t="s">
        <v>9079</v>
      </c>
      <c r="I148" s="3">
        <v>45127.586828703701</v>
      </c>
      <c r="J148" s="4">
        <v>300000</v>
      </c>
      <c r="K148" s="5">
        <v>58700</v>
      </c>
      <c r="L148" s="5">
        <v>151700</v>
      </c>
      <c r="M148" s="5">
        <f t="shared" si="5"/>
        <v>210400</v>
      </c>
      <c r="N148" s="38">
        <v>1.54</v>
      </c>
      <c r="O148" s="38">
        <v>1.54</v>
      </c>
    </row>
    <row r="149" spans="1:19" s="1" customFormat="1">
      <c r="A149" s="1" t="s">
        <v>3849</v>
      </c>
      <c r="B149" s="1" t="s">
        <v>4346</v>
      </c>
      <c r="C149" s="1" t="s">
        <v>4347</v>
      </c>
      <c r="D149" s="1" t="s">
        <v>4344</v>
      </c>
      <c r="E149" s="2">
        <v>510</v>
      </c>
      <c r="F149" s="1" t="s">
        <v>4348</v>
      </c>
      <c r="G149" s="2" t="s">
        <v>18</v>
      </c>
      <c r="H149" s="1" t="s">
        <v>9080</v>
      </c>
      <c r="I149" s="3">
        <v>45092.45820601852</v>
      </c>
      <c r="J149" s="4">
        <v>340000</v>
      </c>
      <c r="K149" s="5">
        <v>60200</v>
      </c>
      <c r="L149" s="5">
        <v>198300</v>
      </c>
      <c r="M149" s="5">
        <f t="shared" si="5"/>
        <v>258500</v>
      </c>
      <c r="N149" s="38">
        <v>1.54</v>
      </c>
      <c r="O149" s="38">
        <v>1.54</v>
      </c>
    </row>
    <row r="150" spans="1:19" s="1" customFormat="1">
      <c r="A150" s="1" t="s">
        <v>3849</v>
      </c>
      <c r="B150" s="1" t="s">
        <v>4349</v>
      </c>
      <c r="C150" s="1" t="s">
        <v>4350</v>
      </c>
      <c r="D150" s="1" t="s">
        <v>4344</v>
      </c>
      <c r="E150" s="2">
        <v>510</v>
      </c>
      <c r="F150" s="1" t="s">
        <v>4351</v>
      </c>
      <c r="G150" s="2" t="s">
        <v>18</v>
      </c>
      <c r="H150" s="1" t="s">
        <v>9081</v>
      </c>
      <c r="I150" s="3">
        <v>44937.435277777775</v>
      </c>
      <c r="J150" s="4">
        <v>224900</v>
      </c>
      <c r="K150" s="5">
        <v>46200</v>
      </c>
      <c r="L150" s="5">
        <v>169600</v>
      </c>
      <c r="M150" s="5">
        <f t="shared" si="5"/>
        <v>215800</v>
      </c>
      <c r="N150" s="38">
        <v>1.54</v>
      </c>
      <c r="O150" s="38">
        <v>1.54</v>
      </c>
    </row>
    <row r="151" spans="1:19" s="1" customFormat="1">
      <c r="A151" s="1" t="s">
        <v>3849</v>
      </c>
      <c r="B151" s="1" t="s">
        <v>4352</v>
      </c>
      <c r="C151" s="1" t="s">
        <v>4353</v>
      </c>
      <c r="D151" s="1" t="s">
        <v>4354</v>
      </c>
      <c r="E151" s="2">
        <v>510</v>
      </c>
      <c r="F151" s="1" t="s">
        <v>4355</v>
      </c>
      <c r="G151" s="2" t="s">
        <v>18</v>
      </c>
      <c r="H151" s="1" t="s">
        <v>9082</v>
      </c>
      <c r="I151" s="3">
        <v>45093.449328703704</v>
      </c>
      <c r="J151" s="4">
        <v>295000</v>
      </c>
      <c r="K151" s="5">
        <v>33900</v>
      </c>
      <c r="L151" s="5">
        <v>229100</v>
      </c>
      <c r="M151" s="5">
        <f t="shared" si="5"/>
        <v>263000</v>
      </c>
      <c r="N151" s="38">
        <v>1.34</v>
      </c>
      <c r="O151" s="38">
        <v>1.34</v>
      </c>
    </row>
    <row r="152" spans="1:19" s="1" customFormat="1">
      <c r="A152" s="1" t="s">
        <v>3849</v>
      </c>
      <c r="B152" s="1" t="s">
        <v>4356</v>
      </c>
      <c r="C152" s="1" t="s">
        <v>4357</v>
      </c>
      <c r="D152" s="1" t="s">
        <v>4354</v>
      </c>
      <c r="E152" s="2">
        <v>510</v>
      </c>
      <c r="F152" s="1" t="s">
        <v>4358</v>
      </c>
      <c r="G152" s="2" t="s">
        <v>18</v>
      </c>
      <c r="H152" s="1" t="s">
        <v>9083</v>
      </c>
      <c r="I152" s="3">
        <v>45068.355381944442</v>
      </c>
      <c r="J152" s="4">
        <v>160000</v>
      </c>
      <c r="K152" s="5">
        <v>79700</v>
      </c>
      <c r="L152" s="5">
        <v>82000</v>
      </c>
      <c r="M152" s="5">
        <f t="shared" si="5"/>
        <v>161700</v>
      </c>
      <c r="N152" s="38">
        <v>1.34</v>
      </c>
      <c r="O152" s="38">
        <v>1.34</v>
      </c>
    </row>
    <row r="153" spans="1:19" s="1" customFormat="1">
      <c r="A153" s="1" t="s">
        <v>3849</v>
      </c>
      <c r="B153" s="1" t="s">
        <v>4359</v>
      </c>
      <c r="C153" s="1" t="s">
        <v>4360</v>
      </c>
      <c r="D153" s="1" t="s">
        <v>4361</v>
      </c>
      <c r="E153" s="2">
        <v>510</v>
      </c>
      <c r="F153" s="1" t="s">
        <v>4362</v>
      </c>
      <c r="G153" s="2" t="s">
        <v>18</v>
      </c>
      <c r="H153" s="1" t="s">
        <v>9084</v>
      </c>
      <c r="I153" s="3">
        <v>45250.609849537039</v>
      </c>
      <c r="J153" s="4">
        <v>367000</v>
      </c>
      <c r="K153" s="5">
        <v>44100</v>
      </c>
      <c r="L153" s="5">
        <v>221900</v>
      </c>
      <c r="M153" s="5">
        <f t="shared" si="5"/>
        <v>266000</v>
      </c>
      <c r="N153" s="38">
        <v>1.28</v>
      </c>
      <c r="O153" s="38">
        <v>1.28</v>
      </c>
    </row>
    <row r="154" spans="1:19" s="1" customFormat="1">
      <c r="A154" s="1" t="s">
        <v>3849</v>
      </c>
      <c r="B154" s="1" t="s">
        <v>4363</v>
      </c>
      <c r="C154" s="1" t="s">
        <v>4364</v>
      </c>
      <c r="D154" s="1" t="s">
        <v>4365</v>
      </c>
      <c r="E154" s="2">
        <v>510</v>
      </c>
      <c r="F154" s="1" t="s">
        <v>4366</v>
      </c>
      <c r="G154" s="2" t="s">
        <v>18</v>
      </c>
      <c r="H154" s="1" t="s">
        <v>9085</v>
      </c>
      <c r="I154" s="3">
        <v>45077.337256944447</v>
      </c>
      <c r="J154" s="4">
        <v>329000</v>
      </c>
      <c r="K154" s="5">
        <v>36900</v>
      </c>
      <c r="L154" s="5">
        <v>189700</v>
      </c>
      <c r="M154" s="5">
        <f t="shared" si="5"/>
        <v>226600</v>
      </c>
      <c r="N154" s="38">
        <v>1.21</v>
      </c>
      <c r="O154" s="38">
        <v>1.21</v>
      </c>
    </row>
    <row r="155" spans="1:19" s="1" customFormat="1">
      <c r="A155" s="1" t="s">
        <v>3849</v>
      </c>
      <c r="B155" s="1" t="s">
        <v>4367</v>
      </c>
      <c r="C155" s="1" t="s">
        <v>4368</v>
      </c>
      <c r="D155" s="1" t="s">
        <v>4365</v>
      </c>
      <c r="E155" s="2">
        <v>510</v>
      </c>
      <c r="F155" s="1" t="s">
        <v>4369</v>
      </c>
      <c r="G155" s="2" t="s">
        <v>18</v>
      </c>
      <c r="H155" s="1" t="s">
        <v>9086</v>
      </c>
      <c r="I155" s="3">
        <v>45076.601273148146</v>
      </c>
      <c r="J155" s="4">
        <v>439100</v>
      </c>
      <c r="K155" s="5">
        <v>78100</v>
      </c>
      <c r="L155" s="5">
        <v>279300</v>
      </c>
      <c r="M155" s="5">
        <f t="shared" si="5"/>
        <v>357400</v>
      </c>
      <c r="N155" s="38">
        <v>1.21</v>
      </c>
      <c r="O155" s="38">
        <v>1.21</v>
      </c>
    </row>
    <row r="156" spans="1:19" s="2" customFormat="1">
      <c r="A156" s="1" t="s">
        <v>3849</v>
      </c>
      <c r="B156" s="1" t="s">
        <v>4370</v>
      </c>
      <c r="C156" s="1" t="s">
        <v>4371</v>
      </c>
      <c r="D156" s="1" t="s">
        <v>4372</v>
      </c>
      <c r="E156" s="2">
        <v>551</v>
      </c>
      <c r="F156" s="1" t="s">
        <v>4373</v>
      </c>
      <c r="G156" s="2" t="s">
        <v>18</v>
      </c>
      <c r="H156" s="1" t="s">
        <v>9087</v>
      </c>
      <c r="I156" s="3">
        <v>45099.582685185182</v>
      </c>
      <c r="J156" s="4">
        <v>84250</v>
      </c>
      <c r="K156" s="5">
        <v>18700</v>
      </c>
      <c r="L156" s="5">
        <v>29200</v>
      </c>
      <c r="M156" s="5">
        <f t="shared" si="5"/>
        <v>47900</v>
      </c>
      <c r="N156" s="38">
        <v>1</v>
      </c>
      <c r="O156" s="38">
        <v>1</v>
      </c>
      <c r="P156" s="1"/>
      <c r="Q156" s="1"/>
      <c r="R156" s="1"/>
      <c r="S156" s="1"/>
    </row>
    <row r="157" spans="1:19" s="2" customFormat="1">
      <c r="A157" s="1" t="s">
        <v>3849</v>
      </c>
      <c r="B157" s="1" t="s">
        <v>4374</v>
      </c>
      <c r="C157" s="1" t="s">
        <v>4375</v>
      </c>
      <c r="D157" s="1" t="s">
        <v>4376</v>
      </c>
      <c r="E157" s="2">
        <v>510</v>
      </c>
      <c r="F157" s="1" t="s">
        <v>4377</v>
      </c>
      <c r="G157" s="2" t="s">
        <v>18</v>
      </c>
      <c r="H157" s="1" t="s">
        <v>9088</v>
      </c>
      <c r="I157" s="3">
        <v>45093.666828703703</v>
      </c>
      <c r="J157" s="4">
        <v>240000</v>
      </c>
      <c r="K157" s="5">
        <v>50500</v>
      </c>
      <c r="L157" s="5">
        <v>148900</v>
      </c>
      <c r="M157" s="5">
        <f>SUM(K157:L157)+31400</f>
        <v>230800</v>
      </c>
      <c r="N157" s="38">
        <v>1.47</v>
      </c>
      <c r="O157" s="38">
        <v>1.47</v>
      </c>
      <c r="P157" s="1"/>
      <c r="Q157" s="1"/>
      <c r="R157" s="1"/>
      <c r="S157" s="1"/>
    </row>
    <row r="158" spans="1:19" s="2" customFormat="1">
      <c r="A158" s="1" t="s">
        <v>3849</v>
      </c>
      <c r="B158" s="1" t="s">
        <v>4378</v>
      </c>
      <c r="C158" s="1" t="s">
        <v>4379</v>
      </c>
      <c r="D158" s="1" t="s">
        <v>4376</v>
      </c>
      <c r="E158" s="2">
        <v>510</v>
      </c>
      <c r="F158" s="1" t="s">
        <v>4380</v>
      </c>
      <c r="G158" s="2" t="s">
        <v>18</v>
      </c>
      <c r="H158" s="1" t="s">
        <v>9088</v>
      </c>
      <c r="I158" s="3">
        <v>45093.666828703703</v>
      </c>
      <c r="J158" s="4"/>
      <c r="K158" s="5">
        <v>31400</v>
      </c>
      <c r="L158" s="5">
        <v>0</v>
      </c>
      <c r="M158" s="5"/>
      <c r="N158" s="38">
        <v>1.47</v>
      </c>
      <c r="O158" s="38">
        <v>1.47</v>
      </c>
      <c r="P158" s="1"/>
      <c r="Q158" s="1"/>
      <c r="R158" s="1"/>
      <c r="S158" s="1"/>
    </row>
    <row r="159" spans="1:19" s="2" customFormat="1" ht="15.75" customHeight="1">
      <c r="A159" s="1" t="s">
        <v>3849</v>
      </c>
      <c r="B159" s="1" t="s">
        <v>4381</v>
      </c>
      <c r="C159" s="1" t="s">
        <v>4382</v>
      </c>
      <c r="D159" s="1" t="s">
        <v>4376</v>
      </c>
      <c r="E159" s="2">
        <v>510</v>
      </c>
      <c r="F159" s="1" t="s">
        <v>4383</v>
      </c>
      <c r="G159" s="2" t="s">
        <v>18</v>
      </c>
      <c r="H159" s="1" t="s">
        <v>9089</v>
      </c>
      <c r="I159" s="3">
        <v>44986.388090277775</v>
      </c>
      <c r="J159" s="4">
        <v>243000</v>
      </c>
      <c r="K159" s="5">
        <v>67700</v>
      </c>
      <c r="L159" s="5">
        <v>148500</v>
      </c>
      <c r="M159" s="5">
        <f t="shared" ref="M159:M181" si="6">SUM(K159:L159)</f>
        <v>216200</v>
      </c>
      <c r="N159" s="38">
        <v>1.47</v>
      </c>
      <c r="O159" s="38">
        <v>1.47</v>
      </c>
      <c r="P159" s="1"/>
      <c r="Q159" s="1"/>
      <c r="R159" s="1"/>
      <c r="S159" s="1"/>
    </row>
    <row r="160" spans="1:19" s="2" customFormat="1">
      <c r="A160" s="1" t="s">
        <v>3849</v>
      </c>
      <c r="B160" s="1" t="s">
        <v>4384</v>
      </c>
      <c r="C160" s="1" t="s">
        <v>4385</v>
      </c>
      <c r="D160" s="1" t="s">
        <v>4386</v>
      </c>
      <c r="E160" s="2">
        <v>510</v>
      </c>
      <c r="F160" s="1" t="s">
        <v>4387</v>
      </c>
      <c r="G160" s="2" t="s">
        <v>18</v>
      </c>
      <c r="H160" s="1" t="s">
        <v>9090</v>
      </c>
      <c r="I160" s="3">
        <v>45190.603564814817</v>
      </c>
      <c r="J160" s="4">
        <v>235000</v>
      </c>
      <c r="K160" s="5">
        <v>67700</v>
      </c>
      <c r="L160" s="5">
        <v>90100</v>
      </c>
      <c r="M160" s="5">
        <f t="shared" si="6"/>
        <v>157800</v>
      </c>
      <c r="N160" s="38">
        <v>1</v>
      </c>
      <c r="O160" s="38">
        <v>1</v>
      </c>
      <c r="P160" s="1"/>
      <c r="Q160" s="1"/>
      <c r="R160" s="1"/>
      <c r="S160" s="1"/>
    </row>
    <row r="161" spans="1:19" s="2" customFormat="1">
      <c r="A161" s="1" t="s">
        <v>3849</v>
      </c>
      <c r="B161" s="1" t="s">
        <v>4388</v>
      </c>
      <c r="C161" s="1" t="s">
        <v>4389</v>
      </c>
      <c r="D161" s="1" t="s">
        <v>4386</v>
      </c>
      <c r="E161" s="2">
        <v>510</v>
      </c>
      <c r="F161" s="1" t="s">
        <v>4390</v>
      </c>
      <c r="G161" s="2" t="s">
        <v>18</v>
      </c>
      <c r="H161" s="1" t="s">
        <v>9091</v>
      </c>
      <c r="I161" s="3">
        <v>45121.557314814818</v>
      </c>
      <c r="J161" s="4">
        <v>290000</v>
      </c>
      <c r="K161" s="5">
        <v>46900</v>
      </c>
      <c r="L161" s="5">
        <v>154900</v>
      </c>
      <c r="M161" s="5">
        <f t="shared" si="6"/>
        <v>201800</v>
      </c>
      <c r="N161" s="38">
        <v>1</v>
      </c>
      <c r="O161" s="38">
        <v>1</v>
      </c>
      <c r="P161" s="1"/>
      <c r="Q161" s="1"/>
      <c r="R161" s="1"/>
      <c r="S161" s="1"/>
    </row>
    <row r="162" spans="1:19" s="2" customFormat="1">
      <c r="A162" s="1" t="s">
        <v>3849</v>
      </c>
      <c r="B162" s="1" t="s">
        <v>4391</v>
      </c>
      <c r="C162" s="1" t="s">
        <v>4392</v>
      </c>
      <c r="D162" s="1" t="s">
        <v>4393</v>
      </c>
      <c r="E162" s="2">
        <v>510</v>
      </c>
      <c r="F162" s="1" t="s">
        <v>4394</v>
      </c>
      <c r="G162" s="2" t="s">
        <v>18</v>
      </c>
      <c r="H162" s="1" t="s">
        <v>9092</v>
      </c>
      <c r="I162" s="3">
        <v>45070.344317129631</v>
      </c>
      <c r="J162" s="4">
        <v>260000</v>
      </c>
      <c r="K162" s="5">
        <v>56500</v>
      </c>
      <c r="L162" s="5">
        <v>129600</v>
      </c>
      <c r="M162" s="5">
        <f t="shared" si="6"/>
        <v>186100</v>
      </c>
      <c r="N162" s="38">
        <v>1</v>
      </c>
      <c r="O162" s="38">
        <v>1</v>
      </c>
      <c r="P162" s="1"/>
      <c r="Q162" s="1"/>
      <c r="R162" s="1"/>
      <c r="S162" s="1"/>
    </row>
    <row r="163" spans="1:19" s="2" customFormat="1">
      <c r="A163" s="1" t="s">
        <v>3849</v>
      </c>
      <c r="B163" s="1" t="s">
        <v>4395</v>
      </c>
      <c r="C163" s="1" t="s">
        <v>4396</v>
      </c>
      <c r="D163" s="1" t="s">
        <v>4397</v>
      </c>
      <c r="E163" s="2">
        <v>510</v>
      </c>
      <c r="F163" s="1" t="s">
        <v>4398</v>
      </c>
      <c r="G163" s="2" t="s">
        <v>18</v>
      </c>
      <c r="H163" s="1" t="s">
        <v>9093</v>
      </c>
      <c r="I163" s="3">
        <v>44946.370879629627</v>
      </c>
      <c r="J163" s="4">
        <v>410000</v>
      </c>
      <c r="K163" s="5">
        <v>108600</v>
      </c>
      <c r="L163" s="5">
        <v>251000</v>
      </c>
      <c r="M163" s="5">
        <f t="shared" si="6"/>
        <v>359600</v>
      </c>
      <c r="N163" s="38">
        <v>1</v>
      </c>
      <c r="O163" s="38">
        <v>1</v>
      </c>
      <c r="P163" s="1"/>
      <c r="Q163" s="1"/>
      <c r="R163" s="1"/>
      <c r="S163" s="1"/>
    </row>
    <row r="164" spans="1:19" s="2" customFormat="1">
      <c r="A164" s="1" t="s">
        <v>3849</v>
      </c>
      <c r="B164" s="1" t="s">
        <v>4399</v>
      </c>
      <c r="C164" s="1" t="s">
        <v>4400</v>
      </c>
      <c r="D164" s="1" t="s">
        <v>4401</v>
      </c>
      <c r="E164" s="2">
        <v>510</v>
      </c>
      <c r="F164" s="1" t="s">
        <v>4402</v>
      </c>
      <c r="G164" s="2" t="s">
        <v>18</v>
      </c>
      <c r="H164" s="1" t="s">
        <v>9094</v>
      </c>
      <c r="I164" s="3">
        <v>45274.573993055557</v>
      </c>
      <c r="J164" s="4">
        <v>575000</v>
      </c>
      <c r="K164" s="5">
        <v>95900</v>
      </c>
      <c r="L164" s="5">
        <v>355600</v>
      </c>
      <c r="M164" s="5">
        <f t="shared" si="6"/>
        <v>451500</v>
      </c>
      <c r="N164" s="38">
        <v>1.33</v>
      </c>
      <c r="O164" s="38">
        <v>1.61</v>
      </c>
      <c r="P164" s="1"/>
      <c r="Q164" s="1"/>
      <c r="R164" s="1"/>
      <c r="S164" s="1"/>
    </row>
    <row r="165" spans="1:19" s="2" customFormat="1">
      <c r="A165" s="1" t="s">
        <v>3849</v>
      </c>
      <c r="B165" s="1" t="s">
        <v>4403</v>
      </c>
      <c r="C165" s="1" t="s">
        <v>4404</v>
      </c>
      <c r="D165" s="1" t="s">
        <v>4401</v>
      </c>
      <c r="E165" s="2">
        <v>510</v>
      </c>
      <c r="F165" s="1" t="s">
        <v>4405</v>
      </c>
      <c r="G165" s="2" t="s">
        <v>18</v>
      </c>
      <c r="H165" s="1" t="s">
        <v>9095</v>
      </c>
      <c r="I165" s="3">
        <v>45026.540821759256</v>
      </c>
      <c r="J165" s="4">
        <v>430000</v>
      </c>
      <c r="K165" s="5">
        <v>64700</v>
      </c>
      <c r="L165" s="5">
        <v>252200</v>
      </c>
      <c r="M165" s="5">
        <f t="shared" si="6"/>
        <v>316900</v>
      </c>
      <c r="N165" s="38">
        <v>1.33</v>
      </c>
      <c r="O165" s="38">
        <v>1.61</v>
      </c>
      <c r="P165" s="1"/>
      <c r="Q165" s="1"/>
      <c r="R165" s="1"/>
      <c r="S165" s="1"/>
    </row>
    <row r="166" spans="1:19" s="2" customFormat="1">
      <c r="A166" s="1" t="s">
        <v>3849</v>
      </c>
      <c r="B166" s="1" t="s">
        <v>4406</v>
      </c>
      <c r="C166" s="1" t="s">
        <v>4407</v>
      </c>
      <c r="D166" s="1" t="s">
        <v>4401</v>
      </c>
      <c r="E166" s="2">
        <v>510</v>
      </c>
      <c r="F166" s="1" t="s">
        <v>4408</v>
      </c>
      <c r="G166" s="2" t="s">
        <v>18</v>
      </c>
      <c r="H166" s="1" t="s">
        <v>9096</v>
      </c>
      <c r="I166" s="3">
        <v>45141.594571759262</v>
      </c>
      <c r="J166" s="4">
        <v>685000</v>
      </c>
      <c r="K166" s="5">
        <v>81500</v>
      </c>
      <c r="L166" s="5">
        <v>426100</v>
      </c>
      <c r="M166" s="5">
        <f t="shared" si="6"/>
        <v>507600</v>
      </c>
      <c r="N166" s="38">
        <v>1.33</v>
      </c>
      <c r="O166" s="38">
        <v>1.61</v>
      </c>
      <c r="P166" s="1"/>
      <c r="Q166" s="1"/>
      <c r="R166" s="1"/>
      <c r="S166" s="1"/>
    </row>
    <row r="167" spans="1:19" s="2" customFormat="1">
      <c r="A167" s="1" t="s">
        <v>3849</v>
      </c>
      <c r="B167" s="1" t="s">
        <v>4409</v>
      </c>
      <c r="C167" s="1" t="s">
        <v>4410</v>
      </c>
      <c r="D167" s="1" t="s">
        <v>4401</v>
      </c>
      <c r="E167" s="2">
        <v>510</v>
      </c>
      <c r="F167" s="1" t="s">
        <v>4411</v>
      </c>
      <c r="G167" s="2" t="s">
        <v>18</v>
      </c>
      <c r="H167" s="1" t="s">
        <v>9097</v>
      </c>
      <c r="I167" s="3">
        <v>44930.643935185188</v>
      </c>
      <c r="J167" s="4">
        <v>485000</v>
      </c>
      <c r="K167" s="5">
        <v>72100</v>
      </c>
      <c r="L167" s="5">
        <v>329700</v>
      </c>
      <c r="M167" s="5">
        <f t="shared" si="6"/>
        <v>401800</v>
      </c>
      <c r="N167" s="38">
        <v>1.33</v>
      </c>
      <c r="O167" s="38">
        <v>1.61</v>
      </c>
      <c r="P167" s="1"/>
      <c r="Q167" s="1"/>
      <c r="R167" s="1"/>
      <c r="S167" s="1"/>
    </row>
    <row r="168" spans="1:19" s="2" customFormat="1">
      <c r="A168" s="1" t="s">
        <v>3849</v>
      </c>
      <c r="B168" s="1" t="s">
        <v>4412</v>
      </c>
      <c r="C168" s="1" t="s">
        <v>4413</v>
      </c>
      <c r="D168" s="1" t="s">
        <v>4401</v>
      </c>
      <c r="E168" s="2">
        <v>510</v>
      </c>
      <c r="F168" s="1" t="s">
        <v>4414</v>
      </c>
      <c r="G168" s="2" t="s">
        <v>18</v>
      </c>
      <c r="H168" s="1" t="s">
        <v>9098</v>
      </c>
      <c r="I168" s="3">
        <v>44994.603113425925</v>
      </c>
      <c r="J168" s="4">
        <v>530000</v>
      </c>
      <c r="K168" s="5">
        <v>64100</v>
      </c>
      <c r="L168" s="5">
        <v>378400</v>
      </c>
      <c r="M168" s="5">
        <f t="shared" si="6"/>
        <v>442500</v>
      </c>
      <c r="N168" s="38">
        <v>1.33</v>
      </c>
      <c r="O168" s="38">
        <v>1.61</v>
      </c>
      <c r="P168" s="1"/>
      <c r="Q168" s="1"/>
      <c r="R168" s="1"/>
      <c r="S168" s="1"/>
    </row>
    <row r="169" spans="1:19" s="2" customFormat="1">
      <c r="A169" s="1" t="s">
        <v>3849</v>
      </c>
      <c r="B169" s="1" t="s">
        <v>4415</v>
      </c>
      <c r="C169" s="1" t="s">
        <v>4416</v>
      </c>
      <c r="D169" s="1" t="s">
        <v>4401</v>
      </c>
      <c r="E169" s="2">
        <v>510</v>
      </c>
      <c r="F169" s="1" t="s">
        <v>4417</v>
      </c>
      <c r="G169" s="2" t="s">
        <v>18</v>
      </c>
      <c r="H169" s="1" t="s">
        <v>9099</v>
      </c>
      <c r="I169" s="3">
        <v>45042.340219907404</v>
      </c>
      <c r="J169" s="4">
        <v>555000</v>
      </c>
      <c r="K169" s="5">
        <v>65300</v>
      </c>
      <c r="L169" s="5">
        <v>435700</v>
      </c>
      <c r="M169" s="5">
        <f t="shared" si="6"/>
        <v>501000</v>
      </c>
      <c r="N169" s="38">
        <v>1.33</v>
      </c>
      <c r="O169" s="38">
        <v>1.61</v>
      </c>
      <c r="P169" s="1"/>
      <c r="Q169" s="1"/>
      <c r="R169" s="1"/>
      <c r="S169" s="1"/>
    </row>
    <row r="170" spans="1:19" s="2" customFormat="1">
      <c r="A170" s="1" t="s">
        <v>3849</v>
      </c>
      <c r="B170" s="1" t="s">
        <v>4418</v>
      </c>
      <c r="C170" s="1" t="s">
        <v>4419</v>
      </c>
      <c r="D170" s="1" t="s">
        <v>4401</v>
      </c>
      <c r="E170" s="2">
        <v>510</v>
      </c>
      <c r="F170" s="1" t="s">
        <v>4420</v>
      </c>
      <c r="G170" s="2" t="s">
        <v>18</v>
      </c>
      <c r="H170" s="1" t="s">
        <v>9100</v>
      </c>
      <c r="I170" s="3">
        <v>45021.453344907408</v>
      </c>
      <c r="J170" s="4">
        <v>571000</v>
      </c>
      <c r="K170" s="5">
        <v>99000</v>
      </c>
      <c r="L170" s="5">
        <v>447400</v>
      </c>
      <c r="M170" s="5">
        <f t="shared" si="6"/>
        <v>546400</v>
      </c>
      <c r="N170" s="38">
        <v>1.33</v>
      </c>
      <c r="O170" s="38">
        <v>1.61</v>
      </c>
      <c r="P170" s="1"/>
      <c r="Q170" s="1"/>
      <c r="R170" s="1"/>
      <c r="S170" s="1"/>
    </row>
    <row r="171" spans="1:19" s="2" customFormat="1">
      <c r="A171" s="1" t="s">
        <v>3849</v>
      </c>
      <c r="B171" s="1" t="s">
        <v>4421</v>
      </c>
      <c r="C171" s="1" t="s">
        <v>4422</v>
      </c>
      <c r="D171" s="1" t="s">
        <v>4423</v>
      </c>
      <c r="E171" s="2">
        <v>510</v>
      </c>
      <c r="F171" s="1" t="s">
        <v>4424</v>
      </c>
      <c r="G171" s="2" t="s">
        <v>18</v>
      </c>
      <c r="H171" s="1" t="s">
        <v>9101</v>
      </c>
      <c r="I171" s="3">
        <v>45149.357164351852</v>
      </c>
      <c r="J171" s="4">
        <v>415000</v>
      </c>
      <c r="K171" s="5">
        <v>70400</v>
      </c>
      <c r="L171" s="5">
        <v>321700</v>
      </c>
      <c r="M171" s="5">
        <f t="shared" si="6"/>
        <v>392100</v>
      </c>
      <c r="N171" s="38">
        <v>1.36</v>
      </c>
      <c r="O171" s="38">
        <v>1.36</v>
      </c>
      <c r="P171" s="1"/>
      <c r="Q171" s="1"/>
      <c r="R171" s="1"/>
      <c r="S171" s="1"/>
    </row>
    <row r="172" spans="1:19" s="2" customFormat="1">
      <c r="A172" s="1" t="s">
        <v>3849</v>
      </c>
      <c r="B172" s="1" t="s">
        <v>4425</v>
      </c>
      <c r="C172" s="1" t="s">
        <v>4426</v>
      </c>
      <c r="D172" s="1" t="s">
        <v>4427</v>
      </c>
      <c r="E172" s="2">
        <v>510</v>
      </c>
      <c r="F172" s="1" t="s">
        <v>4428</v>
      </c>
      <c r="G172" s="2" t="s">
        <v>18</v>
      </c>
      <c r="H172" s="1" t="s">
        <v>9102</v>
      </c>
      <c r="I172" s="3">
        <v>44960.567962962959</v>
      </c>
      <c r="J172" s="4">
        <v>105000</v>
      </c>
      <c r="K172" s="5">
        <v>39900</v>
      </c>
      <c r="L172" s="5">
        <v>60600</v>
      </c>
      <c r="M172" s="5">
        <f t="shared" si="6"/>
        <v>100500</v>
      </c>
      <c r="N172" s="38">
        <v>1</v>
      </c>
      <c r="O172" s="38">
        <v>1</v>
      </c>
      <c r="P172" s="1"/>
      <c r="Q172" s="1"/>
      <c r="R172" s="1"/>
      <c r="S172" s="1"/>
    </row>
    <row r="173" spans="1:19" s="2" customFormat="1">
      <c r="A173" s="1" t="s">
        <v>3849</v>
      </c>
      <c r="B173" s="1" t="s">
        <v>4429</v>
      </c>
      <c r="C173" s="1" t="s">
        <v>4430</v>
      </c>
      <c r="D173" s="1" t="s">
        <v>4427</v>
      </c>
      <c r="E173" s="2">
        <v>510</v>
      </c>
      <c r="F173" s="1" t="s">
        <v>4431</v>
      </c>
      <c r="G173" s="2" t="s">
        <v>18</v>
      </c>
      <c r="H173" s="1" t="s">
        <v>10112</v>
      </c>
      <c r="I173" s="3">
        <v>45261.370254629626</v>
      </c>
      <c r="J173" s="4">
        <v>4000</v>
      </c>
      <c r="K173" s="5">
        <v>1100</v>
      </c>
      <c r="L173" s="5">
        <v>0</v>
      </c>
      <c r="M173" s="5">
        <f t="shared" si="6"/>
        <v>1100</v>
      </c>
      <c r="N173" s="38">
        <v>1</v>
      </c>
      <c r="O173" s="38">
        <v>1</v>
      </c>
      <c r="P173" s="1"/>
      <c r="Q173" s="1"/>
      <c r="R173" s="1"/>
      <c r="S173" s="1"/>
    </row>
    <row r="174" spans="1:19" s="2" customFormat="1">
      <c r="A174" s="1" t="s">
        <v>3849</v>
      </c>
      <c r="B174" s="1" t="s">
        <v>4432</v>
      </c>
      <c r="C174" s="1" t="s">
        <v>4433</v>
      </c>
      <c r="D174" s="1" t="s">
        <v>4434</v>
      </c>
      <c r="E174" s="2">
        <v>510</v>
      </c>
      <c r="F174" s="1" t="s">
        <v>4435</v>
      </c>
      <c r="G174" s="2" t="s">
        <v>18</v>
      </c>
      <c r="H174" s="1" t="s">
        <v>9103</v>
      </c>
      <c r="I174" s="3">
        <v>45079.631793981483</v>
      </c>
      <c r="J174" s="4">
        <v>635000</v>
      </c>
      <c r="K174" s="5">
        <v>98200</v>
      </c>
      <c r="L174" s="5">
        <v>323800</v>
      </c>
      <c r="M174" s="5">
        <f t="shared" si="6"/>
        <v>422000</v>
      </c>
      <c r="N174" s="38">
        <v>1.39</v>
      </c>
      <c r="O174" s="38">
        <v>1.39</v>
      </c>
      <c r="P174" s="1"/>
      <c r="Q174" s="1"/>
      <c r="R174" s="1"/>
      <c r="S174" s="1"/>
    </row>
    <row r="175" spans="1:19" s="2" customFormat="1">
      <c r="A175" s="1" t="s">
        <v>3849</v>
      </c>
      <c r="B175" s="1" t="s">
        <v>4436</v>
      </c>
      <c r="C175" s="1" t="s">
        <v>4437</v>
      </c>
      <c r="D175" s="1" t="s">
        <v>4438</v>
      </c>
      <c r="E175" s="2">
        <v>551</v>
      </c>
      <c r="F175" s="1" t="s">
        <v>4439</v>
      </c>
      <c r="G175" s="2" t="s">
        <v>18</v>
      </c>
      <c r="H175" s="1" t="s">
        <v>9104</v>
      </c>
      <c r="I175" s="3">
        <v>45079.587430555555</v>
      </c>
      <c r="J175" s="4">
        <v>96000</v>
      </c>
      <c r="K175" s="5">
        <v>7800</v>
      </c>
      <c r="L175" s="5">
        <v>34500</v>
      </c>
      <c r="M175" s="5">
        <f t="shared" si="6"/>
        <v>42300</v>
      </c>
      <c r="N175" s="38">
        <v>1.1200000000000001</v>
      </c>
      <c r="O175" s="38">
        <v>1.1200000000000001</v>
      </c>
      <c r="P175" s="1"/>
      <c r="Q175" s="1"/>
      <c r="R175" s="1"/>
      <c r="S175" s="1"/>
    </row>
    <row r="176" spans="1:19" s="2" customFormat="1">
      <c r="A176" s="1" t="s">
        <v>3849</v>
      </c>
      <c r="B176" s="1" t="s">
        <v>4440</v>
      </c>
      <c r="C176" s="1" t="s">
        <v>4441</v>
      </c>
      <c r="D176" s="1" t="s">
        <v>4438</v>
      </c>
      <c r="E176" s="2">
        <v>551</v>
      </c>
      <c r="F176" s="1" t="s">
        <v>4442</v>
      </c>
      <c r="G176" s="2" t="s">
        <v>18</v>
      </c>
      <c r="H176" s="1" t="s">
        <v>9105</v>
      </c>
      <c r="I176" s="3">
        <v>45209.599872685183</v>
      </c>
      <c r="J176" s="4">
        <v>90000</v>
      </c>
      <c r="K176" s="5">
        <v>7800</v>
      </c>
      <c r="L176" s="5">
        <v>33400</v>
      </c>
      <c r="M176" s="5">
        <f t="shared" si="6"/>
        <v>41200</v>
      </c>
      <c r="N176" s="38">
        <v>1.1200000000000001</v>
      </c>
      <c r="O176" s="38">
        <v>1.1200000000000001</v>
      </c>
      <c r="P176" s="1"/>
      <c r="Q176" s="1"/>
      <c r="R176" s="1"/>
      <c r="S176" s="1"/>
    </row>
    <row r="177" spans="1:19" s="2" customFormat="1">
      <c r="A177" s="1" t="s">
        <v>3849</v>
      </c>
      <c r="B177" s="1" t="s">
        <v>4443</v>
      </c>
      <c r="C177" s="1" t="s">
        <v>4444</v>
      </c>
      <c r="D177" s="1" t="s">
        <v>4438</v>
      </c>
      <c r="E177" s="2">
        <v>551</v>
      </c>
      <c r="F177" s="1" t="s">
        <v>4445</v>
      </c>
      <c r="G177" s="2" t="s">
        <v>18</v>
      </c>
      <c r="H177" s="1" t="s">
        <v>9106</v>
      </c>
      <c r="I177" s="3">
        <v>45131.574016203704</v>
      </c>
      <c r="J177" s="4">
        <v>144900</v>
      </c>
      <c r="K177" s="5">
        <v>16800</v>
      </c>
      <c r="L177" s="5">
        <v>55900</v>
      </c>
      <c r="M177" s="5">
        <f t="shared" si="6"/>
        <v>72700</v>
      </c>
      <c r="N177" s="38">
        <v>1.1200000000000001</v>
      </c>
      <c r="O177" s="38">
        <v>1.1200000000000001</v>
      </c>
      <c r="P177" s="1"/>
      <c r="Q177" s="1"/>
      <c r="R177" s="1"/>
      <c r="S177" s="1"/>
    </row>
    <row r="178" spans="1:19" s="2" customFormat="1">
      <c r="A178" s="9" t="s">
        <v>3849</v>
      </c>
      <c r="B178" s="9" t="s">
        <v>4446</v>
      </c>
      <c r="C178" s="9" t="s">
        <v>4447</v>
      </c>
      <c r="D178" s="9" t="s">
        <v>4448</v>
      </c>
      <c r="E178" s="10">
        <v>510</v>
      </c>
      <c r="F178" s="9" t="s">
        <v>4449</v>
      </c>
      <c r="G178" s="11" t="s">
        <v>18</v>
      </c>
      <c r="H178" s="1" t="s">
        <v>9107</v>
      </c>
      <c r="I178" s="12">
        <v>45279.360682870371</v>
      </c>
      <c r="J178" s="13">
        <v>305000</v>
      </c>
      <c r="K178" s="14">
        <v>65100</v>
      </c>
      <c r="L178" s="14">
        <v>194500</v>
      </c>
      <c r="M178" s="5">
        <f t="shared" si="6"/>
        <v>259600</v>
      </c>
      <c r="N178" s="38">
        <v>1.48</v>
      </c>
      <c r="O178" s="38">
        <v>1.48</v>
      </c>
      <c r="P178" s="1"/>
      <c r="Q178" s="1"/>
      <c r="R178" s="1"/>
      <c r="S178" s="1"/>
    </row>
    <row r="179" spans="1:19" s="2" customFormat="1">
      <c r="A179" s="1" t="s">
        <v>3849</v>
      </c>
      <c r="B179" s="1" t="s">
        <v>4450</v>
      </c>
      <c r="C179" s="1" t="s">
        <v>4451</v>
      </c>
      <c r="D179" s="1" t="s">
        <v>4448</v>
      </c>
      <c r="E179" s="2">
        <v>510</v>
      </c>
      <c r="F179" s="1" t="s">
        <v>4452</v>
      </c>
      <c r="G179" s="2" t="s">
        <v>18</v>
      </c>
      <c r="H179" s="1" t="s">
        <v>9108</v>
      </c>
      <c r="I179" s="3">
        <v>44938.533773148149</v>
      </c>
      <c r="J179" s="4">
        <v>347000</v>
      </c>
      <c r="K179" s="5">
        <v>41600</v>
      </c>
      <c r="L179" s="5">
        <v>258600</v>
      </c>
      <c r="M179" s="5">
        <f t="shared" si="6"/>
        <v>300200</v>
      </c>
      <c r="N179" s="38">
        <v>1.48</v>
      </c>
      <c r="O179" s="38">
        <v>1.48</v>
      </c>
      <c r="P179" s="1"/>
      <c r="Q179" s="1"/>
      <c r="R179" s="1"/>
      <c r="S179" s="1"/>
    </row>
    <row r="180" spans="1:19" s="2" customFormat="1">
      <c r="A180" s="1" t="s">
        <v>3849</v>
      </c>
      <c r="B180" s="1" t="s">
        <v>4453</v>
      </c>
      <c r="C180" s="1" t="s">
        <v>4454</v>
      </c>
      <c r="D180" s="1" t="s">
        <v>4448</v>
      </c>
      <c r="E180" s="2">
        <v>510</v>
      </c>
      <c r="F180" s="1" t="s">
        <v>4455</v>
      </c>
      <c r="G180" s="2" t="s">
        <v>18</v>
      </c>
      <c r="H180" s="1" t="s">
        <v>9109</v>
      </c>
      <c r="I180" s="3">
        <v>44939.645810185182</v>
      </c>
      <c r="J180" s="4">
        <v>280000</v>
      </c>
      <c r="K180" s="5">
        <v>66500</v>
      </c>
      <c r="L180" s="5">
        <v>199200</v>
      </c>
      <c r="M180" s="5">
        <f t="shared" si="6"/>
        <v>265700</v>
      </c>
      <c r="N180" s="38">
        <v>1.48</v>
      </c>
      <c r="O180" s="38">
        <v>1.48</v>
      </c>
      <c r="P180" s="1"/>
      <c r="Q180" s="1"/>
      <c r="R180" s="1"/>
      <c r="S180" s="1"/>
    </row>
    <row r="181" spans="1:19" s="2" customFormat="1">
      <c r="A181" s="1" t="s">
        <v>3849</v>
      </c>
      <c r="B181" s="1" t="s">
        <v>4456</v>
      </c>
      <c r="C181" s="1" t="s">
        <v>4457</v>
      </c>
      <c r="D181" s="1" t="s">
        <v>4448</v>
      </c>
      <c r="E181" s="2">
        <v>510</v>
      </c>
      <c r="F181" s="1" t="s">
        <v>4458</v>
      </c>
      <c r="G181" s="2" t="s">
        <v>18</v>
      </c>
      <c r="H181" s="1" t="s">
        <v>9110</v>
      </c>
      <c r="I181" s="3">
        <v>45170.541875000003</v>
      </c>
      <c r="J181" s="4">
        <v>270000</v>
      </c>
      <c r="K181" s="5">
        <v>63200</v>
      </c>
      <c r="L181" s="5">
        <v>220500</v>
      </c>
      <c r="M181" s="5">
        <f t="shared" si="6"/>
        <v>283700</v>
      </c>
      <c r="N181" s="38">
        <v>1.48</v>
      </c>
      <c r="O181" s="38">
        <v>1.48</v>
      </c>
      <c r="P181" s="1"/>
      <c r="Q181" s="1"/>
      <c r="R181" s="1"/>
      <c r="S181" s="1"/>
    </row>
  </sheetData>
  <conditionalFormatting sqref="B1">
    <cfRule type="duplicateValues" dxfId="125" priority="2"/>
    <cfRule type="duplicateValues" dxfId="124" priority="3"/>
    <cfRule type="duplicateValues" dxfId="123" priority="4"/>
    <cfRule type="duplicateValues" dxfId="122" priority="5"/>
    <cfRule type="duplicateValues" dxfId="121" priority="6"/>
    <cfRule type="duplicateValues" dxfId="120" priority="7"/>
    <cfRule type="duplicateValues" dxfId="119" priority="8"/>
  </conditionalFormatting>
  <conditionalFormatting sqref="B2:B20 B22:B60 B62:B110 B112:B138 B141:B153 B156:B181">
    <cfRule type="duplicateValues" dxfId="118" priority="19"/>
    <cfRule type="duplicateValues" dxfId="117" priority="22"/>
  </conditionalFormatting>
  <conditionalFormatting sqref="B2:B181">
    <cfRule type="duplicateValues" dxfId="116" priority="16"/>
    <cfRule type="duplicateValues" dxfId="115" priority="17"/>
    <cfRule type="duplicateValues" dxfId="114" priority="18"/>
  </conditionalFormatting>
  <conditionalFormatting sqref="B67">
    <cfRule type="duplicateValues" dxfId="113" priority="15"/>
  </conditionalFormatting>
  <conditionalFormatting sqref="B69:B110 B2:B20 B22:B60 B62:B66 B112:B138 B141:B153 B156:B181">
    <cfRule type="duplicateValues" dxfId="112" priority="20"/>
    <cfRule type="duplicateValues" dxfId="111" priority="21"/>
  </conditionalFormatting>
  <conditionalFormatting sqref="E1:E20">
    <cfRule type="cellIs" dxfId="110" priority="1" operator="between">
      <formula>520</formula>
      <formula>530</formula>
    </cfRule>
  </conditionalFormatting>
  <conditionalFormatting sqref="E22:E60 E62:E67 E69:E110 E112:E138 E141:E153 E156:E181">
    <cfRule type="cellIs" dxfId="109" priority="14" operator="between">
      <formula>520</formula>
      <formula>530</formula>
    </cfRule>
  </conditionalFormatting>
  <conditionalFormatting sqref="H1">
    <cfRule type="duplicateValues" dxfId="108" priority="9"/>
    <cfRule type="duplicateValues" dxfId="107" priority="10"/>
    <cfRule type="duplicateValues" dxfId="106" priority="11"/>
    <cfRule type="duplicateValues" dxfId="105" priority="12"/>
  </conditionalFormatting>
  <conditionalFormatting sqref="H2:H181">
    <cfRule type="duplicateValues" dxfId="104" priority="13"/>
  </conditionalFormatting>
  <pageMargins left="0.17" right="0.17" top="0.31" bottom="0.17" header="0.17" footer="0.17"/>
  <pageSetup scale="59" fitToHeight="0" orientation="landscape" r:id="rId1"/>
  <headerFooter>
    <oddFooter>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0E8AC-7DAE-47E7-8AD2-3D79BB460E1C}">
  <sheetPr>
    <pageSetUpPr fitToPage="1"/>
  </sheetPr>
  <dimension ref="A1:S957"/>
  <sheetViews>
    <sheetView tabSelected="1" zoomScaleNormal="100" workbookViewId="0">
      <pane ySplit="1" topLeftCell="A2" activePane="bottomLeft" state="frozen"/>
      <selection activeCell="A2" sqref="A2"/>
      <selection pane="bottomLeft" activeCell="A2" sqref="A2"/>
    </sheetView>
  </sheetViews>
  <sheetFormatPr defaultRowHeight="15"/>
  <cols>
    <col min="1" max="1" width="20.7109375" style="1" customWidth="1"/>
    <col min="2" max="2" width="25.7109375" style="1" customWidth="1"/>
    <col min="3" max="3" width="18.7109375" style="1" customWidth="1"/>
    <col min="4" max="4" width="15.7109375" style="1" customWidth="1"/>
    <col min="5" max="5" width="10.7109375" style="2" customWidth="1"/>
    <col min="6" max="6" width="26.7109375" style="1" customWidth="1"/>
    <col min="7" max="7" width="8.7109375" style="2" customWidth="1"/>
    <col min="8" max="8" width="18.7109375" style="1" customWidth="1"/>
    <col min="9" max="9" width="10.7109375" style="3" customWidth="1"/>
    <col min="10" max="10" width="12.7109375" style="4" customWidth="1"/>
    <col min="11" max="13" width="12.7109375" style="5" customWidth="1"/>
    <col min="14" max="14" width="9.7109375" style="2" customWidth="1"/>
    <col min="15" max="15" width="10.7109375" style="2" customWidth="1"/>
    <col min="16" max="16384" width="9.140625" style="1"/>
  </cols>
  <sheetData>
    <row r="1" spans="1:19" s="42" customFormat="1" ht="42.75" customHeight="1">
      <c r="A1" s="42" t="s">
        <v>1</v>
      </c>
      <c r="B1" s="42" t="s">
        <v>2</v>
      </c>
      <c r="C1" s="42" t="s">
        <v>3</v>
      </c>
      <c r="D1" s="42" t="s">
        <v>4</v>
      </c>
      <c r="E1" s="39" t="s">
        <v>5</v>
      </c>
      <c r="F1" s="42" t="s">
        <v>6</v>
      </c>
      <c r="G1" s="39" t="s">
        <v>7</v>
      </c>
      <c r="H1" s="42" t="s">
        <v>0</v>
      </c>
      <c r="I1" s="43" t="s">
        <v>8</v>
      </c>
      <c r="J1" s="44" t="s">
        <v>9</v>
      </c>
      <c r="K1" s="45" t="s">
        <v>10</v>
      </c>
      <c r="L1" s="45" t="s">
        <v>11</v>
      </c>
      <c r="M1" s="40" t="s">
        <v>12</v>
      </c>
      <c r="N1" s="41" t="s">
        <v>10131</v>
      </c>
      <c r="O1" s="41" t="s">
        <v>10132</v>
      </c>
    </row>
    <row r="2" spans="1:19" s="2" customFormat="1">
      <c r="A2" s="1" t="s">
        <v>4459</v>
      </c>
      <c r="B2" s="1" t="s">
        <v>4460</v>
      </c>
      <c r="C2" s="1" t="s">
        <v>4461</v>
      </c>
      <c r="D2" s="1" t="s">
        <v>4462</v>
      </c>
      <c r="E2" s="2">
        <v>511</v>
      </c>
      <c r="F2" s="1" t="s">
        <v>4463</v>
      </c>
      <c r="G2" s="2" t="s">
        <v>18</v>
      </c>
      <c r="H2" s="1" t="s">
        <v>9111</v>
      </c>
      <c r="I2" s="3">
        <v>45048.45008101852</v>
      </c>
      <c r="J2" s="4">
        <v>202750</v>
      </c>
      <c r="K2" s="5">
        <v>16400</v>
      </c>
      <c r="L2" s="5">
        <v>129400</v>
      </c>
      <c r="M2" s="5">
        <f>SUM(K2:L2)</f>
        <v>145800</v>
      </c>
      <c r="N2" s="38">
        <v>1.95</v>
      </c>
      <c r="O2" s="38">
        <v>2.2045888483654856</v>
      </c>
      <c r="P2" s="1"/>
      <c r="Q2" s="1"/>
      <c r="R2" s="1"/>
      <c r="S2" s="1"/>
    </row>
    <row r="3" spans="1:19" s="2" customFormat="1">
      <c r="A3" s="1" t="s">
        <v>4459</v>
      </c>
      <c r="B3" s="1" t="s">
        <v>4464</v>
      </c>
      <c r="C3" s="1" t="s">
        <v>4465</v>
      </c>
      <c r="D3" s="1" t="s">
        <v>4462</v>
      </c>
      <c r="E3" s="2">
        <v>510</v>
      </c>
      <c r="F3" s="1" t="s">
        <v>4466</v>
      </c>
      <c r="G3" s="2" t="s">
        <v>18</v>
      </c>
      <c r="H3" s="1" t="s">
        <v>9112</v>
      </c>
      <c r="I3" s="3">
        <v>45051.414166666669</v>
      </c>
      <c r="J3" s="4">
        <v>175500</v>
      </c>
      <c r="K3" s="5">
        <v>14400</v>
      </c>
      <c r="L3" s="5">
        <v>131000</v>
      </c>
      <c r="M3" s="5">
        <f>SUM(K3:L3)</f>
        <v>145400</v>
      </c>
      <c r="N3" s="38">
        <v>1.95</v>
      </c>
      <c r="O3" s="38">
        <v>2.2045888483654856</v>
      </c>
      <c r="P3" s="1"/>
      <c r="Q3" s="1"/>
      <c r="R3" s="1"/>
      <c r="S3" s="1"/>
    </row>
    <row r="4" spans="1:19" s="2" customFormat="1">
      <c r="A4" s="1" t="s">
        <v>4459</v>
      </c>
      <c r="B4" s="1" t="s">
        <v>4467</v>
      </c>
      <c r="C4" s="1" t="s">
        <v>4468</v>
      </c>
      <c r="D4" s="1" t="s">
        <v>4462</v>
      </c>
      <c r="E4" s="2">
        <v>510</v>
      </c>
      <c r="F4" s="1" t="s">
        <v>4469</v>
      </c>
      <c r="G4" s="2" t="s">
        <v>18</v>
      </c>
      <c r="H4" s="1" t="s">
        <v>9113</v>
      </c>
      <c r="I4" s="3">
        <v>44950.391689814816</v>
      </c>
      <c r="J4" s="4">
        <v>199000</v>
      </c>
      <c r="K4" s="5">
        <v>14400</v>
      </c>
      <c r="L4" s="5">
        <v>139800</v>
      </c>
      <c r="M4" s="5">
        <f>SUM(K4:L4)+14400</f>
        <v>168600</v>
      </c>
      <c r="N4" s="38">
        <v>1.95</v>
      </c>
      <c r="O4" s="38">
        <v>2.2045888483654856</v>
      </c>
      <c r="P4" s="1"/>
      <c r="Q4" s="1"/>
      <c r="R4" s="1"/>
      <c r="S4" s="1"/>
    </row>
    <row r="5" spans="1:19" s="2" customFormat="1">
      <c r="A5" s="1" t="s">
        <v>4459</v>
      </c>
      <c r="B5" s="1" t="s">
        <v>4470</v>
      </c>
      <c r="C5" s="1" t="s">
        <v>4471</v>
      </c>
      <c r="D5" s="1" t="s">
        <v>4472</v>
      </c>
      <c r="E5" s="2">
        <v>500</v>
      </c>
      <c r="F5" s="1" t="s">
        <v>4473</v>
      </c>
      <c r="G5" s="2" t="s">
        <v>18</v>
      </c>
      <c r="H5" s="1" t="s">
        <v>9113</v>
      </c>
      <c r="I5" s="3">
        <v>44950.391689814816</v>
      </c>
      <c r="J5" s="4"/>
      <c r="K5" s="5">
        <v>14400</v>
      </c>
      <c r="L5" s="5">
        <v>0</v>
      </c>
      <c r="M5" s="5"/>
      <c r="N5" s="38">
        <v>1</v>
      </c>
      <c r="O5" s="38">
        <v>1</v>
      </c>
      <c r="P5" s="1"/>
      <c r="Q5" s="1"/>
      <c r="R5" s="1"/>
      <c r="S5" s="1"/>
    </row>
    <row r="6" spans="1:19">
      <c r="A6" s="1" t="s">
        <v>4459</v>
      </c>
      <c r="B6" s="1" t="s">
        <v>4474</v>
      </c>
      <c r="C6" s="1" t="s">
        <v>4475</v>
      </c>
      <c r="D6" s="1" t="s">
        <v>4462</v>
      </c>
      <c r="E6" s="2">
        <v>510</v>
      </c>
      <c r="F6" s="1" t="s">
        <v>4476</v>
      </c>
      <c r="G6" s="2" t="s">
        <v>18</v>
      </c>
      <c r="H6" s="1" t="s">
        <v>9114</v>
      </c>
      <c r="I6" s="3">
        <v>45287.388113425928</v>
      </c>
      <c r="J6" s="4">
        <v>35000</v>
      </c>
      <c r="K6" s="5">
        <v>15300</v>
      </c>
      <c r="L6" s="5">
        <v>20100</v>
      </c>
      <c r="M6" s="5">
        <f t="shared" ref="M6:M37" si="0">SUM(K6:L6)</f>
        <v>35400</v>
      </c>
      <c r="N6" s="38">
        <v>1.95</v>
      </c>
      <c r="O6" s="38">
        <v>2.2045888483654856</v>
      </c>
    </row>
    <row r="7" spans="1:19">
      <c r="A7" s="1" t="s">
        <v>4459</v>
      </c>
      <c r="B7" s="1" t="s">
        <v>4477</v>
      </c>
      <c r="C7" s="1" t="s">
        <v>4478</v>
      </c>
      <c r="D7" s="1" t="s">
        <v>4462</v>
      </c>
      <c r="E7" s="2">
        <v>510</v>
      </c>
      <c r="F7" s="1" t="s">
        <v>4479</v>
      </c>
      <c r="G7" s="2" t="s">
        <v>18</v>
      </c>
      <c r="H7" s="1" t="s">
        <v>9115</v>
      </c>
      <c r="I7" s="3">
        <v>45191.514710648145</v>
      </c>
      <c r="J7" s="4">
        <v>255000</v>
      </c>
      <c r="K7" s="5">
        <v>23300</v>
      </c>
      <c r="L7" s="5">
        <v>225000</v>
      </c>
      <c r="M7" s="5">
        <f t="shared" si="0"/>
        <v>248300</v>
      </c>
      <c r="N7" s="38">
        <v>1.95</v>
      </c>
      <c r="O7" s="38">
        <v>2.2045888483654856</v>
      </c>
    </row>
    <row r="8" spans="1:19">
      <c r="A8" s="1" t="s">
        <v>4459</v>
      </c>
      <c r="B8" s="1" t="s">
        <v>4480</v>
      </c>
      <c r="C8" s="1" t="s">
        <v>4481</v>
      </c>
      <c r="D8" s="1" t="s">
        <v>4462</v>
      </c>
      <c r="E8" s="2">
        <v>510</v>
      </c>
      <c r="F8" s="1" t="s">
        <v>4482</v>
      </c>
      <c r="G8" s="2" t="s">
        <v>18</v>
      </c>
      <c r="H8" s="1" t="s">
        <v>9116</v>
      </c>
      <c r="I8" s="3">
        <v>45036</v>
      </c>
      <c r="J8" s="4">
        <v>125000</v>
      </c>
      <c r="K8" s="5">
        <v>17200</v>
      </c>
      <c r="L8" s="5">
        <v>125200</v>
      </c>
      <c r="M8" s="5">
        <f t="shared" si="0"/>
        <v>142400</v>
      </c>
      <c r="N8" s="38">
        <v>1.95</v>
      </c>
      <c r="O8" s="38">
        <v>2.2045888483654856</v>
      </c>
    </row>
    <row r="9" spans="1:19">
      <c r="A9" s="1" t="s">
        <v>4459</v>
      </c>
      <c r="B9" s="1" t="s">
        <v>4483</v>
      </c>
      <c r="C9" s="1" t="s">
        <v>4484</v>
      </c>
      <c r="D9" s="1" t="s">
        <v>4485</v>
      </c>
      <c r="E9" s="2">
        <v>510</v>
      </c>
      <c r="F9" s="1" t="s">
        <v>4486</v>
      </c>
      <c r="G9" s="2" t="s">
        <v>18</v>
      </c>
      <c r="H9" s="1" t="s">
        <v>9117</v>
      </c>
      <c r="I9" s="3">
        <v>45090.433553240742</v>
      </c>
      <c r="J9" s="4">
        <v>235000</v>
      </c>
      <c r="K9" s="5">
        <v>21400</v>
      </c>
      <c r="L9" s="5">
        <v>144100</v>
      </c>
      <c r="M9" s="5">
        <f t="shared" si="0"/>
        <v>165500</v>
      </c>
      <c r="N9" s="38">
        <v>2.14</v>
      </c>
      <c r="O9" s="38">
        <v>2.5796841344284185</v>
      </c>
    </row>
    <row r="10" spans="1:19">
      <c r="A10" s="1" t="s">
        <v>4459</v>
      </c>
      <c r="B10" s="1" t="s">
        <v>4487</v>
      </c>
      <c r="C10" s="1" t="s">
        <v>4488</v>
      </c>
      <c r="D10" s="1" t="s">
        <v>4485</v>
      </c>
      <c r="E10" s="2">
        <v>510</v>
      </c>
      <c r="F10" s="1" t="s">
        <v>4489</v>
      </c>
      <c r="G10" s="2" t="s">
        <v>18</v>
      </c>
      <c r="H10" s="1" t="s">
        <v>9118</v>
      </c>
      <c r="I10" s="3">
        <v>45091.404166666667</v>
      </c>
      <c r="J10" s="4">
        <v>138100</v>
      </c>
      <c r="K10" s="5">
        <v>15000</v>
      </c>
      <c r="L10" s="5">
        <v>84100</v>
      </c>
      <c r="M10" s="5">
        <f t="shared" si="0"/>
        <v>99100</v>
      </c>
      <c r="N10" s="38">
        <v>2.14</v>
      </c>
      <c r="O10" s="38">
        <v>2.5796841344284185</v>
      </c>
    </row>
    <row r="11" spans="1:19">
      <c r="A11" s="1" t="s">
        <v>4459</v>
      </c>
      <c r="B11" s="1" t="s">
        <v>4490</v>
      </c>
      <c r="C11" s="1" t="s">
        <v>4491</v>
      </c>
      <c r="D11" s="1" t="s">
        <v>4485</v>
      </c>
      <c r="E11" s="2">
        <v>510</v>
      </c>
      <c r="F11" s="1" t="s">
        <v>4492</v>
      </c>
      <c r="G11" s="2" t="s">
        <v>18</v>
      </c>
      <c r="H11" s="1" t="s">
        <v>9119</v>
      </c>
      <c r="I11" s="3">
        <v>45240.400266203702</v>
      </c>
      <c r="J11" s="4">
        <v>225000</v>
      </c>
      <c r="K11" s="5">
        <v>14900</v>
      </c>
      <c r="L11" s="5">
        <v>151600</v>
      </c>
      <c r="M11" s="5">
        <f t="shared" si="0"/>
        <v>166500</v>
      </c>
      <c r="N11" s="38">
        <v>2.14</v>
      </c>
      <c r="O11" s="38">
        <v>2.5796841344284185</v>
      </c>
    </row>
    <row r="12" spans="1:19">
      <c r="A12" s="1" t="s">
        <v>4459</v>
      </c>
      <c r="B12" s="1" t="s">
        <v>4493</v>
      </c>
      <c r="C12" s="1" t="s">
        <v>4494</v>
      </c>
      <c r="D12" s="1" t="s">
        <v>4485</v>
      </c>
      <c r="E12" s="2">
        <v>510</v>
      </c>
      <c r="F12" s="1" t="s">
        <v>4495</v>
      </c>
      <c r="G12" s="2" t="s">
        <v>18</v>
      </c>
      <c r="H12" s="1" t="s">
        <v>9120</v>
      </c>
      <c r="I12" s="3">
        <v>45114.418564814812</v>
      </c>
      <c r="J12" s="4">
        <v>200000</v>
      </c>
      <c r="K12" s="5">
        <v>21100</v>
      </c>
      <c r="L12" s="5">
        <v>131900</v>
      </c>
      <c r="M12" s="5">
        <f t="shared" si="0"/>
        <v>153000</v>
      </c>
      <c r="N12" s="38">
        <v>2.14</v>
      </c>
      <c r="O12" s="38">
        <v>2.5796841344284185</v>
      </c>
    </row>
    <row r="13" spans="1:19">
      <c r="A13" s="1" t="s">
        <v>4459</v>
      </c>
      <c r="B13" s="1" t="s">
        <v>4496</v>
      </c>
      <c r="C13" s="1" t="s">
        <v>4497</v>
      </c>
      <c r="D13" s="1" t="s">
        <v>4485</v>
      </c>
      <c r="E13" s="2">
        <v>511</v>
      </c>
      <c r="F13" s="1" t="s">
        <v>4498</v>
      </c>
      <c r="G13" s="2" t="s">
        <v>18</v>
      </c>
      <c r="H13" s="1" t="s">
        <v>9121</v>
      </c>
      <c r="I13" s="3">
        <v>45070.457326388889</v>
      </c>
      <c r="J13" s="4">
        <v>230000</v>
      </c>
      <c r="K13" s="5">
        <v>28100</v>
      </c>
      <c r="L13" s="5">
        <v>150500</v>
      </c>
      <c r="M13" s="5">
        <f t="shared" si="0"/>
        <v>178600</v>
      </c>
      <c r="N13" s="38">
        <v>2.14</v>
      </c>
      <c r="O13" s="38">
        <v>2.5796841344284185</v>
      </c>
    </row>
    <row r="14" spans="1:19">
      <c r="A14" s="1" t="s">
        <v>4459</v>
      </c>
      <c r="B14" s="1" t="s">
        <v>4499</v>
      </c>
      <c r="C14" s="1" t="s">
        <v>4500</v>
      </c>
      <c r="D14" s="1" t="s">
        <v>4485</v>
      </c>
      <c r="E14" s="2">
        <v>510</v>
      </c>
      <c r="F14" s="1" t="s">
        <v>4501</v>
      </c>
      <c r="G14" s="2" t="s">
        <v>18</v>
      </c>
      <c r="H14" s="1" t="s">
        <v>9122</v>
      </c>
      <c r="I14" s="3">
        <v>45156.486620370371</v>
      </c>
      <c r="J14" s="4">
        <v>148000</v>
      </c>
      <c r="K14" s="5">
        <v>17400</v>
      </c>
      <c r="L14" s="5">
        <v>110600</v>
      </c>
      <c r="M14" s="5">
        <f t="shared" si="0"/>
        <v>128000</v>
      </c>
      <c r="N14" s="38">
        <v>2.14</v>
      </c>
      <c r="O14" s="38">
        <v>2.5796841344284185</v>
      </c>
    </row>
    <row r="15" spans="1:19" s="2" customFormat="1">
      <c r="A15" s="1" t="s">
        <v>4459</v>
      </c>
      <c r="B15" s="1" t="s">
        <v>4502</v>
      </c>
      <c r="C15" s="1" t="s">
        <v>4503</v>
      </c>
      <c r="D15" s="1" t="s">
        <v>4485</v>
      </c>
      <c r="E15" s="2">
        <v>510</v>
      </c>
      <c r="F15" s="1" t="s">
        <v>4504</v>
      </c>
      <c r="G15" s="2" t="s">
        <v>18</v>
      </c>
      <c r="H15" s="1" t="s">
        <v>9123</v>
      </c>
      <c r="I15" s="3">
        <v>45156.413298611114</v>
      </c>
      <c r="J15" s="4">
        <v>175000</v>
      </c>
      <c r="K15" s="5">
        <v>22000</v>
      </c>
      <c r="L15" s="5">
        <v>125100</v>
      </c>
      <c r="M15" s="5">
        <f t="shared" si="0"/>
        <v>147100</v>
      </c>
      <c r="N15" s="38">
        <v>2.14</v>
      </c>
      <c r="O15" s="38">
        <v>2.5796841344284185</v>
      </c>
      <c r="P15" s="1"/>
      <c r="Q15" s="1"/>
      <c r="R15" s="1"/>
      <c r="S15" s="1"/>
    </row>
    <row r="16" spans="1:19" s="2" customFormat="1">
      <c r="A16" s="1" t="s">
        <v>4459</v>
      </c>
      <c r="B16" s="1" t="s">
        <v>4505</v>
      </c>
      <c r="C16" s="1" t="s">
        <v>4506</v>
      </c>
      <c r="D16" s="1" t="s">
        <v>4485</v>
      </c>
      <c r="E16" s="2">
        <v>510</v>
      </c>
      <c r="F16" s="1" t="s">
        <v>4507</v>
      </c>
      <c r="G16" s="2" t="s">
        <v>18</v>
      </c>
      <c r="H16" s="1" t="s">
        <v>9124</v>
      </c>
      <c r="I16" s="3">
        <v>44988.416238425925</v>
      </c>
      <c r="J16" s="4">
        <v>139400</v>
      </c>
      <c r="K16" s="5">
        <v>16400</v>
      </c>
      <c r="L16" s="5">
        <v>110000</v>
      </c>
      <c r="M16" s="5">
        <f t="shared" si="0"/>
        <v>126400</v>
      </c>
      <c r="N16" s="38">
        <v>2.14</v>
      </c>
      <c r="O16" s="38">
        <v>2.5796841344284185</v>
      </c>
      <c r="P16" s="1"/>
      <c r="Q16" s="1"/>
      <c r="R16" s="1"/>
      <c r="S16" s="1"/>
    </row>
    <row r="17" spans="1:19" s="2" customFormat="1">
      <c r="A17" s="1" t="s">
        <v>4459</v>
      </c>
      <c r="B17" s="1" t="s">
        <v>4508</v>
      </c>
      <c r="C17" s="1" t="s">
        <v>4509</v>
      </c>
      <c r="D17" s="1" t="s">
        <v>4485</v>
      </c>
      <c r="E17" s="2">
        <v>510</v>
      </c>
      <c r="F17" s="1" t="s">
        <v>4510</v>
      </c>
      <c r="G17" s="2" t="s">
        <v>18</v>
      </c>
      <c r="H17" s="1" t="s">
        <v>9125</v>
      </c>
      <c r="I17" s="3">
        <v>44974.47729166667</v>
      </c>
      <c r="J17" s="4">
        <v>129000</v>
      </c>
      <c r="K17" s="5">
        <v>12700</v>
      </c>
      <c r="L17" s="5">
        <v>115700</v>
      </c>
      <c r="M17" s="5">
        <f t="shared" si="0"/>
        <v>128400</v>
      </c>
      <c r="N17" s="38">
        <v>2.14</v>
      </c>
      <c r="O17" s="38">
        <v>2.5796841344284185</v>
      </c>
      <c r="P17" s="1"/>
      <c r="Q17" s="1"/>
      <c r="R17" s="1"/>
      <c r="S17" s="1"/>
    </row>
    <row r="18" spans="1:19" s="2" customFormat="1">
      <c r="A18" s="1" t="s">
        <v>4459</v>
      </c>
      <c r="B18" s="1" t="s">
        <v>4511</v>
      </c>
      <c r="C18" s="1" t="s">
        <v>4512</v>
      </c>
      <c r="D18" s="1" t="s">
        <v>4485</v>
      </c>
      <c r="E18" s="2">
        <v>510</v>
      </c>
      <c r="F18" s="1" t="s">
        <v>4513</v>
      </c>
      <c r="G18" s="2" t="s">
        <v>18</v>
      </c>
      <c r="H18" s="1" t="s">
        <v>9126</v>
      </c>
      <c r="I18" s="3">
        <v>44994.347743055558</v>
      </c>
      <c r="J18" s="4">
        <v>170000</v>
      </c>
      <c r="K18" s="5">
        <v>20400</v>
      </c>
      <c r="L18" s="5">
        <v>153400</v>
      </c>
      <c r="M18" s="5">
        <f t="shared" si="0"/>
        <v>173800</v>
      </c>
      <c r="N18" s="38">
        <v>2.14</v>
      </c>
      <c r="O18" s="38">
        <v>2.5796841344284185</v>
      </c>
      <c r="P18" s="1"/>
      <c r="Q18" s="1"/>
      <c r="R18" s="1"/>
      <c r="S18" s="1"/>
    </row>
    <row r="19" spans="1:19" s="2" customFormat="1">
      <c r="A19" s="1" t="s">
        <v>4459</v>
      </c>
      <c r="B19" s="1" t="s">
        <v>4514</v>
      </c>
      <c r="C19" s="1" t="s">
        <v>4515</v>
      </c>
      <c r="D19" s="1" t="s">
        <v>4485</v>
      </c>
      <c r="E19" s="2">
        <v>510</v>
      </c>
      <c r="F19" s="1" t="s">
        <v>4516</v>
      </c>
      <c r="G19" s="2" t="s">
        <v>18</v>
      </c>
      <c r="H19" s="1" t="s">
        <v>9127</v>
      </c>
      <c r="I19" s="3">
        <v>45071.407337962963</v>
      </c>
      <c r="J19" s="4">
        <v>160000</v>
      </c>
      <c r="K19" s="5">
        <v>21100</v>
      </c>
      <c r="L19" s="5">
        <v>143700</v>
      </c>
      <c r="M19" s="5">
        <f t="shared" si="0"/>
        <v>164800</v>
      </c>
      <c r="N19" s="38">
        <v>2.14</v>
      </c>
      <c r="O19" s="38">
        <v>2.5796841344284185</v>
      </c>
      <c r="P19" s="1"/>
      <c r="Q19" s="1"/>
      <c r="R19" s="1"/>
      <c r="S19" s="1"/>
    </row>
    <row r="20" spans="1:19" s="2" customFormat="1">
      <c r="A20" s="1" t="s">
        <v>4459</v>
      </c>
      <c r="B20" s="1" t="s">
        <v>4517</v>
      </c>
      <c r="C20" s="1" t="s">
        <v>4518</v>
      </c>
      <c r="D20" s="1" t="s">
        <v>4485</v>
      </c>
      <c r="E20" s="2">
        <v>510</v>
      </c>
      <c r="F20" s="1" t="s">
        <v>4519</v>
      </c>
      <c r="G20" s="2" t="s">
        <v>18</v>
      </c>
      <c r="H20" s="1" t="s">
        <v>9128</v>
      </c>
      <c r="I20" s="3">
        <v>45125.508379629631</v>
      </c>
      <c r="J20" s="4">
        <v>205000</v>
      </c>
      <c r="K20" s="5">
        <v>16200</v>
      </c>
      <c r="L20" s="5">
        <v>221700</v>
      </c>
      <c r="M20" s="5">
        <f t="shared" si="0"/>
        <v>237900</v>
      </c>
      <c r="N20" s="38">
        <v>2.14</v>
      </c>
      <c r="O20" s="38">
        <v>2.5796841344284185</v>
      </c>
      <c r="P20" s="1"/>
      <c r="Q20" s="1"/>
      <c r="R20" s="1"/>
      <c r="S20" s="1"/>
    </row>
    <row r="21" spans="1:19" s="2" customFormat="1">
      <c r="A21" s="1" t="s">
        <v>4459</v>
      </c>
      <c r="B21" s="1" t="s">
        <v>4520</v>
      </c>
      <c r="C21" s="1" t="s">
        <v>4521</v>
      </c>
      <c r="D21" s="1" t="s">
        <v>4522</v>
      </c>
      <c r="E21" s="2">
        <v>510</v>
      </c>
      <c r="F21" s="1" t="s">
        <v>4523</v>
      </c>
      <c r="G21" s="2" t="s">
        <v>18</v>
      </c>
      <c r="H21" s="1" t="s">
        <v>9129</v>
      </c>
      <c r="I21" s="3">
        <v>45245.673541666663</v>
      </c>
      <c r="J21" s="4">
        <v>1124000</v>
      </c>
      <c r="K21" s="5">
        <v>84900</v>
      </c>
      <c r="L21" s="5">
        <v>762100</v>
      </c>
      <c r="M21" s="5">
        <f t="shared" si="0"/>
        <v>847000</v>
      </c>
      <c r="N21" s="38">
        <v>3.71</v>
      </c>
      <c r="O21" s="38">
        <v>3.71</v>
      </c>
      <c r="P21" s="1"/>
      <c r="Q21" s="1"/>
      <c r="R21" s="1"/>
      <c r="S21" s="1"/>
    </row>
    <row r="22" spans="1:19" s="2" customFormat="1">
      <c r="A22" s="1" t="s">
        <v>4459</v>
      </c>
      <c r="B22" s="1" t="s">
        <v>4524</v>
      </c>
      <c r="C22" s="1" t="s">
        <v>4525</v>
      </c>
      <c r="D22" s="1" t="s">
        <v>4522</v>
      </c>
      <c r="E22" s="2">
        <v>550</v>
      </c>
      <c r="F22" s="1" t="s">
        <v>4526</v>
      </c>
      <c r="G22" s="2" t="s">
        <v>18</v>
      </c>
      <c r="H22" s="1" t="s">
        <v>9130</v>
      </c>
      <c r="I22" s="3">
        <v>44974.450231481482</v>
      </c>
      <c r="J22" s="4">
        <v>1300000</v>
      </c>
      <c r="K22" s="5">
        <v>127500</v>
      </c>
      <c r="L22" s="5">
        <v>1026900</v>
      </c>
      <c r="M22" s="5">
        <f t="shared" si="0"/>
        <v>1154400</v>
      </c>
      <c r="N22" s="38">
        <v>3.71</v>
      </c>
      <c r="O22" s="38">
        <v>3.71</v>
      </c>
      <c r="P22" s="1"/>
      <c r="Q22" s="1"/>
      <c r="R22" s="1"/>
      <c r="S22" s="1"/>
    </row>
    <row r="23" spans="1:19" s="2" customFormat="1">
      <c r="A23" s="1" t="s">
        <v>4459</v>
      </c>
      <c r="B23" s="1" t="s">
        <v>4527</v>
      </c>
      <c r="C23" s="1" t="s">
        <v>4528</v>
      </c>
      <c r="D23" s="1" t="s">
        <v>4529</v>
      </c>
      <c r="E23" s="2">
        <v>550</v>
      </c>
      <c r="F23" s="1" t="s">
        <v>4530</v>
      </c>
      <c r="G23" s="2" t="s">
        <v>18</v>
      </c>
      <c r="H23" s="1" t="s">
        <v>9131</v>
      </c>
      <c r="I23" s="3">
        <v>45246.390532407408</v>
      </c>
      <c r="J23" s="4">
        <v>525000</v>
      </c>
      <c r="K23" s="5">
        <v>6700</v>
      </c>
      <c r="L23" s="5">
        <v>349100</v>
      </c>
      <c r="M23" s="5">
        <f t="shared" si="0"/>
        <v>355800</v>
      </c>
      <c r="N23" s="38">
        <v>2.69</v>
      </c>
      <c r="O23" s="38">
        <v>3.5211714443219404</v>
      </c>
      <c r="P23" s="1"/>
      <c r="Q23" s="1"/>
      <c r="R23" s="1"/>
      <c r="S23" s="1"/>
    </row>
    <row r="24" spans="1:19" s="2" customFormat="1">
      <c r="A24" s="1" t="s">
        <v>4459</v>
      </c>
      <c r="B24" s="1" t="s">
        <v>4531</v>
      </c>
      <c r="C24" s="1" t="s">
        <v>4532</v>
      </c>
      <c r="D24" s="1" t="s">
        <v>4529</v>
      </c>
      <c r="E24" s="2">
        <v>550</v>
      </c>
      <c r="F24" s="1" t="s">
        <v>4533</v>
      </c>
      <c r="G24" s="2" t="s">
        <v>18</v>
      </c>
      <c r="H24" s="1" t="s">
        <v>9132</v>
      </c>
      <c r="I24" s="3">
        <v>45202.434687499997</v>
      </c>
      <c r="J24" s="4">
        <v>500000</v>
      </c>
      <c r="K24" s="5">
        <v>6700</v>
      </c>
      <c r="L24" s="5">
        <v>349100</v>
      </c>
      <c r="M24" s="5">
        <f t="shared" si="0"/>
        <v>355800</v>
      </c>
      <c r="N24" s="38">
        <v>2.69</v>
      </c>
      <c r="O24" s="38">
        <v>3.5211714443219404</v>
      </c>
      <c r="P24" s="1"/>
      <c r="Q24" s="1"/>
      <c r="R24" s="1"/>
      <c r="S24" s="1"/>
    </row>
    <row r="25" spans="1:19" s="2" customFormat="1">
      <c r="A25" s="1" t="s">
        <v>4459</v>
      </c>
      <c r="B25" s="1" t="s">
        <v>4534</v>
      </c>
      <c r="C25" s="1" t="s">
        <v>4535</v>
      </c>
      <c r="D25" s="1" t="s">
        <v>4529</v>
      </c>
      <c r="E25" s="2">
        <v>550</v>
      </c>
      <c r="F25" s="1" t="s">
        <v>4536</v>
      </c>
      <c r="G25" s="2" t="s">
        <v>18</v>
      </c>
      <c r="H25" s="1" t="s">
        <v>9133</v>
      </c>
      <c r="I25" s="3">
        <v>45070.614641203705</v>
      </c>
      <c r="J25" s="4">
        <v>474900</v>
      </c>
      <c r="K25" s="5">
        <v>9500</v>
      </c>
      <c r="L25" s="5">
        <v>353300</v>
      </c>
      <c r="M25" s="5">
        <f t="shared" si="0"/>
        <v>362800</v>
      </c>
      <c r="N25" s="38">
        <v>2.69</v>
      </c>
      <c r="O25" s="38">
        <v>3.5211714443219404</v>
      </c>
      <c r="P25" s="1"/>
      <c r="Q25" s="1"/>
      <c r="R25" s="1"/>
      <c r="S25" s="1"/>
    </row>
    <row r="26" spans="1:19" s="2" customFormat="1">
      <c r="A26" s="1" t="s">
        <v>4459</v>
      </c>
      <c r="B26" s="1" t="s">
        <v>4537</v>
      </c>
      <c r="C26" s="1" t="s">
        <v>4538</v>
      </c>
      <c r="D26" s="1" t="s">
        <v>4529</v>
      </c>
      <c r="E26" s="2">
        <v>550</v>
      </c>
      <c r="F26" s="1" t="s">
        <v>4539</v>
      </c>
      <c r="G26" s="2" t="s">
        <v>18</v>
      </c>
      <c r="H26" s="1" t="s">
        <v>9134</v>
      </c>
      <c r="I26" s="3">
        <v>45106.543206018519</v>
      </c>
      <c r="J26" s="4">
        <v>499900</v>
      </c>
      <c r="K26" s="5">
        <v>18800</v>
      </c>
      <c r="L26" s="5">
        <v>374700</v>
      </c>
      <c r="M26" s="5">
        <f t="shared" si="0"/>
        <v>393500</v>
      </c>
      <c r="N26" s="38">
        <v>2.69</v>
      </c>
      <c r="O26" s="38">
        <v>3.5211714443219404</v>
      </c>
      <c r="P26" s="1"/>
      <c r="Q26" s="1"/>
      <c r="R26" s="1"/>
      <c r="S26" s="1"/>
    </row>
    <row r="27" spans="1:19" s="2" customFormat="1">
      <c r="A27" s="1" t="s">
        <v>4459</v>
      </c>
      <c r="B27" s="1" t="s">
        <v>4540</v>
      </c>
      <c r="C27" s="1" t="s">
        <v>4541</v>
      </c>
      <c r="D27" s="1" t="s">
        <v>4529</v>
      </c>
      <c r="E27" s="2">
        <v>550</v>
      </c>
      <c r="F27" s="1" t="s">
        <v>4542</v>
      </c>
      <c r="G27" s="2" t="s">
        <v>18</v>
      </c>
      <c r="H27" s="1" t="s">
        <v>9135</v>
      </c>
      <c r="I27" s="3">
        <v>45076.586168981485</v>
      </c>
      <c r="J27" s="4">
        <v>474900</v>
      </c>
      <c r="K27" s="5">
        <v>8200</v>
      </c>
      <c r="L27" s="5">
        <v>359400</v>
      </c>
      <c r="M27" s="5">
        <f t="shared" si="0"/>
        <v>367600</v>
      </c>
      <c r="N27" s="38">
        <v>2.69</v>
      </c>
      <c r="O27" s="38">
        <v>3.5211714443219404</v>
      </c>
      <c r="P27" s="1"/>
      <c r="Q27" s="1"/>
      <c r="R27" s="1"/>
      <c r="S27" s="1"/>
    </row>
    <row r="28" spans="1:19" s="2" customFormat="1">
      <c r="A28" s="1" t="s">
        <v>4459</v>
      </c>
      <c r="B28" s="1" t="s">
        <v>4543</v>
      </c>
      <c r="C28" s="1" t="s">
        <v>4544</v>
      </c>
      <c r="D28" s="1" t="s">
        <v>4545</v>
      </c>
      <c r="E28" s="2">
        <v>510</v>
      </c>
      <c r="F28" s="1" t="s">
        <v>4546</v>
      </c>
      <c r="G28" s="2" t="s">
        <v>18</v>
      </c>
      <c r="H28" s="1" t="s">
        <v>9136</v>
      </c>
      <c r="I28" s="3">
        <v>45104.37740740741</v>
      </c>
      <c r="J28" s="4">
        <v>75000</v>
      </c>
      <c r="K28" s="5">
        <v>10600</v>
      </c>
      <c r="L28" s="5">
        <v>40300</v>
      </c>
      <c r="M28" s="5">
        <f t="shared" si="0"/>
        <v>50900</v>
      </c>
      <c r="N28" s="38">
        <v>1.74</v>
      </c>
      <c r="O28" s="38">
        <v>1.74</v>
      </c>
      <c r="P28" s="1"/>
      <c r="Q28" s="1"/>
      <c r="R28" s="1"/>
      <c r="S28" s="1"/>
    </row>
    <row r="29" spans="1:19" s="2" customFormat="1">
      <c r="A29" s="1" t="s">
        <v>4459</v>
      </c>
      <c r="B29" s="1" t="s">
        <v>4547</v>
      </c>
      <c r="C29" s="1" t="s">
        <v>4548</v>
      </c>
      <c r="D29" s="1" t="s">
        <v>4545</v>
      </c>
      <c r="E29" s="2">
        <v>510</v>
      </c>
      <c r="F29" s="1" t="s">
        <v>4549</v>
      </c>
      <c r="G29" s="2" t="s">
        <v>18</v>
      </c>
      <c r="H29" s="1" t="s">
        <v>9137</v>
      </c>
      <c r="I29" s="3">
        <v>45175.487025462964</v>
      </c>
      <c r="J29" s="4">
        <v>110000</v>
      </c>
      <c r="K29" s="5">
        <v>12100</v>
      </c>
      <c r="L29" s="5">
        <v>78300</v>
      </c>
      <c r="M29" s="5">
        <f t="shared" si="0"/>
        <v>90400</v>
      </c>
      <c r="N29" s="38">
        <v>1.74</v>
      </c>
      <c r="O29" s="38">
        <v>1.74</v>
      </c>
      <c r="P29" s="1"/>
      <c r="Q29" s="1"/>
      <c r="R29" s="1"/>
      <c r="S29" s="1"/>
    </row>
    <row r="30" spans="1:19" s="2" customFormat="1">
      <c r="A30" s="1" t="s">
        <v>4459</v>
      </c>
      <c r="B30" s="1" t="s">
        <v>4550</v>
      </c>
      <c r="C30" s="1" t="s">
        <v>4551</v>
      </c>
      <c r="D30" s="1" t="s">
        <v>4545</v>
      </c>
      <c r="E30" s="2">
        <v>510</v>
      </c>
      <c r="F30" s="1" t="s">
        <v>4552</v>
      </c>
      <c r="G30" s="2" t="s">
        <v>18</v>
      </c>
      <c r="H30" s="1" t="s">
        <v>9138</v>
      </c>
      <c r="I30" s="3">
        <v>44960.596712962964</v>
      </c>
      <c r="J30" s="4">
        <v>179900</v>
      </c>
      <c r="K30" s="5">
        <v>18200</v>
      </c>
      <c r="L30" s="5">
        <v>175400</v>
      </c>
      <c r="M30" s="5">
        <f t="shared" si="0"/>
        <v>193600</v>
      </c>
      <c r="N30" s="38">
        <v>1.74</v>
      </c>
      <c r="O30" s="38">
        <v>1.74</v>
      </c>
      <c r="P30" s="1"/>
      <c r="Q30" s="1"/>
      <c r="R30" s="1"/>
      <c r="S30" s="1"/>
    </row>
    <row r="31" spans="1:19" s="2" customFormat="1">
      <c r="A31" s="1" t="s">
        <v>4459</v>
      </c>
      <c r="B31" s="1" t="s">
        <v>4553</v>
      </c>
      <c r="C31" s="1" t="s">
        <v>4554</v>
      </c>
      <c r="D31" s="1" t="s">
        <v>4555</v>
      </c>
      <c r="E31" s="2">
        <v>510</v>
      </c>
      <c r="F31" s="1" t="s">
        <v>4556</v>
      </c>
      <c r="G31" s="2" t="s">
        <v>18</v>
      </c>
      <c r="H31" s="1" t="s">
        <v>9139</v>
      </c>
      <c r="I31" s="3">
        <v>45266.411076388889</v>
      </c>
      <c r="J31" s="4">
        <v>152000</v>
      </c>
      <c r="K31" s="5">
        <v>2900</v>
      </c>
      <c r="L31" s="5">
        <v>85600</v>
      </c>
      <c r="M31" s="5">
        <f t="shared" si="0"/>
        <v>88500</v>
      </c>
      <c r="N31" s="38">
        <v>1.74</v>
      </c>
      <c r="O31" s="38">
        <v>2.4611842105263158</v>
      </c>
      <c r="P31" s="1"/>
      <c r="Q31" s="1"/>
      <c r="R31" s="1"/>
      <c r="S31" s="1"/>
    </row>
    <row r="32" spans="1:19" s="2" customFormat="1">
      <c r="A32" s="1" t="s">
        <v>4459</v>
      </c>
      <c r="B32" s="1" t="s">
        <v>4557</v>
      </c>
      <c r="C32" s="1" t="s">
        <v>4558</v>
      </c>
      <c r="D32" s="1" t="s">
        <v>4555</v>
      </c>
      <c r="E32" s="2">
        <v>510</v>
      </c>
      <c r="F32" s="1" t="s">
        <v>4559</v>
      </c>
      <c r="G32" s="2" t="s">
        <v>18</v>
      </c>
      <c r="H32" s="1" t="s">
        <v>9140</v>
      </c>
      <c r="I32" s="3">
        <v>45201.451805555553</v>
      </c>
      <c r="J32" s="4">
        <v>144000</v>
      </c>
      <c r="K32" s="5">
        <v>3500</v>
      </c>
      <c r="L32" s="5">
        <v>80700</v>
      </c>
      <c r="M32" s="5">
        <f t="shared" si="0"/>
        <v>84200</v>
      </c>
      <c r="N32" s="38">
        <v>1.74</v>
      </c>
      <c r="O32" s="38">
        <v>2.4611842105263158</v>
      </c>
      <c r="P32" s="1"/>
      <c r="Q32" s="1"/>
      <c r="R32" s="1"/>
      <c r="S32" s="1"/>
    </row>
    <row r="33" spans="1:19" s="2" customFormat="1">
      <c r="A33" s="1" t="s">
        <v>4459</v>
      </c>
      <c r="B33" s="1" t="s">
        <v>4560</v>
      </c>
      <c r="C33" s="1" t="s">
        <v>4561</v>
      </c>
      <c r="D33" s="1" t="s">
        <v>4555</v>
      </c>
      <c r="E33" s="2">
        <v>510</v>
      </c>
      <c r="F33" s="1" t="s">
        <v>4562</v>
      </c>
      <c r="G33" s="2" t="s">
        <v>18</v>
      </c>
      <c r="H33" s="1" t="s">
        <v>9141</v>
      </c>
      <c r="I33" s="3">
        <v>45244.408935185187</v>
      </c>
      <c r="J33" s="4">
        <v>135000</v>
      </c>
      <c r="K33" s="5">
        <v>2900</v>
      </c>
      <c r="L33" s="5">
        <v>79500</v>
      </c>
      <c r="M33" s="5">
        <f t="shared" si="0"/>
        <v>82400</v>
      </c>
      <c r="N33" s="38">
        <v>1.74</v>
      </c>
      <c r="O33" s="38">
        <v>2.4611842105263158</v>
      </c>
      <c r="P33" s="1"/>
      <c r="Q33" s="1"/>
      <c r="R33" s="1"/>
      <c r="S33" s="1"/>
    </row>
    <row r="34" spans="1:19" s="2" customFormat="1">
      <c r="A34" s="1" t="s">
        <v>4459</v>
      </c>
      <c r="B34" s="1" t="s">
        <v>4563</v>
      </c>
      <c r="C34" s="1" t="s">
        <v>4564</v>
      </c>
      <c r="D34" s="1" t="s">
        <v>4555</v>
      </c>
      <c r="E34" s="2">
        <v>510</v>
      </c>
      <c r="F34" s="1" t="s">
        <v>4565</v>
      </c>
      <c r="G34" s="2" t="s">
        <v>18</v>
      </c>
      <c r="H34" s="1" t="s">
        <v>9142</v>
      </c>
      <c r="I34" s="3">
        <v>45219.39607638889</v>
      </c>
      <c r="J34" s="4">
        <v>160000</v>
      </c>
      <c r="K34" s="5">
        <v>3400</v>
      </c>
      <c r="L34" s="5">
        <v>97800</v>
      </c>
      <c r="M34" s="5">
        <f t="shared" si="0"/>
        <v>101200</v>
      </c>
      <c r="N34" s="38">
        <v>1.74</v>
      </c>
      <c r="O34" s="38">
        <v>2.4611842105263158</v>
      </c>
      <c r="P34" s="1"/>
      <c r="Q34" s="1"/>
      <c r="R34" s="1"/>
      <c r="S34" s="1"/>
    </row>
    <row r="35" spans="1:19" s="2" customFormat="1">
      <c r="A35" s="1" t="s">
        <v>4459</v>
      </c>
      <c r="B35" s="1" t="s">
        <v>4566</v>
      </c>
      <c r="C35" s="1" t="s">
        <v>4567</v>
      </c>
      <c r="D35" s="1" t="s">
        <v>4555</v>
      </c>
      <c r="E35" s="2">
        <v>510</v>
      </c>
      <c r="F35" s="1" t="s">
        <v>4568</v>
      </c>
      <c r="G35" s="2" t="s">
        <v>18</v>
      </c>
      <c r="H35" s="1" t="s">
        <v>9143</v>
      </c>
      <c r="I35" s="3">
        <v>45002.599895833337</v>
      </c>
      <c r="J35" s="4">
        <v>119000</v>
      </c>
      <c r="K35" s="5">
        <v>3400</v>
      </c>
      <c r="L35" s="5">
        <v>71900</v>
      </c>
      <c r="M35" s="5">
        <f t="shared" si="0"/>
        <v>75300</v>
      </c>
      <c r="N35" s="38">
        <v>1.74</v>
      </c>
      <c r="O35" s="38">
        <v>2.4611842105263158</v>
      </c>
      <c r="P35" s="1"/>
      <c r="Q35" s="1"/>
      <c r="R35" s="1"/>
      <c r="S35" s="1"/>
    </row>
    <row r="36" spans="1:19" s="2" customFormat="1">
      <c r="A36" s="1" t="s">
        <v>4459</v>
      </c>
      <c r="B36" s="1" t="s">
        <v>4569</v>
      </c>
      <c r="C36" s="1" t="s">
        <v>4570</v>
      </c>
      <c r="D36" s="1" t="s">
        <v>4555</v>
      </c>
      <c r="E36" s="2">
        <v>510</v>
      </c>
      <c r="F36" s="1" t="s">
        <v>4571</v>
      </c>
      <c r="G36" s="2" t="s">
        <v>18</v>
      </c>
      <c r="H36" s="1" t="s">
        <v>9144</v>
      </c>
      <c r="I36" s="3">
        <v>45148.468263888892</v>
      </c>
      <c r="J36" s="4">
        <v>137000</v>
      </c>
      <c r="K36" s="5">
        <v>3000</v>
      </c>
      <c r="L36" s="5">
        <v>87100</v>
      </c>
      <c r="M36" s="5">
        <f t="shared" si="0"/>
        <v>90100</v>
      </c>
      <c r="N36" s="38">
        <v>1.74</v>
      </c>
      <c r="O36" s="38">
        <v>2.4611842105263158</v>
      </c>
      <c r="P36" s="1"/>
      <c r="Q36" s="1"/>
      <c r="R36" s="1"/>
      <c r="S36" s="1"/>
    </row>
    <row r="37" spans="1:19" s="2" customFormat="1">
      <c r="A37" s="1" t="s">
        <v>4459</v>
      </c>
      <c r="B37" s="1" t="s">
        <v>4572</v>
      </c>
      <c r="C37" s="1" t="s">
        <v>4573</v>
      </c>
      <c r="D37" s="1" t="s">
        <v>4555</v>
      </c>
      <c r="E37" s="2">
        <v>510</v>
      </c>
      <c r="F37" s="1" t="s">
        <v>4574</v>
      </c>
      <c r="G37" s="2" t="s">
        <v>18</v>
      </c>
      <c r="H37" s="1" t="s">
        <v>9145</v>
      </c>
      <c r="I37" s="3">
        <v>45245.354467592595</v>
      </c>
      <c r="J37" s="4">
        <v>197000</v>
      </c>
      <c r="K37" s="5">
        <v>3800</v>
      </c>
      <c r="L37" s="5">
        <v>126400</v>
      </c>
      <c r="M37" s="5">
        <f t="shared" si="0"/>
        <v>130200</v>
      </c>
      <c r="N37" s="38">
        <v>1.74</v>
      </c>
      <c r="O37" s="38">
        <v>2.4611842105263158</v>
      </c>
      <c r="P37" s="1"/>
      <c r="Q37" s="1"/>
      <c r="R37" s="1"/>
      <c r="S37" s="1"/>
    </row>
    <row r="38" spans="1:19" s="2" customFormat="1">
      <c r="A38" s="1" t="s">
        <v>4459</v>
      </c>
      <c r="B38" s="1" t="s">
        <v>4575</v>
      </c>
      <c r="C38" s="1" t="s">
        <v>4576</v>
      </c>
      <c r="D38" s="1" t="s">
        <v>4555</v>
      </c>
      <c r="E38" s="2">
        <v>510</v>
      </c>
      <c r="F38" s="1" t="s">
        <v>4577</v>
      </c>
      <c r="G38" s="2" t="s">
        <v>18</v>
      </c>
      <c r="H38" s="1" t="s">
        <v>9146</v>
      </c>
      <c r="I38" s="3">
        <v>45065.727083333331</v>
      </c>
      <c r="J38" s="4">
        <v>133000</v>
      </c>
      <c r="K38" s="5">
        <v>2500</v>
      </c>
      <c r="L38" s="5">
        <v>89700</v>
      </c>
      <c r="M38" s="5">
        <f t="shared" ref="M38:M69" si="1">SUM(K38:L38)</f>
        <v>92200</v>
      </c>
      <c r="N38" s="38">
        <v>1.74</v>
      </c>
      <c r="O38" s="38">
        <v>2.4611842105263158</v>
      </c>
      <c r="P38" s="1"/>
      <c r="Q38" s="1"/>
      <c r="R38" s="1"/>
      <c r="S38" s="1"/>
    </row>
    <row r="39" spans="1:19" s="2" customFormat="1">
      <c r="A39" s="1" t="s">
        <v>4459</v>
      </c>
      <c r="B39" s="1" t="s">
        <v>4578</v>
      </c>
      <c r="C39" s="1" t="s">
        <v>4579</v>
      </c>
      <c r="D39" s="1" t="s">
        <v>4555</v>
      </c>
      <c r="E39" s="2">
        <v>510</v>
      </c>
      <c r="F39" s="1" t="s">
        <v>4580</v>
      </c>
      <c r="G39" s="2" t="s">
        <v>18</v>
      </c>
      <c r="H39" s="1" t="s">
        <v>9147</v>
      </c>
      <c r="I39" s="3">
        <v>45259.644872685189</v>
      </c>
      <c r="J39" s="4">
        <v>143000</v>
      </c>
      <c r="K39" s="5">
        <v>3600</v>
      </c>
      <c r="L39" s="5">
        <v>96800</v>
      </c>
      <c r="M39" s="5">
        <f t="shared" si="1"/>
        <v>100400</v>
      </c>
      <c r="N39" s="38">
        <v>1.74</v>
      </c>
      <c r="O39" s="38">
        <v>2.4611842105263158</v>
      </c>
      <c r="P39" s="1"/>
      <c r="Q39" s="1"/>
      <c r="R39" s="1"/>
      <c r="S39" s="1"/>
    </row>
    <row r="40" spans="1:19" s="2" customFormat="1">
      <c r="A40" s="1" t="s">
        <v>4459</v>
      </c>
      <c r="B40" s="1" t="s">
        <v>4581</v>
      </c>
      <c r="C40" s="1" t="s">
        <v>4582</v>
      </c>
      <c r="D40" s="1" t="s">
        <v>4555</v>
      </c>
      <c r="E40" s="2">
        <v>510</v>
      </c>
      <c r="F40" s="1" t="s">
        <v>4583</v>
      </c>
      <c r="G40" s="2" t="s">
        <v>18</v>
      </c>
      <c r="H40" s="1" t="s">
        <v>9148</v>
      </c>
      <c r="I40" s="3">
        <v>45250.405451388891</v>
      </c>
      <c r="J40" s="4">
        <v>150000</v>
      </c>
      <c r="K40" s="5">
        <v>3400</v>
      </c>
      <c r="L40" s="5">
        <v>102200</v>
      </c>
      <c r="M40" s="5">
        <f t="shared" si="1"/>
        <v>105600</v>
      </c>
      <c r="N40" s="38">
        <v>1.74</v>
      </c>
      <c r="O40" s="38">
        <v>2.4611842105263158</v>
      </c>
      <c r="P40" s="1"/>
      <c r="Q40" s="1"/>
      <c r="R40" s="1"/>
      <c r="S40" s="1"/>
    </row>
    <row r="41" spans="1:19" s="2" customFormat="1">
      <c r="A41" s="1" t="s">
        <v>4459</v>
      </c>
      <c r="B41" s="1" t="s">
        <v>4584</v>
      </c>
      <c r="C41" s="1" t="s">
        <v>4585</v>
      </c>
      <c r="D41" s="1" t="s">
        <v>4555</v>
      </c>
      <c r="E41" s="2">
        <v>510</v>
      </c>
      <c r="F41" s="1" t="s">
        <v>4586</v>
      </c>
      <c r="G41" s="2" t="s">
        <v>18</v>
      </c>
      <c r="H41" s="1" t="s">
        <v>9149</v>
      </c>
      <c r="I41" s="3">
        <v>44936.491909722223</v>
      </c>
      <c r="J41" s="4">
        <v>129000</v>
      </c>
      <c r="K41" s="5">
        <v>3300</v>
      </c>
      <c r="L41" s="5">
        <v>88200</v>
      </c>
      <c r="M41" s="5">
        <f t="shared" si="1"/>
        <v>91500</v>
      </c>
      <c r="N41" s="38">
        <v>1.74</v>
      </c>
      <c r="O41" s="38">
        <v>2.4611842105263158</v>
      </c>
      <c r="P41" s="1"/>
      <c r="Q41" s="1"/>
      <c r="R41" s="1"/>
      <c r="S41" s="1"/>
    </row>
    <row r="42" spans="1:19" s="2" customFormat="1">
      <c r="A42" s="1" t="s">
        <v>4459</v>
      </c>
      <c r="B42" s="1" t="s">
        <v>4587</v>
      </c>
      <c r="C42" s="1" t="s">
        <v>4588</v>
      </c>
      <c r="D42" s="1" t="s">
        <v>4555</v>
      </c>
      <c r="E42" s="2">
        <v>510</v>
      </c>
      <c r="F42" s="1" t="s">
        <v>4589</v>
      </c>
      <c r="G42" s="2" t="s">
        <v>18</v>
      </c>
      <c r="H42" s="1" t="s">
        <v>9150</v>
      </c>
      <c r="I42" s="3">
        <v>45024.379328703704</v>
      </c>
      <c r="J42" s="4">
        <v>150000</v>
      </c>
      <c r="K42" s="5">
        <v>3400</v>
      </c>
      <c r="L42" s="5">
        <v>103400</v>
      </c>
      <c r="M42" s="5">
        <f t="shared" si="1"/>
        <v>106800</v>
      </c>
      <c r="N42" s="38">
        <v>1.74</v>
      </c>
      <c r="O42" s="38">
        <v>2.4611842105263158</v>
      </c>
      <c r="P42" s="1"/>
      <c r="Q42" s="1"/>
      <c r="R42" s="1"/>
      <c r="S42" s="1"/>
    </row>
    <row r="43" spans="1:19" s="2" customFormat="1">
      <c r="A43" s="1" t="s">
        <v>4459</v>
      </c>
      <c r="B43" s="1" t="s">
        <v>4590</v>
      </c>
      <c r="C43" s="1" t="s">
        <v>4591</v>
      </c>
      <c r="D43" s="1" t="s">
        <v>4555</v>
      </c>
      <c r="E43" s="2">
        <v>510</v>
      </c>
      <c r="F43" s="1" t="s">
        <v>4592</v>
      </c>
      <c r="G43" s="2" t="s">
        <v>18</v>
      </c>
      <c r="H43" s="1" t="s">
        <v>9151</v>
      </c>
      <c r="I43" s="3">
        <v>45216.500983796293</v>
      </c>
      <c r="J43" s="4">
        <v>200000</v>
      </c>
      <c r="K43" s="5">
        <v>3200</v>
      </c>
      <c r="L43" s="5">
        <v>147200</v>
      </c>
      <c r="M43" s="5">
        <f t="shared" si="1"/>
        <v>150400</v>
      </c>
      <c r="N43" s="38">
        <v>1.74</v>
      </c>
      <c r="O43" s="38">
        <v>2.4611842105263158</v>
      </c>
      <c r="P43" s="1"/>
      <c r="Q43" s="1"/>
      <c r="R43" s="1"/>
      <c r="S43" s="1"/>
    </row>
    <row r="44" spans="1:19" s="2" customFormat="1">
      <c r="A44" s="1" t="s">
        <v>4459</v>
      </c>
      <c r="B44" s="1" t="s">
        <v>4593</v>
      </c>
      <c r="C44" s="1" t="s">
        <v>4594</v>
      </c>
      <c r="D44" s="1" t="s">
        <v>4555</v>
      </c>
      <c r="E44" s="2">
        <v>510</v>
      </c>
      <c r="F44" s="1" t="s">
        <v>4595</v>
      </c>
      <c r="G44" s="2" t="s">
        <v>18</v>
      </c>
      <c r="H44" s="1" t="s">
        <v>9152</v>
      </c>
      <c r="I44" s="3">
        <v>45131.351712962962</v>
      </c>
      <c r="J44" s="4">
        <v>140000</v>
      </c>
      <c r="K44" s="5">
        <v>4800</v>
      </c>
      <c r="L44" s="5">
        <v>104500</v>
      </c>
      <c r="M44" s="5">
        <f t="shared" si="1"/>
        <v>109300</v>
      </c>
      <c r="N44" s="38">
        <v>1.74</v>
      </c>
      <c r="O44" s="38">
        <v>2.4611842105263158</v>
      </c>
      <c r="P44" s="1"/>
      <c r="Q44" s="1"/>
      <c r="R44" s="1"/>
      <c r="S44" s="1"/>
    </row>
    <row r="45" spans="1:19" s="2" customFormat="1">
      <c r="A45" s="1" t="s">
        <v>4459</v>
      </c>
      <c r="B45" s="1" t="s">
        <v>4596</v>
      </c>
      <c r="C45" s="1" t="s">
        <v>4597</v>
      </c>
      <c r="D45" s="1" t="s">
        <v>4555</v>
      </c>
      <c r="E45" s="2">
        <v>510</v>
      </c>
      <c r="F45" s="1" t="s">
        <v>4598</v>
      </c>
      <c r="G45" s="2" t="s">
        <v>18</v>
      </c>
      <c r="H45" s="1" t="s">
        <v>9153</v>
      </c>
      <c r="I45" s="3">
        <v>45100.5465625</v>
      </c>
      <c r="J45" s="4">
        <v>159900</v>
      </c>
      <c r="K45" s="5">
        <v>3200</v>
      </c>
      <c r="L45" s="5">
        <v>121800</v>
      </c>
      <c r="M45" s="5">
        <f t="shared" si="1"/>
        <v>125000</v>
      </c>
      <c r="N45" s="38">
        <v>1.74</v>
      </c>
      <c r="O45" s="38">
        <v>2.4611842105263158</v>
      </c>
      <c r="P45" s="1"/>
      <c r="Q45" s="1"/>
      <c r="R45" s="1"/>
      <c r="S45" s="1"/>
    </row>
    <row r="46" spans="1:19" s="2" customFormat="1">
      <c r="A46" s="1" t="s">
        <v>4459</v>
      </c>
      <c r="B46" s="1" t="s">
        <v>4599</v>
      </c>
      <c r="C46" s="1" t="s">
        <v>4600</v>
      </c>
      <c r="D46" s="1" t="s">
        <v>4555</v>
      </c>
      <c r="E46" s="2">
        <v>510</v>
      </c>
      <c r="F46" s="1" t="s">
        <v>4601</v>
      </c>
      <c r="G46" s="2" t="s">
        <v>18</v>
      </c>
      <c r="H46" s="1" t="s">
        <v>9154</v>
      </c>
      <c r="I46" s="3">
        <v>45071.375798611109</v>
      </c>
      <c r="J46" s="4">
        <v>120000</v>
      </c>
      <c r="K46" s="5">
        <v>3000</v>
      </c>
      <c r="L46" s="5">
        <v>93800</v>
      </c>
      <c r="M46" s="5">
        <f t="shared" si="1"/>
        <v>96800</v>
      </c>
      <c r="N46" s="38">
        <v>1.74</v>
      </c>
      <c r="O46" s="38">
        <v>2.4611842105263158</v>
      </c>
      <c r="P46" s="1"/>
      <c r="Q46" s="1"/>
      <c r="R46" s="1"/>
      <c r="S46" s="1"/>
    </row>
    <row r="47" spans="1:19" s="2" customFormat="1">
      <c r="A47" s="1" t="s">
        <v>4459</v>
      </c>
      <c r="B47" s="1" t="s">
        <v>4602</v>
      </c>
      <c r="C47" s="1" t="s">
        <v>4603</v>
      </c>
      <c r="D47" s="1" t="s">
        <v>4555</v>
      </c>
      <c r="E47" s="2">
        <v>510</v>
      </c>
      <c r="F47" s="1" t="s">
        <v>4604</v>
      </c>
      <c r="G47" s="2" t="s">
        <v>18</v>
      </c>
      <c r="H47" s="1" t="s">
        <v>9155</v>
      </c>
      <c r="I47" s="3">
        <v>45061.504421296297</v>
      </c>
      <c r="J47" s="4">
        <v>160000</v>
      </c>
      <c r="K47" s="5">
        <v>4100</v>
      </c>
      <c r="L47" s="5">
        <v>130300</v>
      </c>
      <c r="M47" s="5">
        <f t="shared" si="1"/>
        <v>134400</v>
      </c>
      <c r="N47" s="38">
        <v>1.74</v>
      </c>
      <c r="O47" s="38">
        <v>2.4611842105263158</v>
      </c>
      <c r="P47" s="1"/>
      <c r="Q47" s="1"/>
      <c r="R47" s="1"/>
      <c r="S47" s="1"/>
    </row>
    <row r="48" spans="1:19" s="2" customFormat="1">
      <c r="A48" s="1" t="s">
        <v>4459</v>
      </c>
      <c r="B48" s="1" t="s">
        <v>4605</v>
      </c>
      <c r="C48" s="1" t="s">
        <v>4606</v>
      </c>
      <c r="D48" s="1" t="s">
        <v>4555</v>
      </c>
      <c r="E48" s="2">
        <v>510</v>
      </c>
      <c r="F48" s="1" t="s">
        <v>4607</v>
      </c>
      <c r="G48" s="2" t="s">
        <v>18</v>
      </c>
      <c r="H48" s="1" t="s">
        <v>9156</v>
      </c>
      <c r="I48" s="3">
        <v>45050.413900462961</v>
      </c>
      <c r="J48" s="4">
        <v>71100</v>
      </c>
      <c r="K48" s="5">
        <v>3300</v>
      </c>
      <c r="L48" s="5">
        <v>58100</v>
      </c>
      <c r="M48" s="5">
        <f t="shared" si="1"/>
        <v>61400</v>
      </c>
      <c r="N48" s="38">
        <v>1.74</v>
      </c>
      <c r="O48" s="38">
        <v>2.4611842105263158</v>
      </c>
      <c r="P48" s="1"/>
      <c r="Q48" s="1"/>
      <c r="R48" s="1"/>
      <c r="S48" s="1"/>
    </row>
    <row r="49" spans="1:19" s="2" customFormat="1">
      <c r="A49" s="1" t="s">
        <v>4459</v>
      </c>
      <c r="B49" s="1" t="s">
        <v>4608</v>
      </c>
      <c r="C49" s="1" t="s">
        <v>4609</v>
      </c>
      <c r="D49" s="1" t="s">
        <v>4555</v>
      </c>
      <c r="E49" s="2">
        <v>510</v>
      </c>
      <c r="F49" s="1" t="s">
        <v>4610</v>
      </c>
      <c r="G49" s="2" t="s">
        <v>18</v>
      </c>
      <c r="H49" s="1" t="s">
        <v>9157</v>
      </c>
      <c r="I49" s="3">
        <v>44985.42454861111</v>
      </c>
      <c r="J49" s="4">
        <v>125000</v>
      </c>
      <c r="K49" s="5">
        <v>2900</v>
      </c>
      <c r="L49" s="5">
        <v>111400</v>
      </c>
      <c r="M49" s="5">
        <f t="shared" si="1"/>
        <v>114300</v>
      </c>
      <c r="N49" s="38">
        <v>1.74</v>
      </c>
      <c r="O49" s="38">
        <v>2.4611842105263158</v>
      </c>
      <c r="P49" s="1"/>
      <c r="Q49" s="1"/>
      <c r="R49" s="1"/>
      <c r="S49" s="1"/>
    </row>
    <row r="50" spans="1:19" s="2" customFormat="1">
      <c r="A50" s="1" t="s">
        <v>4459</v>
      </c>
      <c r="B50" s="1" t="s">
        <v>4611</v>
      </c>
      <c r="C50" s="1" t="s">
        <v>4612</v>
      </c>
      <c r="D50" s="1" t="s">
        <v>4555</v>
      </c>
      <c r="E50" s="2">
        <v>510</v>
      </c>
      <c r="F50" s="1" t="s">
        <v>4613</v>
      </c>
      <c r="G50" s="2" t="s">
        <v>18</v>
      </c>
      <c r="H50" s="1" t="s">
        <v>9158</v>
      </c>
      <c r="I50" s="3">
        <v>44932.496539351851</v>
      </c>
      <c r="J50" s="4">
        <v>125955</v>
      </c>
      <c r="K50" s="5">
        <v>3100</v>
      </c>
      <c r="L50" s="5">
        <v>119200</v>
      </c>
      <c r="M50" s="5">
        <f t="shared" si="1"/>
        <v>122300</v>
      </c>
      <c r="N50" s="38">
        <v>1.74</v>
      </c>
      <c r="O50" s="38">
        <v>2.4611842105263158</v>
      </c>
      <c r="P50" s="1"/>
      <c r="Q50" s="1"/>
      <c r="R50" s="1"/>
      <c r="S50" s="1"/>
    </row>
    <row r="51" spans="1:19" s="2" customFormat="1">
      <c r="A51" s="1" t="s">
        <v>4459</v>
      </c>
      <c r="B51" s="1" t="s">
        <v>4614</v>
      </c>
      <c r="C51" s="1" t="s">
        <v>4615</v>
      </c>
      <c r="D51" s="1" t="s">
        <v>4555</v>
      </c>
      <c r="E51" s="2">
        <v>510</v>
      </c>
      <c r="F51" s="1" t="s">
        <v>4616</v>
      </c>
      <c r="G51" s="2" t="s">
        <v>18</v>
      </c>
      <c r="H51" s="1" t="s">
        <v>9159</v>
      </c>
      <c r="I51" s="3">
        <v>45226.377824074072</v>
      </c>
      <c r="J51" s="4">
        <v>82000</v>
      </c>
      <c r="K51" s="5">
        <v>3400</v>
      </c>
      <c r="L51" s="5">
        <v>80600</v>
      </c>
      <c r="M51" s="5">
        <f t="shared" si="1"/>
        <v>84000</v>
      </c>
      <c r="N51" s="38">
        <v>1.74</v>
      </c>
      <c r="O51" s="38">
        <v>2.4611842105263158</v>
      </c>
      <c r="P51" s="1"/>
      <c r="Q51" s="1"/>
      <c r="R51" s="1"/>
      <c r="S51" s="1"/>
    </row>
    <row r="52" spans="1:19" s="2" customFormat="1">
      <c r="A52" s="1" t="s">
        <v>4459</v>
      </c>
      <c r="B52" s="1" t="s">
        <v>4617</v>
      </c>
      <c r="C52" s="1" t="s">
        <v>4618</v>
      </c>
      <c r="D52" s="1" t="s">
        <v>4619</v>
      </c>
      <c r="E52" s="2">
        <v>510</v>
      </c>
      <c r="F52" s="1" t="s">
        <v>4620</v>
      </c>
      <c r="G52" s="2" t="s">
        <v>18</v>
      </c>
      <c r="H52" s="1" t="s">
        <v>9160</v>
      </c>
      <c r="I52" s="3">
        <v>45093.397696759261</v>
      </c>
      <c r="J52" s="4">
        <v>122000</v>
      </c>
      <c r="K52" s="5">
        <v>2900</v>
      </c>
      <c r="L52" s="5">
        <v>79100</v>
      </c>
      <c r="M52" s="5">
        <f t="shared" si="1"/>
        <v>82000</v>
      </c>
      <c r="N52" s="38">
        <v>1.85</v>
      </c>
      <c r="O52" s="38">
        <v>2.1800000000000002</v>
      </c>
      <c r="P52" s="1"/>
      <c r="Q52" s="1"/>
      <c r="R52" s="1"/>
      <c r="S52" s="1"/>
    </row>
    <row r="53" spans="1:19" s="2" customFormat="1">
      <c r="A53" s="1" t="s">
        <v>4459</v>
      </c>
      <c r="B53" s="1" t="s">
        <v>4621</v>
      </c>
      <c r="C53" s="1" t="s">
        <v>4622</v>
      </c>
      <c r="D53" s="1" t="s">
        <v>4619</v>
      </c>
      <c r="E53" s="2">
        <v>510</v>
      </c>
      <c r="F53" s="1" t="s">
        <v>4623</v>
      </c>
      <c r="G53" s="2" t="s">
        <v>18</v>
      </c>
      <c r="H53" s="1" t="s">
        <v>9161</v>
      </c>
      <c r="I53" s="3">
        <v>44935.418587962966</v>
      </c>
      <c r="J53" s="4">
        <v>130000</v>
      </c>
      <c r="K53" s="5">
        <v>3500</v>
      </c>
      <c r="L53" s="5">
        <v>93300</v>
      </c>
      <c r="M53" s="5">
        <f t="shared" si="1"/>
        <v>96800</v>
      </c>
      <c r="N53" s="38">
        <v>1.85</v>
      </c>
      <c r="O53" s="38">
        <v>2.1800000000000002</v>
      </c>
      <c r="P53" s="1"/>
      <c r="Q53" s="1"/>
      <c r="R53" s="1"/>
      <c r="S53" s="1"/>
    </row>
    <row r="54" spans="1:19" s="2" customFormat="1">
      <c r="A54" s="1" t="s">
        <v>4459</v>
      </c>
      <c r="B54" s="1" t="s">
        <v>4624</v>
      </c>
      <c r="C54" s="1" t="s">
        <v>4625</v>
      </c>
      <c r="D54" s="1" t="s">
        <v>4619</v>
      </c>
      <c r="E54" s="2">
        <v>510</v>
      </c>
      <c r="F54" s="1" t="s">
        <v>4626</v>
      </c>
      <c r="G54" s="2" t="s">
        <v>18</v>
      </c>
      <c r="H54" s="1" t="s">
        <v>9162</v>
      </c>
      <c r="I54" s="3">
        <v>45236.448113425926</v>
      </c>
      <c r="J54" s="4">
        <v>130000</v>
      </c>
      <c r="K54" s="5">
        <v>2800</v>
      </c>
      <c r="L54" s="5">
        <v>95100</v>
      </c>
      <c r="M54" s="5">
        <f t="shared" si="1"/>
        <v>97900</v>
      </c>
      <c r="N54" s="38">
        <v>1.85</v>
      </c>
      <c r="O54" s="38">
        <v>2.1800000000000002</v>
      </c>
      <c r="P54" s="1"/>
      <c r="Q54" s="1"/>
      <c r="R54" s="1"/>
      <c r="S54" s="1"/>
    </row>
    <row r="55" spans="1:19" s="2" customFormat="1">
      <c r="A55" s="1" t="s">
        <v>4459</v>
      </c>
      <c r="B55" s="1" t="s">
        <v>4627</v>
      </c>
      <c r="C55" s="1" t="s">
        <v>4628</v>
      </c>
      <c r="D55" s="1" t="s">
        <v>4619</v>
      </c>
      <c r="E55" s="2">
        <v>510</v>
      </c>
      <c r="F55" s="1" t="s">
        <v>4629</v>
      </c>
      <c r="G55" s="2" t="s">
        <v>18</v>
      </c>
      <c r="H55" s="1" t="s">
        <v>9163</v>
      </c>
      <c r="I55" s="3">
        <v>45168.517141203702</v>
      </c>
      <c r="J55" s="4">
        <v>89900</v>
      </c>
      <c r="K55" s="5">
        <v>3300</v>
      </c>
      <c r="L55" s="5">
        <v>64600</v>
      </c>
      <c r="M55" s="5">
        <f t="shared" si="1"/>
        <v>67900</v>
      </c>
      <c r="N55" s="38">
        <v>1.85</v>
      </c>
      <c r="O55" s="38">
        <v>2.1800000000000002</v>
      </c>
      <c r="P55" s="1"/>
      <c r="Q55" s="1"/>
      <c r="R55" s="1"/>
      <c r="S55" s="1"/>
    </row>
    <row r="56" spans="1:19" s="2" customFormat="1">
      <c r="A56" s="1" t="s">
        <v>4459</v>
      </c>
      <c r="B56" s="1" t="s">
        <v>4630</v>
      </c>
      <c r="C56" s="1" t="s">
        <v>4631</v>
      </c>
      <c r="D56" s="1" t="s">
        <v>4619</v>
      </c>
      <c r="E56" s="2">
        <v>510</v>
      </c>
      <c r="F56" s="1" t="s">
        <v>4632</v>
      </c>
      <c r="G56" s="2" t="s">
        <v>18</v>
      </c>
      <c r="H56" s="1" t="s">
        <v>9164</v>
      </c>
      <c r="I56" s="3">
        <v>45121.641134259262</v>
      </c>
      <c r="J56" s="4">
        <v>73500</v>
      </c>
      <c r="K56" s="5">
        <v>4100</v>
      </c>
      <c r="L56" s="5">
        <v>60600</v>
      </c>
      <c r="M56" s="5">
        <f t="shared" si="1"/>
        <v>64700</v>
      </c>
      <c r="N56" s="38">
        <v>1.85</v>
      </c>
      <c r="O56" s="38">
        <v>2.1800000000000002</v>
      </c>
      <c r="P56" s="1"/>
      <c r="Q56" s="1"/>
      <c r="R56" s="1"/>
      <c r="S56" s="1"/>
    </row>
    <row r="57" spans="1:19" s="2" customFormat="1">
      <c r="A57" s="1" t="s">
        <v>4459</v>
      </c>
      <c r="B57" s="1" t="s">
        <v>4633</v>
      </c>
      <c r="C57" s="1" t="s">
        <v>4634</v>
      </c>
      <c r="D57" s="1" t="s">
        <v>4619</v>
      </c>
      <c r="E57" s="2">
        <v>510</v>
      </c>
      <c r="F57" s="1" t="s">
        <v>4635</v>
      </c>
      <c r="G57" s="2" t="s">
        <v>18</v>
      </c>
      <c r="H57" s="1" t="s">
        <v>9165</v>
      </c>
      <c r="I57" s="3">
        <v>45019.558125000003</v>
      </c>
      <c r="J57" s="4">
        <v>130000</v>
      </c>
      <c r="K57" s="5">
        <v>2800</v>
      </c>
      <c r="L57" s="5">
        <v>116200</v>
      </c>
      <c r="M57" s="5">
        <f t="shared" si="1"/>
        <v>119000</v>
      </c>
      <c r="N57" s="38">
        <v>1.85</v>
      </c>
      <c r="O57" s="38">
        <v>2.1800000000000002</v>
      </c>
      <c r="P57" s="1"/>
      <c r="Q57" s="1"/>
      <c r="R57" s="1"/>
      <c r="S57" s="1"/>
    </row>
    <row r="58" spans="1:19" s="2" customFormat="1">
      <c r="A58" s="19" t="s">
        <v>4459</v>
      </c>
      <c r="B58" s="1" t="s">
        <v>4636</v>
      </c>
      <c r="C58" s="1" t="s">
        <v>4637</v>
      </c>
      <c r="D58" s="1" t="s">
        <v>4619</v>
      </c>
      <c r="E58" s="2">
        <v>510</v>
      </c>
      <c r="F58" s="1" t="s">
        <v>4638</v>
      </c>
      <c r="G58" s="2" t="s">
        <v>4639</v>
      </c>
      <c r="H58" s="1" t="s">
        <v>9166</v>
      </c>
      <c r="I58" s="3">
        <v>45037.407048611109</v>
      </c>
      <c r="J58" s="4">
        <v>69000</v>
      </c>
      <c r="K58" s="5">
        <v>2600</v>
      </c>
      <c r="L58" s="5">
        <v>61800</v>
      </c>
      <c r="M58" s="5">
        <f t="shared" si="1"/>
        <v>64400</v>
      </c>
      <c r="N58" s="38">
        <v>1.85</v>
      </c>
      <c r="O58" s="38">
        <v>2.1800000000000002</v>
      </c>
      <c r="P58" s="1"/>
      <c r="Q58" s="1"/>
      <c r="R58" s="1"/>
      <c r="S58" s="1"/>
    </row>
    <row r="59" spans="1:19" s="2" customFormat="1">
      <c r="A59" s="1" t="s">
        <v>4459</v>
      </c>
      <c r="B59" s="1" t="s">
        <v>4640</v>
      </c>
      <c r="C59" s="1" t="s">
        <v>4641</v>
      </c>
      <c r="D59" s="1" t="s">
        <v>4619</v>
      </c>
      <c r="E59" s="2">
        <v>510</v>
      </c>
      <c r="F59" s="1" t="s">
        <v>4642</v>
      </c>
      <c r="G59" s="2" t="s">
        <v>18</v>
      </c>
      <c r="H59" s="1" t="s">
        <v>9167</v>
      </c>
      <c r="I59" s="3">
        <v>45138.45584490741</v>
      </c>
      <c r="J59" s="4">
        <v>293000</v>
      </c>
      <c r="K59" s="5">
        <v>10300</v>
      </c>
      <c r="L59" s="5">
        <v>287400</v>
      </c>
      <c r="M59" s="5">
        <f t="shared" si="1"/>
        <v>297700</v>
      </c>
      <c r="N59" s="38">
        <v>1.85</v>
      </c>
      <c r="O59" s="38">
        <v>2.1800000000000002</v>
      </c>
      <c r="P59" s="1"/>
      <c r="Q59" s="1"/>
      <c r="R59" s="1"/>
      <c r="S59" s="1"/>
    </row>
    <row r="60" spans="1:19" s="2" customFormat="1">
      <c r="A60" s="1" t="s">
        <v>4459</v>
      </c>
      <c r="B60" s="1" t="s">
        <v>4643</v>
      </c>
      <c r="C60" s="1" t="s">
        <v>4644</v>
      </c>
      <c r="D60" s="1" t="s">
        <v>4619</v>
      </c>
      <c r="E60" s="2">
        <v>510</v>
      </c>
      <c r="F60" s="1" t="s">
        <v>4645</v>
      </c>
      <c r="G60" s="2" t="s">
        <v>18</v>
      </c>
      <c r="H60" s="1" t="s">
        <v>9168</v>
      </c>
      <c r="I60" s="3">
        <v>44974.35260416667</v>
      </c>
      <c r="J60" s="4">
        <v>70000</v>
      </c>
      <c r="K60" s="5">
        <v>3100</v>
      </c>
      <c r="L60" s="5">
        <v>69100</v>
      </c>
      <c r="M60" s="5">
        <f t="shared" si="1"/>
        <v>72200</v>
      </c>
      <c r="N60" s="38">
        <v>1.85</v>
      </c>
      <c r="O60" s="38">
        <v>2.1800000000000002</v>
      </c>
      <c r="P60" s="1"/>
      <c r="Q60" s="1"/>
      <c r="R60" s="1"/>
      <c r="S60" s="1"/>
    </row>
    <row r="61" spans="1:19" s="2" customFormat="1">
      <c r="A61" s="1" t="s">
        <v>4459</v>
      </c>
      <c r="B61" s="1" t="s">
        <v>4646</v>
      </c>
      <c r="C61" s="1" t="s">
        <v>4647</v>
      </c>
      <c r="D61" s="1" t="s">
        <v>4619</v>
      </c>
      <c r="E61" s="2">
        <v>510</v>
      </c>
      <c r="F61" s="1" t="s">
        <v>4648</v>
      </c>
      <c r="G61" s="2" t="s">
        <v>18</v>
      </c>
      <c r="H61" s="1" t="s">
        <v>9169</v>
      </c>
      <c r="I61" s="3">
        <v>45009</v>
      </c>
      <c r="J61" s="4">
        <v>163660</v>
      </c>
      <c r="K61" s="5">
        <v>4100</v>
      </c>
      <c r="L61" s="5">
        <v>188900</v>
      </c>
      <c r="M61" s="5">
        <f t="shared" si="1"/>
        <v>193000</v>
      </c>
      <c r="N61" s="38">
        <v>1.85</v>
      </c>
      <c r="O61" s="38">
        <v>2.1800000000000002</v>
      </c>
      <c r="P61" s="1"/>
      <c r="Q61" s="1"/>
      <c r="R61" s="1"/>
      <c r="S61" s="1"/>
    </row>
    <row r="62" spans="1:19" s="2" customFormat="1">
      <c r="A62" s="1" t="s">
        <v>4459</v>
      </c>
      <c r="B62" s="1" t="s">
        <v>4649</v>
      </c>
      <c r="C62" s="1" t="s">
        <v>4650</v>
      </c>
      <c r="D62" s="1" t="s">
        <v>4651</v>
      </c>
      <c r="E62" s="2">
        <v>510</v>
      </c>
      <c r="F62" s="1" t="s">
        <v>4652</v>
      </c>
      <c r="G62" s="2" t="s">
        <v>18</v>
      </c>
      <c r="H62" s="1" t="s">
        <v>9170</v>
      </c>
      <c r="I62" s="3">
        <v>45272.35</v>
      </c>
      <c r="J62" s="4">
        <v>147000</v>
      </c>
      <c r="K62" s="5">
        <v>1900</v>
      </c>
      <c r="L62" s="5">
        <v>101800</v>
      </c>
      <c r="M62" s="5">
        <f t="shared" si="1"/>
        <v>103700</v>
      </c>
      <c r="N62" s="38">
        <v>1.88</v>
      </c>
      <c r="O62" s="38">
        <v>1.88</v>
      </c>
      <c r="P62" s="1"/>
      <c r="Q62" s="1"/>
      <c r="R62" s="1"/>
      <c r="S62" s="1"/>
    </row>
    <row r="63" spans="1:19" s="2" customFormat="1">
      <c r="A63" s="1" t="s">
        <v>4459</v>
      </c>
      <c r="B63" s="1" t="s">
        <v>4653</v>
      </c>
      <c r="C63" s="1" t="s">
        <v>4654</v>
      </c>
      <c r="D63" s="1" t="s">
        <v>4651</v>
      </c>
      <c r="E63" s="2">
        <v>510</v>
      </c>
      <c r="F63" s="1" t="s">
        <v>4655</v>
      </c>
      <c r="G63" s="2" t="s">
        <v>18</v>
      </c>
      <c r="H63" s="1" t="s">
        <v>9171</v>
      </c>
      <c r="I63" s="3">
        <v>45138.355243055557</v>
      </c>
      <c r="J63" s="4">
        <v>151000</v>
      </c>
      <c r="K63" s="5">
        <v>2000</v>
      </c>
      <c r="L63" s="5">
        <v>109000</v>
      </c>
      <c r="M63" s="5">
        <f t="shared" si="1"/>
        <v>111000</v>
      </c>
      <c r="N63" s="38">
        <v>1.88</v>
      </c>
      <c r="O63" s="38">
        <v>1.88</v>
      </c>
      <c r="P63" s="1"/>
      <c r="Q63" s="1"/>
      <c r="R63" s="1"/>
      <c r="S63" s="1"/>
    </row>
    <row r="64" spans="1:19" s="2" customFormat="1">
      <c r="A64" s="1" t="s">
        <v>4459</v>
      </c>
      <c r="B64" s="1" t="s">
        <v>4656</v>
      </c>
      <c r="C64" s="1" t="s">
        <v>4657</v>
      </c>
      <c r="D64" s="1" t="s">
        <v>4651</v>
      </c>
      <c r="E64" s="2">
        <v>510</v>
      </c>
      <c r="F64" s="1" t="s">
        <v>4658</v>
      </c>
      <c r="G64" s="2" t="s">
        <v>18</v>
      </c>
      <c r="H64" s="1" t="s">
        <v>9172</v>
      </c>
      <c r="I64" s="3">
        <v>45042.563391203701</v>
      </c>
      <c r="J64" s="4">
        <v>169000</v>
      </c>
      <c r="K64" s="5">
        <v>2200</v>
      </c>
      <c r="L64" s="5">
        <v>122900</v>
      </c>
      <c r="M64" s="5">
        <f t="shared" si="1"/>
        <v>125100</v>
      </c>
      <c r="N64" s="38">
        <v>1.88</v>
      </c>
      <c r="O64" s="38">
        <v>1.88</v>
      </c>
      <c r="P64" s="1"/>
      <c r="Q64" s="1"/>
      <c r="R64" s="1"/>
      <c r="S64" s="1"/>
    </row>
    <row r="65" spans="1:19" s="2" customFormat="1">
      <c r="A65" s="1" t="s">
        <v>4459</v>
      </c>
      <c r="B65" s="1" t="s">
        <v>4659</v>
      </c>
      <c r="C65" s="1" t="s">
        <v>4660</v>
      </c>
      <c r="D65" s="1" t="s">
        <v>4651</v>
      </c>
      <c r="E65" s="2">
        <v>510</v>
      </c>
      <c r="F65" s="1" t="s">
        <v>4661</v>
      </c>
      <c r="G65" s="2" t="s">
        <v>18</v>
      </c>
      <c r="H65" s="1" t="s">
        <v>9173</v>
      </c>
      <c r="I65" s="3">
        <v>45204.346192129633</v>
      </c>
      <c r="J65" s="4">
        <v>163300</v>
      </c>
      <c r="K65" s="5">
        <v>2000</v>
      </c>
      <c r="L65" s="5">
        <v>120800</v>
      </c>
      <c r="M65" s="5">
        <f t="shared" si="1"/>
        <v>122800</v>
      </c>
      <c r="N65" s="38">
        <v>1.88</v>
      </c>
      <c r="O65" s="38">
        <v>1.88</v>
      </c>
      <c r="P65" s="1"/>
      <c r="Q65" s="1"/>
      <c r="R65" s="1"/>
      <c r="S65" s="1"/>
    </row>
    <row r="66" spans="1:19" s="2" customFormat="1">
      <c r="A66" s="1" t="s">
        <v>4459</v>
      </c>
      <c r="B66" s="1" t="s">
        <v>4662</v>
      </c>
      <c r="C66" s="1" t="s">
        <v>4663</v>
      </c>
      <c r="D66" s="1" t="s">
        <v>4651</v>
      </c>
      <c r="E66" s="2">
        <v>510</v>
      </c>
      <c r="F66" s="1" t="s">
        <v>4664</v>
      </c>
      <c r="G66" s="2" t="s">
        <v>18</v>
      </c>
      <c r="H66" s="1" t="s">
        <v>9174</v>
      </c>
      <c r="I66" s="3">
        <v>45079.425798611112</v>
      </c>
      <c r="J66" s="4">
        <v>162500</v>
      </c>
      <c r="K66" s="5">
        <v>2500</v>
      </c>
      <c r="L66" s="5">
        <v>125700</v>
      </c>
      <c r="M66" s="5">
        <f t="shared" si="1"/>
        <v>128200</v>
      </c>
      <c r="N66" s="38">
        <v>1.88</v>
      </c>
      <c r="O66" s="38">
        <v>1.88</v>
      </c>
      <c r="P66" s="1"/>
      <c r="Q66" s="1"/>
      <c r="R66" s="1"/>
      <c r="S66" s="1"/>
    </row>
    <row r="67" spans="1:19" s="2" customFormat="1">
      <c r="A67" s="1" t="s">
        <v>4459</v>
      </c>
      <c r="B67" s="1" t="s">
        <v>4665</v>
      </c>
      <c r="C67" s="1" t="s">
        <v>4666</v>
      </c>
      <c r="D67" s="1" t="s">
        <v>4651</v>
      </c>
      <c r="E67" s="2">
        <v>510</v>
      </c>
      <c r="F67" s="1" t="s">
        <v>4667</v>
      </c>
      <c r="G67" s="2" t="s">
        <v>18</v>
      </c>
      <c r="H67" s="1" t="s">
        <v>9175</v>
      </c>
      <c r="I67" s="3">
        <v>45204.350636574076</v>
      </c>
      <c r="J67" s="4">
        <v>150000</v>
      </c>
      <c r="K67" s="5">
        <v>2000</v>
      </c>
      <c r="L67" s="5">
        <v>121300</v>
      </c>
      <c r="M67" s="5">
        <f t="shared" si="1"/>
        <v>123300</v>
      </c>
      <c r="N67" s="38">
        <v>1.88</v>
      </c>
      <c r="O67" s="38">
        <v>1.88</v>
      </c>
      <c r="P67" s="1"/>
      <c r="Q67" s="1"/>
      <c r="R67" s="1"/>
      <c r="S67" s="1"/>
    </row>
    <row r="68" spans="1:19" s="2" customFormat="1">
      <c r="A68" s="1" t="s">
        <v>4459</v>
      </c>
      <c r="B68" s="1" t="s">
        <v>4668</v>
      </c>
      <c r="C68" s="1" t="s">
        <v>4669</v>
      </c>
      <c r="D68" s="1" t="s">
        <v>4651</v>
      </c>
      <c r="E68" s="2">
        <v>510</v>
      </c>
      <c r="F68" s="1" t="s">
        <v>4670</v>
      </c>
      <c r="G68" s="2" t="s">
        <v>18</v>
      </c>
      <c r="H68" s="1" t="s">
        <v>9176</v>
      </c>
      <c r="I68" s="3">
        <v>45138.398379629631</v>
      </c>
      <c r="J68" s="4">
        <v>170000</v>
      </c>
      <c r="K68" s="5">
        <v>2700</v>
      </c>
      <c r="L68" s="5">
        <v>146100</v>
      </c>
      <c r="M68" s="5">
        <f t="shared" si="1"/>
        <v>148800</v>
      </c>
      <c r="N68" s="38">
        <v>1.88</v>
      </c>
      <c r="O68" s="38">
        <v>1.88</v>
      </c>
      <c r="P68" s="1"/>
      <c r="Q68" s="1"/>
      <c r="R68" s="1"/>
      <c r="S68" s="1"/>
    </row>
    <row r="69" spans="1:19" s="2" customFormat="1">
      <c r="A69" s="1" t="s">
        <v>4459</v>
      </c>
      <c r="B69" s="1" t="s">
        <v>4671</v>
      </c>
      <c r="C69" s="1" t="s">
        <v>4672</v>
      </c>
      <c r="D69" s="1" t="s">
        <v>4651</v>
      </c>
      <c r="E69" s="2">
        <v>510</v>
      </c>
      <c r="F69" s="1" t="s">
        <v>4673</v>
      </c>
      <c r="G69" s="2" t="s">
        <v>18</v>
      </c>
      <c r="H69" s="1" t="s">
        <v>9177</v>
      </c>
      <c r="I69" s="3">
        <v>45105.555474537039</v>
      </c>
      <c r="J69" s="4">
        <v>145000</v>
      </c>
      <c r="K69" s="5">
        <v>2100</v>
      </c>
      <c r="L69" s="5">
        <v>126700</v>
      </c>
      <c r="M69" s="5">
        <f t="shared" si="1"/>
        <v>128800</v>
      </c>
      <c r="N69" s="38">
        <v>1.88</v>
      </c>
      <c r="O69" s="38">
        <v>1.88</v>
      </c>
      <c r="P69" s="1"/>
      <c r="Q69" s="1"/>
      <c r="R69" s="1"/>
      <c r="S69" s="1"/>
    </row>
    <row r="70" spans="1:19" s="2" customFormat="1">
      <c r="A70" s="1" t="s">
        <v>4459</v>
      </c>
      <c r="B70" s="1" t="s">
        <v>4674</v>
      </c>
      <c r="C70" s="1" t="s">
        <v>4675</v>
      </c>
      <c r="D70" s="1" t="s">
        <v>4651</v>
      </c>
      <c r="E70" s="2">
        <v>510</v>
      </c>
      <c r="F70" s="1" t="s">
        <v>4676</v>
      </c>
      <c r="G70" s="2" t="s">
        <v>18</v>
      </c>
      <c r="H70" s="1" t="s">
        <v>9178</v>
      </c>
      <c r="I70" s="3">
        <v>45154.383460648147</v>
      </c>
      <c r="J70" s="4">
        <v>151000</v>
      </c>
      <c r="K70" s="5">
        <v>2100</v>
      </c>
      <c r="L70" s="5">
        <v>134000</v>
      </c>
      <c r="M70" s="5">
        <f t="shared" ref="M70:M81" si="2">SUM(K70:L70)</f>
        <v>136100</v>
      </c>
      <c r="N70" s="38">
        <v>1.88</v>
      </c>
      <c r="O70" s="38">
        <v>1.88</v>
      </c>
      <c r="P70" s="1"/>
      <c r="Q70" s="1"/>
      <c r="R70" s="1"/>
      <c r="S70" s="1"/>
    </row>
    <row r="71" spans="1:19" s="2" customFormat="1">
      <c r="A71" s="1" t="s">
        <v>4459</v>
      </c>
      <c r="B71" s="1" t="s">
        <v>4677</v>
      </c>
      <c r="C71" s="1" t="s">
        <v>4678</v>
      </c>
      <c r="D71" s="1" t="s">
        <v>4651</v>
      </c>
      <c r="E71" s="2">
        <v>510</v>
      </c>
      <c r="F71" s="1" t="s">
        <v>4679</v>
      </c>
      <c r="G71" s="2" t="s">
        <v>18</v>
      </c>
      <c r="H71" s="1" t="s">
        <v>9179</v>
      </c>
      <c r="I71" s="3">
        <v>44988.572291666664</v>
      </c>
      <c r="J71" s="4">
        <v>149900</v>
      </c>
      <c r="K71" s="5">
        <v>2000</v>
      </c>
      <c r="L71" s="5">
        <v>133800</v>
      </c>
      <c r="M71" s="5">
        <f t="shared" si="2"/>
        <v>135800</v>
      </c>
      <c r="N71" s="38">
        <v>1.88</v>
      </c>
      <c r="O71" s="38">
        <v>1.88</v>
      </c>
      <c r="P71" s="1"/>
      <c r="Q71" s="1"/>
      <c r="R71" s="1"/>
      <c r="S71" s="1"/>
    </row>
    <row r="72" spans="1:19" s="2" customFormat="1">
      <c r="A72" s="1" t="s">
        <v>4459</v>
      </c>
      <c r="B72" s="1" t="s">
        <v>4680</v>
      </c>
      <c r="C72" s="1" t="s">
        <v>4681</v>
      </c>
      <c r="D72" s="1" t="s">
        <v>4651</v>
      </c>
      <c r="E72" s="2">
        <v>510</v>
      </c>
      <c r="F72" s="1" t="s">
        <v>4682</v>
      </c>
      <c r="G72" s="2" t="s">
        <v>18</v>
      </c>
      <c r="H72" s="1" t="s">
        <v>9180</v>
      </c>
      <c r="I72" s="3">
        <v>45128.484722222223</v>
      </c>
      <c r="J72" s="4">
        <v>140000</v>
      </c>
      <c r="K72" s="5">
        <v>2000</v>
      </c>
      <c r="L72" s="5">
        <v>126700</v>
      </c>
      <c r="M72" s="5">
        <f t="shared" si="2"/>
        <v>128700</v>
      </c>
      <c r="N72" s="38">
        <v>1.88</v>
      </c>
      <c r="O72" s="38">
        <v>1.88</v>
      </c>
      <c r="P72" s="1"/>
      <c r="Q72" s="1"/>
      <c r="R72" s="1"/>
      <c r="S72" s="1"/>
    </row>
    <row r="73" spans="1:19" s="2" customFormat="1">
      <c r="A73" s="1" t="s">
        <v>4459</v>
      </c>
      <c r="B73" s="1" t="s">
        <v>4683</v>
      </c>
      <c r="C73" s="1" t="s">
        <v>4684</v>
      </c>
      <c r="D73" s="1" t="s">
        <v>4651</v>
      </c>
      <c r="E73" s="2">
        <v>510</v>
      </c>
      <c r="F73" s="1" t="s">
        <v>4685</v>
      </c>
      <c r="G73" s="2" t="s">
        <v>18</v>
      </c>
      <c r="H73" s="1" t="s">
        <v>9181</v>
      </c>
      <c r="I73" s="3">
        <v>45252.653379629628</v>
      </c>
      <c r="J73" s="4">
        <v>138000</v>
      </c>
      <c r="K73" s="5">
        <v>2000</v>
      </c>
      <c r="L73" s="5">
        <v>125500</v>
      </c>
      <c r="M73" s="5">
        <f t="shared" si="2"/>
        <v>127500</v>
      </c>
      <c r="N73" s="38">
        <v>1.88</v>
      </c>
      <c r="O73" s="38">
        <v>1.88</v>
      </c>
      <c r="P73" s="1"/>
      <c r="Q73" s="1"/>
      <c r="R73" s="1"/>
      <c r="S73" s="1"/>
    </row>
    <row r="74" spans="1:19" s="2" customFormat="1">
      <c r="A74" s="1" t="s">
        <v>4459</v>
      </c>
      <c r="B74" s="1" t="s">
        <v>4686</v>
      </c>
      <c r="C74" s="1" t="s">
        <v>4687</v>
      </c>
      <c r="D74" s="1" t="s">
        <v>4651</v>
      </c>
      <c r="E74" s="2">
        <v>510</v>
      </c>
      <c r="F74" s="1" t="s">
        <v>4688</v>
      </c>
      <c r="G74" s="2" t="s">
        <v>18</v>
      </c>
      <c r="H74" s="1" t="s">
        <v>9182</v>
      </c>
      <c r="I74" s="3">
        <v>45013.62300925926</v>
      </c>
      <c r="J74" s="4">
        <v>198000</v>
      </c>
      <c r="K74" s="5">
        <v>2000</v>
      </c>
      <c r="L74" s="5">
        <v>193800</v>
      </c>
      <c r="M74" s="5">
        <f t="shared" si="2"/>
        <v>195800</v>
      </c>
      <c r="N74" s="38">
        <v>1.88</v>
      </c>
      <c r="O74" s="38">
        <v>1.88</v>
      </c>
      <c r="P74" s="1"/>
      <c r="Q74" s="1"/>
      <c r="R74" s="1"/>
      <c r="S74" s="1"/>
    </row>
    <row r="75" spans="1:19" s="2" customFormat="1">
      <c r="A75" s="1" t="s">
        <v>4459</v>
      </c>
      <c r="B75" s="1" t="s">
        <v>4689</v>
      </c>
      <c r="C75" s="1" t="s">
        <v>4690</v>
      </c>
      <c r="D75" s="1" t="s">
        <v>4651</v>
      </c>
      <c r="E75" s="2">
        <v>510</v>
      </c>
      <c r="F75" s="1" t="s">
        <v>4691</v>
      </c>
      <c r="G75" s="2" t="s">
        <v>18</v>
      </c>
      <c r="H75" s="1" t="s">
        <v>9183</v>
      </c>
      <c r="I75" s="3">
        <v>45138.420162037037</v>
      </c>
      <c r="J75" s="4">
        <v>92500</v>
      </c>
      <c r="K75" s="5">
        <v>2000</v>
      </c>
      <c r="L75" s="5">
        <v>90700</v>
      </c>
      <c r="M75" s="5">
        <f t="shared" si="2"/>
        <v>92700</v>
      </c>
      <c r="N75" s="38">
        <v>1.88</v>
      </c>
      <c r="O75" s="38">
        <v>1.88</v>
      </c>
      <c r="P75" s="1"/>
      <c r="Q75" s="1"/>
      <c r="R75" s="1"/>
      <c r="S75" s="1"/>
    </row>
    <row r="76" spans="1:19" s="2" customFormat="1">
      <c r="A76" s="1" t="s">
        <v>4459</v>
      </c>
      <c r="B76" s="1" t="s">
        <v>4692</v>
      </c>
      <c r="C76" s="1" t="s">
        <v>4693</v>
      </c>
      <c r="D76" s="1" t="s">
        <v>4651</v>
      </c>
      <c r="E76" s="2">
        <v>510</v>
      </c>
      <c r="F76" s="1" t="s">
        <v>4694</v>
      </c>
      <c r="G76" s="2" t="s">
        <v>18</v>
      </c>
      <c r="H76" s="1" t="s">
        <v>9184</v>
      </c>
      <c r="I76" s="3">
        <v>45131.568402777775</v>
      </c>
      <c r="J76" s="4">
        <v>135000</v>
      </c>
      <c r="K76" s="5">
        <v>2700</v>
      </c>
      <c r="L76" s="5">
        <v>135200</v>
      </c>
      <c r="M76" s="5">
        <f t="shared" si="2"/>
        <v>137900</v>
      </c>
      <c r="N76" s="38">
        <v>1.88</v>
      </c>
      <c r="O76" s="38">
        <v>1.88</v>
      </c>
      <c r="P76" s="1"/>
      <c r="Q76" s="1"/>
      <c r="R76" s="1"/>
      <c r="S76" s="1"/>
    </row>
    <row r="77" spans="1:19" s="2" customFormat="1">
      <c r="A77" s="1" t="s">
        <v>4459</v>
      </c>
      <c r="B77" s="1" t="s">
        <v>4695</v>
      </c>
      <c r="C77" s="1" t="s">
        <v>4696</v>
      </c>
      <c r="D77" s="1" t="s">
        <v>4651</v>
      </c>
      <c r="E77" s="2">
        <v>510</v>
      </c>
      <c r="F77" s="1" t="s">
        <v>4697</v>
      </c>
      <c r="G77" s="2" t="s">
        <v>18</v>
      </c>
      <c r="H77" s="1" t="s">
        <v>9185</v>
      </c>
      <c r="I77" s="3">
        <v>44953.491585648146</v>
      </c>
      <c r="J77" s="4">
        <v>175000</v>
      </c>
      <c r="K77" s="5">
        <v>2100</v>
      </c>
      <c r="L77" s="5">
        <v>177000</v>
      </c>
      <c r="M77" s="5">
        <f t="shared" si="2"/>
        <v>179100</v>
      </c>
      <c r="N77" s="38">
        <v>1.88</v>
      </c>
      <c r="O77" s="38">
        <v>1.88</v>
      </c>
      <c r="P77" s="1"/>
      <c r="Q77" s="1"/>
      <c r="R77" s="1"/>
      <c r="S77" s="1"/>
    </row>
    <row r="78" spans="1:19" s="2" customFormat="1">
      <c r="A78" s="1" t="s">
        <v>4459</v>
      </c>
      <c r="B78" s="1" t="s">
        <v>4698</v>
      </c>
      <c r="C78" s="1" t="s">
        <v>4699</v>
      </c>
      <c r="D78" s="1" t="s">
        <v>4651</v>
      </c>
      <c r="E78" s="2">
        <v>510</v>
      </c>
      <c r="F78" s="1" t="s">
        <v>4700</v>
      </c>
      <c r="G78" s="2" t="s">
        <v>18</v>
      </c>
      <c r="H78" s="1" t="s">
        <v>9186</v>
      </c>
      <c r="I78" s="3">
        <v>44981.534363425926</v>
      </c>
      <c r="J78" s="4">
        <v>131000</v>
      </c>
      <c r="K78" s="5">
        <v>2200</v>
      </c>
      <c r="L78" s="5">
        <v>135800</v>
      </c>
      <c r="M78" s="5">
        <f t="shared" si="2"/>
        <v>138000</v>
      </c>
      <c r="N78" s="38">
        <v>1.88</v>
      </c>
      <c r="O78" s="38">
        <v>1.88</v>
      </c>
      <c r="P78" s="1"/>
      <c r="Q78" s="1"/>
      <c r="R78" s="1"/>
      <c r="S78" s="1"/>
    </row>
    <row r="79" spans="1:19">
      <c r="A79" s="1" t="s">
        <v>4459</v>
      </c>
      <c r="B79" s="1" t="s">
        <v>4701</v>
      </c>
      <c r="C79" s="1" t="s">
        <v>4702</v>
      </c>
      <c r="D79" s="1" t="s">
        <v>4651</v>
      </c>
      <c r="E79" s="2">
        <v>510</v>
      </c>
      <c r="F79" s="1" t="s">
        <v>4703</v>
      </c>
      <c r="G79" s="2" t="s">
        <v>18</v>
      </c>
      <c r="H79" s="1" t="s">
        <v>9187</v>
      </c>
      <c r="I79" s="3">
        <v>44946.381203703706</v>
      </c>
      <c r="J79" s="4">
        <v>135000</v>
      </c>
      <c r="K79" s="5">
        <v>2200</v>
      </c>
      <c r="L79" s="5">
        <v>141000</v>
      </c>
      <c r="M79" s="5">
        <f t="shared" si="2"/>
        <v>143200</v>
      </c>
      <c r="N79" s="38">
        <v>1.88</v>
      </c>
      <c r="O79" s="38">
        <v>1.88</v>
      </c>
    </row>
    <row r="80" spans="1:19">
      <c r="A80" s="1" t="s">
        <v>4459</v>
      </c>
      <c r="B80" s="1" t="s">
        <v>4704</v>
      </c>
      <c r="C80" s="1" t="s">
        <v>4705</v>
      </c>
      <c r="D80" s="1" t="s">
        <v>4651</v>
      </c>
      <c r="E80" s="2">
        <v>510</v>
      </c>
      <c r="F80" s="1" t="s">
        <v>4706</v>
      </c>
      <c r="G80" s="2" t="s">
        <v>18</v>
      </c>
      <c r="H80" s="1" t="s">
        <v>9188</v>
      </c>
      <c r="I80" s="3">
        <v>45266.376319444447</v>
      </c>
      <c r="J80" s="4">
        <v>145000</v>
      </c>
      <c r="K80" s="5">
        <v>2500</v>
      </c>
      <c r="L80" s="5">
        <v>153900</v>
      </c>
      <c r="M80" s="5">
        <f t="shared" si="2"/>
        <v>156400</v>
      </c>
      <c r="N80" s="38">
        <v>1.88</v>
      </c>
      <c r="O80" s="38">
        <v>1.88</v>
      </c>
    </row>
    <row r="81" spans="1:15">
      <c r="A81" s="1" t="s">
        <v>4459</v>
      </c>
      <c r="B81" s="1" t="s">
        <v>4707</v>
      </c>
      <c r="C81" s="1" t="s">
        <v>4708</v>
      </c>
      <c r="D81" s="1" t="s">
        <v>4651</v>
      </c>
      <c r="E81" s="2">
        <v>510</v>
      </c>
      <c r="F81" s="1" t="s">
        <v>4709</v>
      </c>
      <c r="G81" s="2" t="s">
        <v>18</v>
      </c>
      <c r="H81" s="1" t="s">
        <v>9189</v>
      </c>
      <c r="I81" s="3">
        <v>45145.46197916667</v>
      </c>
      <c r="J81" s="4">
        <v>117500</v>
      </c>
      <c r="K81" s="5">
        <v>2000</v>
      </c>
      <c r="L81" s="5">
        <v>128100</v>
      </c>
      <c r="M81" s="5">
        <f t="shared" si="2"/>
        <v>130100</v>
      </c>
      <c r="N81" s="38">
        <v>1.88</v>
      </c>
      <c r="O81" s="38">
        <v>1.88</v>
      </c>
    </row>
    <row r="82" spans="1:15">
      <c r="A82" s="1" t="s">
        <v>4459</v>
      </c>
      <c r="B82" s="1" t="s">
        <v>4710</v>
      </c>
      <c r="C82" s="1" t="s">
        <v>4711</v>
      </c>
      <c r="D82" s="1" t="s">
        <v>4651</v>
      </c>
      <c r="E82" s="2">
        <v>510</v>
      </c>
      <c r="F82" s="1" t="s">
        <v>4712</v>
      </c>
      <c r="G82" s="2" t="s">
        <v>18</v>
      </c>
      <c r="H82" s="1" t="s">
        <v>9190</v>
      </c>
      <c r="I82" s="3">
        <v>44952.397986111115</v>
      </c>
      <c r="J82" s="4">
        <v>134000</v>
      </c>
      <c r="K82" s="5">
        <v>3900</v>
      </c>
      <c r="L82" s="5">
        <v>124300</v>
      </c>
      <c r="M82" s="5">
        <f>SUM(K82:L82)+16900</f>
        <v>145100</v>
      </c>
      <c r="N82" s="38">
        <v>1.88</v>
      </c>
      <c r="O82" s="38">
        <v>1.88</v>
      </c>
    </row>
    <row r="83" spans="1:15">
      <c r="A83" s="1" t="s">
        <v>4459</v>
      </c>
      <c r="B83" s="1" t="s">
        <v>4713</v>
      </c>
      <c r="C83" s="1" t="s">
        <v>4714</v>
      </c>
      <c r="D83" s="1" t="s">
        <v>4651</v>
      </c>
      <c r="E83" s="2">
        <v>599</v>
      </c>
      <c r="F83" s="1" t="s">
        <v>4715</v>
      </c>
      <c r="G83" s="2" t="s">
        <v>18</v>
      </c>
      <c r="H83" s="1" t="s">
        <v>9190</v>
      </c>
      <c r="I83" s="3">
        <v>44952.397986111115</v>
      </c>
      <c r="K83" s="5">
        <v>2000</v>
      </c>
      <c r="L83" s="5">
        <v>14900</v>
      </c>
      <c r="N83" s="38">
        <v>1.88</v>
      </c>
      <c r="O83" s="38">
        <v>1.88</v>
      </c>
    </row>
    <row r="84" spans="1:15">
      <c r="A84" s="1" t="s">
        <v>4459</v>
      </c>
      <c r="B84" s="1" t="s">
        <v>4716</v>
      </c>
      <c r="C84" s="1" t="s">
        <v>4717</v>
      </c>
      <c r="D84" s="1" t="s">
        <v>4651</v>
      </c>
      <c r="E84" s="2">
        <v>510</v>
      </c>
      <c r="F84" s="1" t="s">
        <v>4718</v>
      </c>
      <c r="G84" s="2" t="s">
        <v>18</v>
      </c>
      <c r="H84" s="1" t="s">
        <v>9191</v>
      </c>
      <c r="I84" s="3">
        <v>45128.477256944447</v>
      </c>
      <c r="J84" s="4">
        <v>115000</v>
      </c>
      <c r="K84" s="5">
        <v>1900</v>
      </c>
      <c r="L84" s="5">
        <v>130500</v>
      </c>
      <c r="M84" s="5">
        <f t="shared" ref="M84:M101" si="3">SUM(K84:L84)</f>
        <v>132400</v>
      </c>
      <c r="N84" s="38">
        <v>1.88</v>
      </c>
      <c r="O84" s="38">
        <v>1.88</v>
      </c>
    </row>
    <row r="85" spans="1:15">
      <c r="A85" s="1" t="s">
        <v>4459</v>
      </c>
      <c r="B85" s="1" t="s">
        <v>4719</v>
      </c>
      <c r="C85" s="1" t="s">
        <v>4720</v>
      </c>
      <c r="D85" s="1" t="s">
        <v>4651</v>
      </c>
      <c r="E85" s="2">
        <v>510</v>
      </c>
      <c r="F85" s="1" t="s">
        <v>4721</v>
      </c>
      <c r="G85" s="2" t="s">
        <v>18</v>
      </c>
      <c r="H85" s="1" t="s">
        <v>9192</v>
      </c>
      <c r="I85" s="3">
        <v>45275.354791666665</v>
      </c>
      <c r="J85" s="4">
        <v>105000</v>
      </c>
      <c r="K85" s="5">
        <v>1800</v>
      </c>
      <c r="L85" s="5">
        <v>121800</v>
      </c>
      <c r="M85" s="5">
        <f t="shared" si="3"/>
        <v>123600</v>
      </c>
      <c r="N85" s="38">
        <v>1.88</v>
      </c>
      <c r="O85" s="38">
        <v>1.88</v>
      </c>
    </row>
    <row r="86" spans="1:15">
      <c r="A86" s="1" t="s">
        <v>4459</v>
      </c>
      <c r="B86" s="1" t="s">
        <v>4722</v>
      </c>
      <c r="C86" s="1" t="s">
        <v>4723</v>
      </c>
      <c r="D86" s="1" t="s">
        <v>4651</v>
      </c>
      <c r="E86" s="2">
        <v>510</v>
      </c>
      <c r="F86" s="1" t="s">
        <v>4724</v>
      </c>
      <c r="G86" s="2" t="s">
        <v>18</v>
      </c>
      <c r="H86" s="1" t="s">
        <v>9193</v>
      </c>
      <c r="I86" s="3">
        <v>45077.585625</v>
      </c>
      <c r="J86" s="4">
        <v>106700</v>
      </c>
      <c r="K86" s="5">
        <v>2200</v>
      </c>
      <c r="L86" s="5">
        <v>130200</v>
      </c>
      <c r="M86" s="5">
        <f t="shared" si="3"/>
        <v>132400</v>
      </c>
      <c r="N86" s="38">
        <v>1.88</v>
      </c>
      <c r="O86" s="38">
        <v>1.88</v>
      </c>
    </row>
    <row r="87" spans="1:15">
      <c r="A87" s="1" t="s">
        <v>4459</v>
      </c>
      <c r="B87" s="1" t="s">
        <v>4725</v>
      </c>
      <c r="C87" s="1" t="s">
        <v>4726</v>
      </c>
      <c r="D87" s="1" t="s">
        <v>4651</v>
      </c>
      <c r="E87" s="2">
        <v>510</v>
      </c>
      <c r="F87" s="1" t="s">
        <v>4727</v>
      </c>
      <c r="G87" s="2" t="s">
        <v>18</v>
      </c>
      <c r="H87" s="1" t="s">
        <v>9194</v>
      </c>
      <c r="I87" s="3">
        <v>45026.415775462963</v>
      </c>
      <c r="J87" s="4">
        <v>73000</v>
      </c>
      <c r="K87" s="5">
        <v>1500</v>
      </c>
      <c r="L87" s="5">
        <v>90800</v>
      </c>
      <c r="M87" s="5">
        <f t="shared" si="3"/>
        <v>92300</v>
      </c>
      <c r="N87" s="38">
        <v>1.88</v>
      </c>
      <c r="O87" s="38">
        <v>1.88</v>
      </c>
    </row>
    <row r="88" spans="1:15">
      <c r="A88" s="1" t="s">
        <v>4459</v>
      </c>
      <c r="B88" s="1" t="s">
        <v>4728</v>
      </c>
      <c r="C88" s="1" t="s">
        <v>4729</v>
      </c>
      <c r="D88" s="1" t="s">
        <v>4730</v>
      </c>
      <c r="E88" s="2">
        <v>510</v>
      </c>
      <c r="F88" s="1" t="s">
        <v>4731</v>
      </c>
      <c r="G88" s="2" t="s">
        <v>18</v>
      </c>
      <c r="H88" s="1" t="s">
        <v>9195</v>
      </c>
      <c r="I88" s="3">
        <v>45079.642858796295</v>
      </c>
      <c r="J88" s="4">
        <v>110000</v>
      </c>
      <c r="K88" s="5">
        <v>1000</v>
      </c>
      <c r="L88" s="5">
        <v>60100</v>
      </c>
      <c r="M88" s="5">
        <f t="shared" si="3"/>
        <v>61100</v>
      </c>
      <c r="N88" s="38">
        <v>1.55</v>
      </c>
      <c r="O88" s="38">
        <v>1.96</v>
      </c>
    </row>
    <row r="89" spans="1:15">
      <c r="A89" s="1" t="s">
        <v>4459</v>
      </c>
      <c r="B89" s="1" t="s">
        <v>4732</v>
      </c>
      <c r="C89" s="1" t="s">
        <v>4733</v>
      </c>
      <c r="D89" s="1" t="s">
        <v>4730</v>
      </c>
      <c r="E89" s="2">
        <v>510</v>
      </c>
      <c r="F89" s="1" t="s">
        <v>4734</v>
      </c>
      <c r="G89" s="2" t="s">
        <v>18</v>
      </c>
      <c r="H89" s="1" t="s">
        <v>9196</v>
      </c>
      <c r="I89" s="3">
        <v>45190.613229166665</v>
      </c>
      <c r="J89" s="4">
        <v>100000</v>
      </c>
      <c r="K89" s="5">
        <v>1100</v>
      </c>
      <c r="L89" s="5">
        <v>63100</v>
      </c>
      <c r="M89" s="5">
        <f t="shared" si="3"/>
        <v>64200</v>
      </c>
      <c r="N89" s="38">
        <v>1.55</v>
      </c>
      <c r="O89" s="38">
        <v>1.96</v>
      </c>
    </row>
    <row r="90" spans="1:15">
      <c r="A90" s="1" t="s">
        <v>4459</v>
      </c>
      <c r="B90" s="1" t="s">
        <v>4735</v>
      </c>
      <c r="C90" s="1" t="s">
        <v>4736</v>
      </c>
      <c r="D90" s="1" t="s">
        <v>4730</v>
      </c>
      <c r="E90" s="2">
        <v>510</v>
      </c>
      <c r="F90" s="1" t="s">
        <v>4737</v>
      </c>
      <c r="G90" s="2" t="s">
        <v>18</v>
      </c>
      <c r="H90" s="1" t="s">
        <v>9197</v>
      </c>
      <c r="I90" s="3">
        <v>45084.46266203704</v>
      </c>
      <c r="J90" s="4">
        <v>100000</v>
      </c>
      <c r="K90" s="5">
        <v>1000</v>
      </c>
      <c r="L90" s="5">
        <v>65700</v>
      </c>
      <c r="M90" s="5">
        <f t="shared" si="3"/>
        <v>66700</v>
      </c>
      <c r="N90" s="38">
        <v>1.55</v>
      </c>
      <c r="O90" s="38">
        <v>1.96</v>
      </c>
    </row>
    <row r="91" spans="1:15">
      <c r="A91" s="1" t="s">
        <v>4459</v>
      </c>
      <c r="B91" s="1" t="s">
        <v>4738</v>
      </c>
      <c r="C91" s="1" t="s">
        <v>4739</v>
      </c>
      <c r="D91" s="1" t="s">
        <v>4730</v>
      </c>
      <c r="E91" s="2">
        <v>510</v>
      </c>
      <c r="F91" s="1" t="s">
        <v>4740</v>
      </c>
      <c r="G91" s="2" t="s">
        <v>18</v>
      </c>
      <c r="H91" s="1" t="s">
        <v>9198</v>
      </c>
      <c r="I91" s="3">
        <v>45237.507199074076</v>
      </c>
      <c r="J91" s="4">
        <v>81000</v>
      </c>
      <c r="K91" s="5">
        <v>1000</v>
      </c>
      <c r="L91" s="5">
        <v>53500</v>
      </c>
      <c r="M91" s="5">
        <f t="shared" si="3"/>
        <v>54500</v>
      </c>
      <c r="N91" s="38">
        <v>1.55</v>
      </c>
      <c r="O91" s="38">
        <v>1.96</v>
      </c>
    </row>
    <row r="92" spans="1:15">
      <c r="A92" s="1" t="s">
        <v>4459</v>
      </c>
      <c r="B92" s="1" t="s">
        <v>4741</v>
      </c>
      <c r="C92" s="1" t="s">
        <v>4742</v>
      </c>
      <c r="D92" s="1" t="s">
        <v>4730</v>
      </c>
      <c r="E92" s="2">
        <v>510</v>
      </c>
      <c r="F92" s="1" t="s">
        <v>4743</v>
      </c>
      <c r="G92" s="2" t="s">
        <v>18</v>
      </c>
      <c r="H92" s="1" t="s">
        <v>9199</v>
      </c>
      <c r="I92" s="3">
        <v>45278.620254629626</v>
      </c>
      <c r="J92" s="4">
        <v>130000</v>
      </c>
      <c r="K92" s="5">
        <v>1000</v>
      </c>
      <c r="L92" s="5">
        <v>88900</v>
      </c>
      <c r="M92" s="5">
        <f t="shared" si="3"/>
        <v>89900</v>
      </c>
      <c r="N92" s="38">
        <v>1.55</v>
      </c>
      <c r="O92" s="38">
        <v>1.96</v>
      </c>
    </row>
    <row r="93" spans="1:15">
      <c r="A93" s="1" t="s">
        <v>4459</v>
      </c>
      <c r="B93" s="1" t="s">
        <v>4744</v>
      </c>
      <c r="C93" s="1" t="s">
        <v>4745</v>
      </c>
      <c r="D93" s="1" t="s">
        <v>4730</v>
      </c>
      <c r="E93" s="2">
        <v>510</v>
      </c>
      <c r="F93" s="1" t="s">
        <v>4746</v>
      </c>
      <c r="G93" s="2" t="s">
        <v>18</v>
      </c>
      <c r="H93" s="1" t="s">
        <v>9200</v>
      </c>
      <c r="I93" s="3">
        <v>44956.437604166669</v>
      </c>
      <c r="J93" s="4">
        <v>109900</v>
      </c>
      <c r="K93" s="5">
        <v>1100</v>
      </c>
      <c r="L93" s="5">
        <v>75600</v>
      </c>
      <c r="M93" s="5">
        <f t="shared" si="3"/>
        <v>76700</v>
      </c>
      <c r="N93" s="38">
        <v>1.55</v>
      </c>
      <c r="O93" s="38">
        <v>1.96</v>
      </c>
    </row>
    <row r="94" spans="1:15">
      <c r="A94" s="1" t="s">
        <v>4459</v>
      </c>
      <c r="B94" s="1" t="s">
        <v>4747</v>
      </c>
      <c r="C94" s="1" t="s">
        <v>4748</v>
      </c>
      <c r="D94" s="1" t="s">
        <v>4730</v>
      </c>
      <c r="E94" s="2">
        <v>510</v>
      </c>
      <c r="F94" s="1" t="s">
        <v>4749</v>
      </c>
      <c r="G94" s="2" t="s">
        <v>18</v>
      </c>
      <c r="H94" s="1" t="s">
        <v>9201</v>
      </c>
      <c r="I94" s="3">
        <v>45000.36383101852</v>
      </c>
      <c r="J94" s="4">
        <v>125000</v>
      </c>
      <c r="K94" s="5">
        <v>1300</v>
      </c>
      <c r="L94" s="5">
        <v>89700</v>
      </c>
      <c r="M94" s="5">
        <f t="shared" si="3"/>
        <v>91000</v>
      </c>
      <c r="N94" s="38">
        <v>1.55</v>
      </c>
      <c r="O94" s="38">
        <v>1.96</v>
      </c>
    </row>
    <row r="95" spans="1:15">
      <c r="A95" s="1" t="s">
        <v>4459</v>
      </c>
      <c r="B95" s="1" t="s">
        <v>4750</v>
      </c>
      <c r="C95" s="1" t="s">
        <v>4751</v>
      </c>
      <c r="D95" s="1" t="s">
        <v>4730</v>
      </c>
      <c r="E95" s="2">
        <v>510</v>
      </c>
      <c r="F95" s="1" t="s">
        <v>4752</v>
      </c>
      <c r="G95" s="2" t="s">
        <v>18</v>
      </c>
      <c r="H95" s="1" t="s">
        <v>9202</v>
      </c>
      <c r="I95" s="3">
        <v>45167.400787037041</v>
      </c>
      <c r="J95" s="4">
        <v>65000</v>
      </c>
      <c r="K95" s="5">
        <v>1000</v>
      </c>
      <c r="L95" s="5">
        <v>50700</v>
      </c>
      <c r="M95" s="5">
        <f t="shared" si="3"/>
        <v>51700</v>
      </c>
      <c r="N95" s="38">
        <v>1.55</v>
      </c>
      <c r="O95" s="38">
        <v>1.96</v>
      </c>
    </row>
    <row r="96" spans="1:15">
      <c r="A96" s="1" t="s">
        <v>4459</v>
      </c>
      <c r="B96" s="1" t="s">
        <v>4753</v>
      </c>
      <c r="C96" s="1" t="s">
        <v>4754</v>
      </c>
      <c r="D96" s="1" t="s">
        <v>4730</v>
      </c>
      <c r="E96" s="2">
        <v>510</v>
      </c>
      <c r="F96" s="1" t="s">
        <v>4755</v>
      </c>
      <c r="G96" s="2" t="s">
        <v>18</v>
      </c>
      <c r="H96" s="1" t="s">
        <v>9203</v>
      </c>
      <c r="I96" s="3">
        <v>45037.499016203707</v>
      </c>
      <c r="J96" s="4">
        <v>74901</v>
      </c>
      <c r="K96" s="5">
        <v>1000</v>
      </c>
      <c r="L96" s="5">
        <v>58600</v>
      </c>
      <c r="M96" s="5">
        <f t="shared" si="3"/>
        <v>59600</v>
      </c>
      <c r="N96" s="38">
        <v>1.55</v>
      </c>
      <c r="O96" s="38">
        <v>1.96</v>
      </c>
    </row>
    <row r="97" spans="1:15">
      <c r="A97" s="1" t="s">
        <v>4459</v>
      </c>
      <c r="B97" s="1" t="s">
        <v>4756</v>
      </c>
      <c r="C97" s="1" t="s">
        <v>4757</v>
      </c>
      <c r="D97" s="1" t="s">
        <v>4730</v>
      </c>
      <c r="E97" s="2">
        <v>510</v>
      </c>
      <c r="F97" s="1" t="s">
        <v>4758</v>
      </c>
      <c r="G97" s="2" t="s">
        <v>18</v>
      </c>
      <c r="H97" s="1" t="s">
        <v>9204</v>
      </c>
      <c r="I97" s="3">
        <v>45100.595243055555</v>
      </c>
      <c r="J97" s="4">
        <v>85000</v>
      </c>
      <c r="K97" s="5">
        <v>1000</v>
      </c>
      <c r="L97" s="5">
        <v>67700</v>
      </c>
      <c r="M97" s="5">
        <f t="shared" si="3"/>
        <v>68700</v>
      </c>
      <c r="N97" s="38">
        <v>1.55</v>
      </c>
      <c r="O97" s="38">
        <v>1.96</v>
      </c>
    </row>
    <row r="98" spans="1:15">
      <c r="A98" s="1" t="s">
        <v>4459</v>
      </c>
      <c r="B98" s="1" t="s">
        <v>4759</v>
      </c>
      <c r="C98" s="1" t="s">
        <v>4760</v>
      </c>
      <c r="D98" s="1" t="s">
        <v>4730</v>
      </c>
      <c r="E98" s="2">
        <v>510</v>
      </c>
      <c r="F98" s="1" t="s">
        <v>4761</v>
      </c>
      <c r="G98" s="2" t="s">
        <v>18</v>
      </c>
      <c r="H98" s="1" t="s">
        <v>9205</v>
      </c>
      <c r="I98" s="3">
        <v>45282.48027777778</v>
      </c>
      <c r="J98" s="4">
        <v>75000</v>
      </c>
      <c r="K98" s="5">
        <v>1800</v>
      </c>
      <c r="L98" s="5">
        <v>59700</v>
      </c>
      <c r="M98" s="5">
        <f t="shared" si="3"/>
        <v>61500</v>
      </c>
      <c r="N98" s="38">
        <v>1.55</v>
      </c>
      <c r="O98" s="38">
        <v>1.96</v>
      </c>
    </row>
    <row r="99" spans="1:15">
      <c r="A99" s="1" t="s">
        <v>4459</v>
      </c>
      <c r="B99" s="1" t="s">
        <v>4762</v>
      </c>
      <c r="C99" s="1" t="s">
        <v>4763</v>
      </c>
      <c r="D99" s="1" t="s">
        <v>4730</v>
      </c>
      <c r="E99" s="2">
        <v>510</v>
      </c>
      <c r="F99" s="1" t="s">
        <v>4764</v>
      </c>
      <c r="G99" s="2" t="s">
        <v>18</v>
      </c>
      <c r="H99" s="1" t="s">
        <v>9206</v>
      </c>
      <c r="I99" s="3">
        <v>45177.401585648149</v>
      </c>
      <c r="J99" s="4">
        <v>91000</v>
      </c>
      <c r="K99" s="5">
        <v>1000</v>
      </c>
      <c r="L99" s="5">
        <v>75100</v>
      </c>
      <c r="M99" s="5">
        <f t="shared" si="3"/>
        <v>76100</v>
      </c>
      <c r="N99" s="38">
        <v>1.55</v>
      </c>
      <c r="O99" s="38">
        <v>1.96</v>
      </c>
    </row>
    <row r="100" spans="1:15">
      <c r="A100" s="1" t="s">
        <v>4459</v>
      </c>
      <c r="B100" s="1" t="s">
        <v>4765</v>
      </c>
      <c r="C100" s="1" t="s">
        <v>4766</v>
      </c>
      <c r="D100" s="1" t="s">
        <v>4730</v>
      </c>
      <c r="E100" s="2">
        <v>510</v>
      </c>
      <c r="F100" s="1" t="s">
        <v>4767</v>
      </c>
      <c r="G100" s="2" t="s">
        <v>18</v>
      </c>
      <c r="H100" s="1" t="s">
        <v>9207</v>
      </c>
      <c r="I100" s="3">
        <v>45229.414699074077</v>
      </c>
      <c r="J100" s="4">
        <v>135000</v>
      </c>
      <c r="K100" s="5">
        <v>2000</v>
      </c>
      <c r="L100" s="5">
        <v>121700</v>
      </c>
      <c r="M100" s="5">
        <f t="shared" si="3"/>
        <v>123700</v>
      </c>
      <c r="N100" s="38">
        <v>1.55</v>
      </c>
      <c r="O100" s="38">
        <v>1.96</v>
      </c>
    </row>
    <row r="101" spans="1:15">
      <c r="A101" s="1" t="s">
        <v>4459</v>
      </c>
      <c r="B101" s="1" t="s">
        <v>4768</v>
      </c>
      <c r="C101" s="1" t="s">
        <v>4769</v>
      </c>
      <c r="D101" s="1" t="s">
        <v>4730</v>
      </c>
      <c r="E101" s="2">
        <v>510</v>
      </c>
      <c r="F101" s="1" t="s">
        <v>4770</v>
      </c>
      <c r="G101" s="2" t="s">
        <v>18</v>
      </c>
      <c r="H101" s="1" t="s">
        <v>9208</v>
      </c>
      <c r="I101" s="3">
        <v>45191.388518518521</v>
      </c>
      <c r="J101" s="4">
        <v>82900</v>
      </c>
      <c r="K101" s="5">
        <v>1200</v>
      </c>
      <c r="L101" s="5">
        <v>76100</v>
      </c>
      <c r="M101" s="5">
        <f t="shared" si="3"/>
        <v>77300</v>
      </c>
      <c r="N101" s="38">
        <v>1.55</v>
      </c>
      <c r="O101" s="38">
        <v>1.96</v>
      </c>
    </row>
    <row r="102" spans="1:15">
      <c r="A102" s="1" t="s">
        <v>4459</v>
      </c>
      <c r="B102" s="1" t="s">
        <v>4771</v>
      </c>
      <c r="C102" s="1" t="s">
        <v>4772</v>
      </c>
      <c r="D102" s="1" t="s">
        <v>4730</v>
      </c>
      <c r="E102" s="2">
        <v>510</v>
      </c>
      <c r="F102" s="1" t="s">
        <v>4773</v>
      </c>
      <c r="G102" s="2" t="s">
        <v>18</v>
      </c>
      <c r="H102" s="1" t="s">
        <v>9209</v>
      </c>
      <c r="I102" s="3">
        <v>45107.602372685185</v>
      </c>
      <c r="J102" s="4">
        <v>130000</v>
      </c>
      <c r="K102" s="5">
        <v>1000</v>
      </c>
      <c r="L102" s="5">
        <v>121900</v>
      </c>
      <c r="M102" s="5">
        <f>SUM(K102:L102)+800</f>
        <v>123700</v>
      </c>
      <c r="N102" s="38">
        <v>1.55</v>
      </c>
      <c r="O102" s="38">
        <v>1.96</v>
      </c>
    </row>
    <row r="103" spans="1:15">
      <c r="A103" s="1" t="s">
        <v>4459</v>
      </c>
      <c r="B103" s="1" t="s">
        <v>4774</v>
      </c>
      <c r="C103" s="1" t="s">
        <v>4775</v>
      </c>
      <c r="D103" s="1" t="s">
        <v>4776</v>
      </c>
      <c r="E103" s="2">
        <v>500</v>
      </c>
      <c r="F103" s="1" t="s">
        <v>4777</v>
      </c>
      <c r="G103" s="2" t="s">
        <v>18</v>
      </c>
      <c r="H103" s="1" t="s">
        <v>9209</v>
      </c>
      <c r="I103" s="3">
        <v>45107.602372685185</v>
      </c>
      <c r="K103" s="5">
        <v>800</v>
      </c>
      <c r="L103" s="5">
        <v>0</v>
      </c>
      <c r="N103" s="38">
        <v>1</v>
      </c>
      <c r="O103" s="38">
        <v>1</v>
      </c>
    </row>
    <row r="104" spans="1:15">
      <c r="A104" s="1" t="s">
        <v>4459</v>
      </c>
      <c r="B104" s="1" t="s">
        <v>4778</v>
      </c>
      <c r="C104" s="1" t="s">
        <v>4779</v>
      </c>
      <c r="D104" s="1" t="s">
        <v>4730</v>
      </c>
      <c r="E104" s="2">
        <v>510</v>
      </c>
      <c r="F104" s="1" t="s">
        <v>4780</v>
      </c>
      <c r="G104" s="2" t="s">
        <v>18</v>
      </c>
      <c r="H104" s="1" t="s">
        <v>9210</v>
      </c>
      <c r="I104" s="3">
        <v>45159.353819444441</v>
      </c>
      <c r="J104" s="4">
        <v>65000</v>
      </c>
      <c r="K104" s="5">
        <v>1700</v>
      </c>
      <c r="L104" s="5">
        <v>60800</v>
      </c>
      <c r="M104" s="5">
        <f t="shared" ref="M104:M124" si="4">SUM(K104:L104)</f>
        <v>62500</v>
      </c>
      <c r="N104" s="38">
        <v>1.55</v>
      </c>
      <c r="O104" s="38">
        <v>1.96</v>
      </c>
    </row>
    <row r="105" spans="1:15">
      <c r="A105" s="1" t="s">
        <v>4459</v>
      </c>
      <c r="B105" s="1" t="s">
        <v>4781</v>
      </c>
      <c r="C105" s="1" t="s">
        <v>4782</v>
      </c>
      <c r="D105" s="1" t="s">
        <v>4730</v>
      </c>
      <c r="E105" s="2">
        <v>510</v>
      </c>
      <c r="F105" s="1" t="s">
        <v>4783</v>
      </c>
      <c r="G105" s="2" t="s">
        <v>18</v>
      </c>
      <c r="H105" s="1" t="s">
        <v>9211</v>
      </c>
      <c r="I105" s="3">
        <v>44939.522546296299</v>
      </c>
      <c r="J105" s="4">
        <v>75000</v>
      </c>
      <c r="K105" s="5">
        <v>1000</v>
      </c>
      <c r="L105" s="5">
        <v>76900</v>
      </c>
      <c r="M105" s="5">
        <f t="shared" si="4"/>
        <v>77900</v>
      </c>
      <c r="N105" s="38">
        <v>1.55</v>
      </c>
      <c r="O105" s="38">
        <v>1.96</v>
      </c>
    </row>
    <row r="106" spans="1:15">
      <c r="A106" s="1" t="s">
        <v>4459</v>
      </c>
      <c r="B106" s="1" t="s">
        <v>4784</v>
      </c>
      <c r="C106" s="1" t="s">
        <v>4785</v>
      </c>
      <c r="D106" s="1" t="s">
        <v>4730</v>
      </c>
      <c r="E106" s="2">
        <v>510</v>
      </c>
      <c r="F106" s="1" t="s">
        <v>4786</v>
      </c>
      <c r="G106" s="2" t="s">
        <v>18</v>
      </c>
      <c r="H106" s="1" t="s">
        <v>9212</v>
      </c>
      <c r="I106" s="3">
        <v>45135.51358796296</v>
      </c>
      <c r="J106" s="4">
        <v>95000</v>
      </c>
      <c r="K106" s="5">
        <v>1000</v>
      </c>
      <c r="L106" s="5">
        <v>99100</v>
      </c>
      <c r="M106" s="5">
        <f t="shared" si="4"/>
        <v>100100</v>
      </c>
      <c r="N106" s="38">
        <v>1.55</v>
      </c>
      <c r="O106" s="38">
        <v>1.96</v>
      </c>
    </row>
    <row r="107" spans="1:15">
      <c r="A107" s="1" t="s">
        <v>4459</v>
      </c>
      <c r="B107" s="1" t="s">
        <v>4787</v>
      </c>
      <c r="C107" s="1" t="s">
        <v>4788</v>
      </c>
      <c r="D107" s="1" t="s">
        <v>4789</v>
      </c>
      <c r="E107" s="2">
        <v>510</v>
      </c>
      <c r="F107" s="1" t="s">
        <v>4790</v>
      </c>
      <c r="G107" s="2" t="s">
        <v>18</v>
      </c>
      <c r="H107" s="1" t="s">
        <v>9213</v>
      </c>
      <c r="I107" s="3">
        <v>45100.366261574076</v>
      </c>
      <c r="J107" s="4">
        <v>130000</v>
      </c>
      <c r="K107" s="5">
        <v>1300</v>
      </c>
      <c r="L107" s="5">
        <v>66000</v>
      </c>
      <c r="M107" s="5">
        <f t="shared" si="4"/>
        <v>67300</v>
      </c>
      <c r="N107" s="38">
        <v>1.55</v>
      </c>
      <c r="O107" s="38">
        <v>2.4603174603174605</v>
      </c>
    </row>
    <row r="108" spans="1:15">
      <c r="A108" s="1" t="s">
        <v>4459</v>
      </c>
      <c r="B108" s="1" t="s">
        <v>4791</v>
      </c>
      <c r="C108" s="1" t="s">
        <v>4792</v>
      </c>
      <c r="D108" s="1" t="s">
        <v>4789</v>
      </c>
      <c r="E108" s="2">
        <v>510</v>
      </c>
      <c r="F108" s="1" t="s">
        <v>4793</v>
      </c>
      <c r="G108" s="2" t="s">
        <v>18</v>
      </c>
      <c r="H108" s="1" t="s">
        <v>9214</v>
      </c>
      <c r="I108" s="3">
        <v>45218.567337962966</v>
      </c>
      <c r="J108" s="4">
        <v>132000</v>
      </c>
      <c r="K108" s="5">
        <v>1300</v>
      </c>
      <c r="L108" s="5">
        <v>71500</v>
      </c>
      <c r="M108" s="5">
        <f t="shared" si="4"/>
        <v>72800</v>
      </c>
      <c r="N108" s="38">
        <v>1.55</v>
      </c>
      <c r="O108" s="38">
        <v>2.4603174603174605</v>
      </c>
    </row>
    <row r="109" spans="1:15">
      <c r="A109" s="1" t="s">
        <v>4459</v>
      </c>
      <c r="B109" s="1" t="s">
        <v>4794</v>
      </c>
      <c r="C109" s="1" t="s">
        <v>4795</v>
      </c>
      <c r="D109" s="1" t="s">
        <v>4789</v>
      </c>
      <c r="E109" s="2">
        <v>510</v>
      </c>
      <c r="F109" s="1" t="s">
        <v>4796</v>
      </c>
      <c r="G109" s="2" t="s">
        <v>18</v>
      </c>
      <c r="H109" s="1" t="s">
        <v>9215</v>
      </c>
      <c r="I109" s="3">
        <v>45006.564745370371</v>
      </c>
      <c r="J109" s="4">
        <v>115000</v>
      </c>
      <c r="K109" s="5">
        <v>4000</v>
      </c>
      <c r="L109" s="5">
        <v>60100</v>
      </c>
      <c r="M109" s="5">
        <f t="shared" si="4"/>
        <v>64100</v>
      </c>
      <c r="N109" s="38">
        <v>1.55</v>
      </c>
      <c r="O109" s="38">
        <v>2.4603174603174605</v>
      </c>
    </row>
    <row r="110" spans="1:15">
      <c r="A110" s="1" t="s">
        <v>4459</v>
      </c>
      <c r="B110" s="1" t="s">
        <v>4797</v>
      </c>
      <c r="C110" s="1" t="s">
        <v>4798</v>
      </c>
      <c r="D110" s="1" t="s">
        <v>4789</v>
      </c>
      <c r="E110" s="2">
        <v>510</v>
      </c>
      <c r="F110" s="1" t="s">
        <v>4799</v>
      </c>
      <c r="G110" s="2" t="s">
        <v>18</v>
      </c>
      <c r="H110" s="1" t="s">
        <v>9216</v>
      </c>
      <c r="I110" s="3">
        <v>45047.396516203706</v>
      </c>
      <c r="J110" s="4">
        <v>140000</v>
      </c>
      <c r="K110" s="5">
        <v>1200</v>
      </c>
      <c r="L110" s="5">
        <v>76900</v>
      </c>
      <c r="M110" s="5">
        <f t="shared" si="4"/>
        <v>78100</v>
      </c>
      <c r="N110" s="38">
        <v>1.55</v>
      </c>
      <c r="O110" s="38">
        <v>2.4603174603174605</v>
      </c>
    </row>
    <row r="111" spans="1:15">
      <c r="A111" s="1" t="s">
        <v>4459</v>
      </c>
      <c r="B111" s="1" t="s">
        <v>4800</v>
      </c>
      <c r="C111" s="1" t="s">
        <v>4801</v>
      </c>
      <c r="D111" s="1" t="s">
        <v>4789</v>
      </c>
      <c r="E111" s="2">
        <v>510</v>
      </c>
      <c r="F111" s="1" t="s">
        <v>4802</v>
      </c>
      <c r="G111" s="2" t="s">
        <v>18</v>
      </c>
      <c r="H111" s="1" t="s">
        <v>9217</v>
      </c>
      <c r="I111" s="3">
        <v>45170.478483796294</v>
      </c>
      <c r="J111" s="4">
        <v>130000</v>
      </c>
      <c r="K111" s="5">
        <v>1300</v>
      </c>
      <c r="L111" s="5">
        <v>74200</v>
      </c>
      <c r="M111" s="5">
        <f t="shared" si="4"/>
        <v>75500</v>
      </c>
      <c r="N111" s="38">
        <v>1.55</v>
      </c>
      <c r="O111" s="38">
        <v>2.4603174603174605</v>
      </c>
    </row>
    <row r="112" spans="1:15">
      <c r="A112" s="1" t="s">
        <v>4459</v>
      </c>
      <c r="B112" s="1" t="s">
        <v>4803</v>
      </c>
      <c r="C112" s="1" t="s">
        <v>4804</v>
      </c>
      <c r="D112" s="1" t="s">
        <v>4789</v>
      </c>
      <c r="E112" s="2">
        <v>510</v>
      </c>
      <c r="F112" s="1" t="s">
        <v>4805</v>
      </c>
      <c r="G112" s="2" t="s">
        <v>18</v>
      </c>
      <c r="H112" s="1" t="s">
        <v>9218</v>
      </c>
      <c r="I112" s="3">
        <v>45112.459270833337</v>
      </c>
      <c r="J112" s="4">
        <v>165000</v>
      </c>
      <c r="K112" s="5">
        <v>1400</v>
      </c>
      <c r="L112" s="5">
        <v>95100</v>
      </c>
      <c r="M112" s="5">
        <f t="shared" si="4"/>
        <v>96500</v>
      </c>
      <c r="N112" s="38">
        <v>1.55</v>
      </c>
      <c r="O112" s="38">
        <v>2.4603174603174605</v>
      </c>
    </row>
    <row r="113" spans="1:19">
      <c r="A113" s="1" t="s">
        <v>4459</v>
      </c>
      <c r="B113" s="1" t="s">
        <v>4806</v>
      </c>
      <c r="C113" s="1" t="s">
        <v>4807</v>
      </c>
      <c r="D113" s="1" t="s">
        <v>4789</v>
      </c>
      <c r="E113" s="2">
        <v>510</v>
      </c>
      <c r="F113" s="1" t="s">
        <v>4808</v>
      </c>
      <c r="G113" s="2" t="s">
        <v>18</v>
      </c>
      <c r="H113" s="1" t="s">
        <v>9219</v>
      </c>
      <c r="I113" s="3">
        <v>45030.559814814813</v>
      </c>
      <c r="J113" s="4">
        <v>116000</v>
      </c>
      <c r="K113" s="5">
        <v>1200</v>
      </c>
      <c r="L113" s="5">
        <v>67400</v>
      </c>
      <c r="M113" s="5">
        <f t="shared" si="4"/>
        <v>68600</v>
      </c>
      <c r="N113" s="38">
        <v>1.55</v>
      </c>
      <c r="O113" s="38">
        <v>2.4603174603174605</v>
      </c>
    </row>
    <row r="114" spans="1:19">
      <c r="A114" s="1" t="s">
        <v>4459</v>
      </c>
      <c r="B114" s="1" t="s">
        <v>4809</v>
      </c>
      <c r="C114" s="1" t="s">
        <v>4810</v>
      </c>
      <c r="D114" s="1" t="s">
        <v>4789</v>
      </c>
      <c r="E114" s="2">
        <v>510</v>
      </c>
      <c r="F114" s="1" t="s">
        <v>4811</v>
      </c>
      <c r="G114" s="2" t="s">
        <v>18</v>
      </c>
      <c r="H114" s="1" t="s">
        <v>9220</v>
      </c>
      <c r="I114" s="3">
        <v>44932.449664351851</v>
      </c>
      <c r="J114" s="4">
        <v>105000</v>
      </c>
      <c r="K114" s="5">
        <v>1300</v>
      </c>
      <c r="L114" s="5">
        <v>62900</v>
      </c>
      <c r="M114" s="5">
        <f t="shared" si="4"/>
        <v>64200</v>
      </c>
      <c r="N114" s="38">
        <v>1.55</v>
      </c>
      <c r="O114" s="38">
        <v>2.4603174603174605</v>
      </c>
    </row>
    <row r="115" spans="1:19">
      <c r="A115" s="1" t="s">
        <v>4459</v>
      </c>
      <c r="B115" s="1" t="s">
        <v>4812</v>
      </c>
      <c r="C115" s="1" t="s">
        <v>4813</v>
      </c>
      <c r="D115" s="1" t="s">
        <v>4789</v>
      </c>
      <c r="E115" s="2">
        <v>510</v>
      </c>
      <c r="F115" s="1" t="s">
        <v>4814</v>
      </c>
      <c r="G115" s="2" t="s">
        <v>18</v>
      </c>
      <c r="H115" s="1" t="s">
        <v>9221</v>
      </c>
      <c r="I115" s="3">
        <v>45070.421956018516</v>
      </c>
      <c r="J115" s="4">
        <v>110000</v>
      </c>
      <c r="K115" s="5">
        <v>1400</v>
      </c>
      <c r="L115" s="5">
        <v>69500</v>
      </c>
      <c r="M115" s="5">
        <f t="shared" si="4"/>
        <v>70900</v>
      </c>
      <c r="N115" s="38">
        <v>1.55</v>
      </c>
      <c r="O115" s="38">
        <v>2.4603174603174605</v>
      </c>
    </row>
    <row r="116" spans="1:19">
      <c r="A116" s="1" t="s">
        <v>4459</v>
      </c>
      <c r="B116" s="1" t="s">
        <v>4815</v>
      </c>
      <c r="C116" s="1" t="s">
        <v>4816</v>
      </c>
      <c r="D116" s="1" t="s">
        <v>4789</v>
      </c>
      <c r="E116" s="2">
        <v>510</v>
      </c>
      <c r="F116" s="1" t="s">
        <v>4817</v>
      </c>
      <c r="G116" s="2" t="s">
        <v>18</v>
      </c>
      <c r="H116" s="1" t="s">
        <v>9222</v>
      </c>
      <c r="I116" s="3">
        <v>45058.36546296296</v>
      </c>
      <c r="J116" s="4">
        <v>110000</v>
      </c>
      <c r="K116" s="5">
        <v>1200</v>
      </c>
      <c r="L116" s="5">
        <v>69800</v>
      </c>
      <c r="M116" s="5">
        <f t="shared" si="4"/>
        <v>71000</v>
      </c>
      <c r="N116" s="38">
        <v>1.55</v>
      </c>
      <c r="O116" s="38">
        <v>2.4603174603174605</v>
      </c>
    </row>
    <row r="117" spans="1:19">
      <c r="A117" s="1" t="s">
        <v>4459</v>
      </c>
      <c r="B117" s="1" t="s">
        <v>4818</v>
      </c>
      <c r="C117" s="1" t="s">
        <v>4819</v>
      </c>
      <c r="D117" s="1" t="s">
        <v>4789</v>
      </c>
      <c r="E117" s="2">
        <v>510</v>
      </c>
      <c r="F117" s="1" t="s">
        <v>4820</v>
      </c>
      <c r="G117" s="2" t="s">
        <v>18</v>
      </c>
      <c r="H117" s="1" t="s">
        <v>9223</v>
      </c>
      <c r="I117" s="3">
        <v>45261.616122685184</v>
      </c>
      <c r="J117" s="4">
        <v>138000</v>
      </c>
      <c r="K117" s="5">
        <v>1500</v>
      </c>
      <c r="L117" s="5">
        <v>91600</v>
      </c>
      <c r="M117" s="5">
        <f t="shared" si="4"/>
        <v>93100</v>
      </c>
      <c r="N117" s="38">
        <v>1.55</v>
      </c>
      <c r="O117" s="38">
        <v>2.4603174603174605</v>
      </c>
    </row>
    <row r="118" spans="1:19">
      <c r="A118" s="1" t="s">
        <v>4459</v>
      </c>
      <c r="B118" s="1" t="s">
        <v>4821</v>
      </c>
      <c r="C118" s="1" t="s">
        <v>4822</v>
      </c>
      <c r="D118" s="1" t="s">
        <v>4789</v>
      </c>
      <c r="E118" s="2">
        <v>510</v>
      </c>
      <c r="F118" s="1" t="s">
        <v>4823</v>
      </c>
      <c r="G118" s="2" t="s">
        <v>18</v>
      </c>
      <c r="H118" s="1" t="s">
        <v>9224</v>
      </c>
      <c r="I118" s="3">
        <v>44946.37023148148</v>
      </c>
      <c r="J118" s="4">
        <v>130000</v>
      </c>
      <c r="K118" s="5">
        <v>1500</v>
      </c>
      <c r="L118" s="5">
        <v>86500</v>
      </c>
      <c r="M118" s="5">
        <f t="shared" si="4"/>
        <v>88000</v>
      </c>
      <c r="N118" s="38">
        <v>1.55</v>
      </c>
      <c r="O118" s="38">
        <v>2.4603174603174605</v>
      </c>
    </row>
    <row r="119" spans="1:19">
      <c r="A119" s="1" t="s">
        <v>4459</v>
      </c>
      <c r="B119" s="1" t="s">
        <v>4824</v>
      </c>
      <c r="C119" s="1" t="s">
        <v>4825</v>
      </c>
      <c r="D119" s="1" t="s">
        <v>4789</v>
      </c>
      <c r="E119" s="2">
        <v>510</v>
      </c>
      <c r="F119" s="1" t="s">
        <v>4826</v>
      </c>
      <c r="G119" s="2" t="s">
        <v>18</v>
      </c>
      <c r="H119" s="1" t="s">
        <v>9225</v>
      </c>
      <c r="I119" s="3">
        <v>45009.617245370369</v>
      </c>
      <c r="J119" s="4">
        <v>123000</v>
      </c>
      <c r="K119" s="5">
        <v>1600</v>
      </c>
      <c r="L119" s="5">
        <v>82700</v>
      </c>
      <c r="M119" s="5">
        <f t="shared" si="4"/>
        <v>84300</v>
      </c>
      <c r="N119" s="38">
        <v>1.55</v>
      </c>
      <c r="O119" s="38">
        <v>2.4603174603174605</v>
      </c>
    </row>
    <row r="120" spans="1:19">
      <c r="A120" s="1" t="s">
        <v>4459</v>
      </c>
      <c r="B120" s="1" t="s">
        <v>4827</v>
      </c>
      <c r="C120" s="1" t="s">
        <v>4828</v>
      </c>
      <c r="D120" s="1" t="s">
        <v>4789</v>
      </c>
      <c r="E120" s="2">
        <v>510</v>
      </c>
      <c r="F120" s="1" t="s">
        <v>4829</v>
      </c>
      <c r="G120" s="2" t="s">
        <v>18</v>
      </c>
      <c r="H120" s="1" t="s">
        <v>9226</v>
      </c>
      <c r="I120" s="3">
        <v>45279.384155092594</v>
      </c>
      <c r="J120" s="4">
        <v>95000</v>
      </c>
      <c r="K120" s="5">
        <v>1400</v>
      </c>
      <c r="L120" s="5">
        <v>66200</v>
      </c>
      <c r="M120" s="5">
        <f t="shared" si="4"/>
        <v>67600</v>
      </c>
      <c r="N120" s="38">
        <v>1.55</v>
      </c>
      <c r="O120" s="38">
        <v>2.4603174603174605</v>
      </c>
    </row>
    <row r="121" spans="1:19">
      <c r="A121" s="1" t="s">
        <v>4459</v>
      </c>
      <c r="B121" s="1" t="s">
        <v>4830</v>
      </c>
      <c r="C121" s="1" t="s">
        <v>4831</v>
      </c>
      <c r="D121" s="1" t="s">
        <v>4789</v>
      </c>
      <c r="E121" s="2">
        <v>510</v>
      </c>
      <c r="F121" s="1" t="s">
        <v>4832</v>
      </c>
      <c r="G121" s="2" t="s">
        <v>18</v>
      </c>
      <c r="H121" s="1" t="s">
        <v>9227</v>
      </c>
      <c r="I121" s="3">
        <v>45093.616655092592</v>
      </c>
      <c r="J121" s="4">
        <v>87300</v>
      </c>
      <c r="K121" s="5">
        <v>1100</v>
      </c>
      <c r="L121" s="5">
        <v>62200</v>
      </c>
      <c r="M121" s="5">
        <f t="shared" si="4"/>
        <v>63300</v>
      </c>
      <c r="N121" s="38">
        <v>1.55</v>
      </c>
      <c r="O121" s="38">
        <v>2.4603174603174605</v>
      </c>
    </row>
    <row r="122" spans="1:19">
      <c r="A122" s="1" t="s">
        <v>4459</v>
      </c>
      <c r="B122" s="1" t="s">
        <v>4833</v>
      </c>
      <c r="C122" s="1" t="s">
        <v>4834</v>
      </c>
      <c r="D122" s="1" t="s">
        <v>4789</v>
      </c>
      <c r="E122" s="2">
        <v>510</v>
      </c>
      <c r="F122" s="1" t="s">
        <v>4835</v>
      </c>
      <c r="G122" s="2" t="s">
        <v>18</v>
      </c>
      <c r="H122" s="1" t="s">
        <v>9228</v>
      </c>
      <c r="I122" s="3">
        <v>44932.640659722223</v>
      </c>
      <c r="J122" s="4">
        <v>125000</v>
      </c>
      <c r="K122" s="5">
        <v>1600</v>
      </c>
      <c r="L122" s="5">
        <v>98200</v>
      </c>
      <c r="M122" s="5">
        <f t="shared" si="4"/>
        <v>99800</v>
      </c>
      <c r="N122" s="38">
        <v>1.55</v>
      </c>
      <c r="O122" s="38">
        <v>2.4603174603174605</v>
      </c>
    </row>
    <row r="123" spans="1:19">
      <c r="A123" s="1" t="s">
        <v>4459</v>
      </c>
      <c r="B123" s="1" t="s">
        <v>4836</v>
      </c>
      <c r="C123" s="1" t="s">
        <v>4837</v>
      </c>
      <c r="D123" s="1" t="s">
        <v>4789</v>
      </c>
      <c r="E123" s="2">
        <v>510</v>
      </c>
      <c r="F123" s="1" t="s">
        <v>4838</v>
      </c>
      <c r="G123" s="2" t="s">
        <v>18</v>
      </c>
      <c r="H123" s="1" t="s">
        <v>9229</v>
      </c>
      <c r="I123" s="3">
        <v>45009.354421296295</v>
      </c>
      <c r="J123" s="4">
        <v>67500</v>
      </c>
      <c r="K123" s="5">
        <v>1100</v>
      </c>
      <c r="L123" s="5">
        <v>53800</v>
      </c>
      <c r="M123" s="5">
        <f t="shared" si="4"/>
        <v>54900</v>
      </c>
      <c r="N123" s="38">
        <v>1.55</v>
      </c>
      <c r="O123" s="38">
        <v>2.4603174603174605</v>
      </c>
    </row>
    <row r="124" spans="1:19">
      <c r="A124" s="1" t="s">
        <v>4459</v>
      </c>
      <c r="B124" s="1" t="s">
        <v>4839</v>
      </c>
      <c r="C124" s="1" t="s">
        <v>4840</v>
      </c>
      <c r="D124" s="1" t="s">
        <v>4789</v>
      </c>
      <c r="E124" s="2">
        <v>510</v>
      </c>
      <c r="F124" s="1" t="s">
        <v>4841</v>
      </c>
      <c r="G124" s="2" t="s">
        <v>18</v>
      </c>
      <c r="H124" s="1" t="s">
        <v>9230</v>
      </c>
      <c r="I124" s="3">
        <v>45126.460289351853</v>
      </c>
      <c r="J124" s="4">
        <v>128500</v>
      </c>
      <c r="K124" s="5">
        <v>1400</v>
      </c>
      <c r="L124" s="5">
        <v>125500</v>
      </c>
      <c r="M124" s="5">
        <f t="shared" si="4"/>
        <v>126900</v>
      </c>
      <c r="N124" s="38">
        <v>1.55</v>
      </c>
      <c r="O124" s="38">
        <v>2.4603174603174605</v>
      </c>
    </row>
    <row r="125" spans="1:19" ht="18.75" customHeight="1">
      <c r="A125" s="1" t="s">
        <v>4459</v>
      </c>
      <c r="B125" s="1" t="s">
        <v>4842</v>
      </c>
      <c r="C125" s="1" t="s">
        <v>4843</v>
      </c>
      <c r="D125" s="1" t="s">
        <v>4844</v>
      </c>
      <c r="E125" s="2">
        <v>510</v>
      </c>
      <c r="F125" s="1" t="s">
        <v>4845</v>
      </c>
      <c r="G125" s="2" t="s">
        <v>18</v>
      </c>
      <c r="H125" s="1" t="s">
        <v>9231</v>
      </c>
      <c r="I125" s="3">
        <v>45229.575868055559</v>
      </c>
      <c r="J125" s="4">
        <v>87000</v>
      </c>
      <c r="K125" s="5">
        <v>1100</v>
      </c>
      <c r="L125" s="5">
        <v>67000</v>
      </c>
      <c r="M125" s="5">
        <f>SUM(K125:L125)+1100</f>
        <v>69200</v>
      </c>
      <c r="N125" s="38">
        <v>1.3</v>
      </c>
      <c r="O125" s="38">
        <v>1.3</v>
      </c>
    </row>
    <row r="126" spans="1:19" s="2" customFormat="1">
      <c r="A126" s="1" t="s">
        <v>4459</v>
      </c>
      <c r="B126" s="1" t="s">
        <v>4846</v>
      </c>
      <c r="C126" s="1" t="s">
        <v>4847</v>
      </c>
      <c r="D126" s="1" t="s">
        <v>4848</v>
      </c>
      <c r="E126" s="2">
        <v>500</v>
      </c>
      <c r="F126" s="1" t="s">
        <v>4849</v>
      </c>
      <c r="G126" s="2" t="s">
        <v>18</v>
      </c>
      <c r="H126" s="1" t="s">
        <v>9231</v>
      </c>
      <c r="I126" s="3">
        <v>45229.575868055559</v>
      </c>
      <c r="J126" s="4"/>
      <c r="K126" s="5">
        <v>1100</v>
      </c>
      <c r="L126" s="5">
        <v>0</v>
      </c>
      <c r="M126" s="5"/>
      <c r="N126" s="38">
        <v>1</v>
      </c>
      <c r="O126" s="38">
        <v>1</v>
      </c>
      <c r="P126" s="1"/>
      <c r="Q126" s="1"/>
      <c r="R126" s="1"/>
      <c r="S126" s="1"/>
    </row>
    <row r="127" spans="1:19" s="2" customFormat="1">
      <c r="A127" s="1" t="s">
        <v>4459</v>
      </c>
      <c r="B127" s="1" t="s">
        <v>4850</v>
      </c>
      <c r="C127" s="1" t="s">
        <v>4851</v>
      </c>
      <c r="D127" s="1" t="s">
        <v>4844</v>
      </c>
      <c r="E127" s="2">
        <v>510</v>
      </c>
      <c r="F127" s="1" t="s">
        <v>4852</v>
      </c>
      <c r="G127" s="2" t="s">
        <v>18</v>
      </c>
      <c r="H127" s="1" t="s">
        <v>9232</v>
      </c>
      <c r="I127" s="3">
        <v>45036.475775462961</v>
      </c>
      <c r="J127" s="4">
        <v>104000</v>
      </c>
      <c r="K127" s="5">
        <v>1000</v>
      </c>
      <c r="L127" s="5">
        <v>85500</v>
      </c>
      <c r="M127" s="5">
        <f t="shared" ref="M127:M142" si="5">SUM(K127:L127)</f>
        <v>86500</v>
      </c>
      <c r="N127" s="38">
        <v>1.3</v>
      </c>
      <c r="O127" s="38">
        <v>1.3</v>
      </c>
      <c r="P127" s="1"/>
      <c r="Q127" s="1"/>
      <c r="R127" s="1"/>
      <c r="S127" s="1"/>
    </row>
    <row r="128" spans="1:19" s="2" customFormat="1">
      <c r="A128" s="1" t="s">
        <v>4459</v>
      </c>
      <c r="B128" s="1" t="s">
        <v>4853</v>
      </c>
      <c r="C128" s="1" t="s">
        <v>4854</v>
      </c>
      <c r="D128" s="1" t="s">
        <v>4844</v>
      </c>
      <c r="E128" s="2">
        <v>510</v>
      </c>
      <c r="F128" s="1" t="s">
        <v>4855</v>
      </c>
      <c r="G128" s="2" t="s">
        <v>18</v>
      </c>
      <c r="H128" s="1" t="s">
        <v>9233</v>
      </c>
      <c r="I128" s="3">
        <v>45244.454918981479</v>
      </c>
      <c r="J128" s="4">
        <v>125000</v>
      </c>
      <c r="K128" s="5">
        <v>1200</v>
      </c>
      <c r="L128" s="5">
        <v>122000</v>
      </c>
      <c r="M128" s="5">
        <f t="shared" si="5"/>
        <v>123200</v>
      </c>
      <c r="N128" s="38">
        <v>1.3</v>
      </c>
      <c r="O128" s="38">
        <v>1.3</v>
      </c>
      <c r="P128" s="1"/>
      <c r="Q128" s="1"/>
      <c r="R128" s="1"/>
      <c r="S128" s="1"/>
    </row>
    <row r="129" spans="1:19" s="2" customFormat="1">
      <c r="A129" s="1" t="s">
        <v>4459</v>
      </c>
      <c r="B129" s="1" t="s">
        <v>4856</v>
      </c>
      <c r="C129" s="1" t="s">
        <v>4857</v>
      </c>
      <c r="D129" s="1" t="s">
        <v>4844</v>
      </c>
      <c r="E129" s="2">
        <v>510</v>
      </c>
      <c r="F129" s="1" t="s">
        <v>4858</v>
      </c>
      <c r="G129" s="2" t="s">
        <v>18</v>
      </c>
      <c r="H129" s="1" t="s">
        <v>9234</v>
      </c>
      <c r="I129" s="3">
        <v>44949.436724537038</v>
      </c>
      <c r="J129" s="4">
        <v>64000</v>
      </c>
      <c r="K129" s="5">
        <v>1100</v>
      </c>
      <c r="L129" s="5">
        <v>60600</v>
      </c>
      <c r="M129" s="5">
        <f t="shared" si="5"/>
        <v>61700</v>
      </c>
      <c r="N129" s="38">
        <v>1.3</v>
      </c>
      <c r="O129" s="38">
        <v>1.3</v>
      </c>
      <c r="P129" s="1"/>
      <c r="Q129" s="1"/>
      <c r="R129" s="1"/>
      <c r="S129" s="1"/>
    </row>
    <row r="130" spans="1:19" s="2" customFormat="1">
      <c r="A130" s="1" t="s">
        <v>4459</v>
      </c>
      <c r="B130" s="1" t="s">
        <v>4859</v>
      </c>
      <c r="C130" s="1" t="s">
        <v>4860</v>
      </c>
      <c r="D130" s="1" t="s">
        <v>4844</v>
      </c>
      <c r="E130" s="2">
        <v>510</v>
      </c>
      <c r="F130" s="1" t="s">
        <v>4861</v>
      </c>
      <c r="G130" s="2" t="s">
        <v>18</v>
      </c>
      <c r="H130" s="1" t="s">
        <v>9235</v>
      </c>
      <c r="I130" s="3">
        <v>45216.623726851853</v>
      </c>
      <c r="J130" s="4">
        <v>70000</v>
      </c>
      <c r="K130" s="5">
        <v>1000</v>
      </c>
      <c r="L130" s="5">
        <v>76800</v>
      </c>
      <c r="M130" s="5">
        <f t="shared" si="5"/>
        <v>77800</v>
      </c>
      <c r="N130" s="38">
        <v>1.3</v>
      </c>
      <c r="O130" s="38">
        <v>1.3</v>
      </c>
      <c r="P130" s="1"/>
      <c r="Q130" s="1"/>
      <c r="R130" s="1"/>
      <c r="S130" s="1"/>
    </row>
    <row r="131" spans="1:19" s="2" customFormat="1">
      <c r="A131" s="1" t="s">
        <v>4459</v>
      </c>
      <c r="B131" s="1" t="s">
        <v>4862</v>
      </c>
      <c r="C131" s="1" t="s">
        <v>4863</v>
      </c>
      <c r="D131" s="1" t="s">
        <v>4864</v>
      </c>
      <c r="E131" s="2">
        <v>510</v>
      </c>
      <c r="F131" s="1" t="s">
        <v>4865</v>
      </c>
      <c r="G131" s="2" t="s">
        <v>18</v>
      </c>
      <c r="H131" s="1" t="s">
        <v>9236</v>
      </c>
      <c r="I131" s="3">
        <v>45016.612280092595</v>
      </c>
      <c r="J131" s="4">
        <v>154900</v>
      </c>
      <c r="K131" s="5">
        <v>5000</v>
      </c>
      <c r="L131" s="5">
        <v>93700</v>
      </c>
      <c r="M131" s="5">
        <f t="shared" si="5"/>
        <v>98700</v>
      </c>
      <c r="N131" s="38">
        <v>1.83</v>
      </c>
      <c r="O131" s="38">
        <v>1.83</v>
      </c>
      <c r="P131" s="1"/>
      <c r="Q131" s="1"/>
      <c r="R131" s="1"/>
      <c r="S131" s="1"/>
    </row>
    <row r="132" spans="1:19" s="2" customFormat="1">
      <c r="A132" s="1" t="s">
        <v>4459</v>
      </c>
      <c r="B132" s="1" t="s">
        <v>4866</v>
      </c>
      <c r="C132" s="1" t="s">
        <v>4867</v>
      </c>
      <c r="D132" s="1" t="s">
        <v>4864</v>
      </c>
      <c r="E132" s="2">
        <v>510</v>
      </c>
      <c r="F132" s="1" t="s">
        <v>4868</v>
      </c>
      <c r="G132" s="2" t="s">
        <v>18</v>
      </c>
      <c r="H132" s="1" t="s">
        <v>9237</v>
      </c>
      <c r="I132" s="3">
        <v>45029.622499999998</v>
      </c>
      <c r="J132" s="4">
        <v>117000</v>
      </c>
      <c r="K132" s="5">
        <v>5500</v>
      </c>
      <c r="L132" s="5">
        <v>71100</v>
      </c>
      <c r="M132" s="5">
        <f t="shared" si="5"/>
        <v>76600</v>
      </c>
      <c r="N132" s="38">
        <v>1.83</v>
      </c>
      <c r="O132" s="38">
        <v>1.83</v>
      </c>
      <c r="P132" s="1"/>
      <c r="Q132" s="1"/>
      <c r="R132" s="1"/>
      <c r="S132" s="1"/>
    </row>
    <row r="133" spans="1:19" s="2" customFormat="1">
      <c r="A133" s="1" t="s">
        <v>4459</v>
      </c>
      <c r="B133" s="1" t="s">
        <v>4869</v>
      </c>
      <c r="C133" s="1" t="s">
        <v>4870</v>
      </c>
      <c r="D133" s="1" t="s">
        <v>4864</v>
      </c>
      <c r="E133" s="2">
        <v>510</v>
      </c>
      <c r="F133" s="1" t="s">
        <v>4871</v>
      </c>
      <c r="G133" s="2" t="s">
        <v>18</v>
      </c>
      <c r="H133" s="1" t="s">
        <v>9238</v>
      </c>
      <c r="I133" s="3">
        <v>44985.433842592596</v>
      </c>
      <c r="J133" s="4">
        <v>110000</v>
      </c>
      <c r="K133" s="5">
        <v>5100</v>
      </c>
      <c r="L133" s="5">
        <v>66900</v>
      </c>
      <c r="M133" s="5">
        <f t="shared" si="5"/>
        <v>72000</v>
      </c>
      <c r="N133" s="38">
        <v>1.83</v>
      </c>
      <c r="O133" s="38">
        <v>1.83</v>
      </c>
      <c r="P133" s="1"/>
      <c r="Q133" s="1"/>
      <c r="R133" s="1"/>
      <c r="S133" s="1"/>
    </row>
    <row r="134" spans="1:19" s="2" customFormat="1">
      <c r="A134" s="1" t="s">
        <v>4459</v>
      </c>
      <c r="B134" s="1" t="s">
        <v>4872</v>
      </c>
      <c r="C134" s="1" t="s">
        <v>4873</v>
      </c>
      <c r="D134" s="1" t="s">
        <v>4864</v>
      </c>
      <c r="E134" s="2">
        <v>510</v>
      </c>
      <c r="F134" s="1" t="s">
        <v>4874</v>
      </c>
      <c r="G134" s="2" t="s">
        <v>18</v>
      </c>
      <c r="H134" s="1" t="s">
        <v>9239</v>
      </c>
      <c r="I134" s="3">
        <v>44929.550856481481</v>
      </c>
      <c r="J134" s="4">
        <v>125000</v>
      </c>
      <c r="K134" s="5">
        <v>12900</v>
      </c>
      <c r="L134" s="5">
        <v>69000</v>
      </c>
      <c r="M134" s="5">
        <f t="shared" si="5"/>
        <v>81900</v>
      </c>
      <c r="N134" s="38">
        <v>1.83</v>
      </c>
      <c r="O134" s="38">
        <v>1.83</v>
      </c>
      <c r="P134" s="1"/>
      <c r="Q134" s="1"/>
      <c r="R134" s="1"/>
      <c r="S134" s="1"/>
    </row>
    <row r="135" spans="1:19" s="2" customFormat="1">
      <c r="A135" s="1" t="s">
        <v>4459</v>
      </c>
      <c r="B135" s="1" t="s">
        <v>4875</v>
      </c>
      <c r="C135" s="1" t="s">
        <v>4876</v>
      </c>
      <c r="D135" s="1" t="s">
        <v>4864</v>
      </c>
      <c r="E135" s="2">
        <v>510</v>
      </c>
      <c r="F135" s="1" t="s">
        <v>4877</v>
      </c>
      <c r="G135" s="2" t="s">
        <v>18</v>
      </c>
      <c r="H135" s="1" t="s">
        <v>9240</v>
      </c>
      <c r="I135" s="3">
        <v>45212.513981481483</v>
      </c>
      <c r="J135" s="4">
        <v>327000</v>
      </c>
      <c r="K135" s="5">
        <v>14800</v>
      </c>
      <c r="L135" s="5">
        <v>200100</v>
      </c>
      <c r="M135" s="5">
        <f t="shared" si="5"/>
        <v>214900</v>
      </c>
      <c r="N135" s="38">
        <v>1.83</v>
      </c>
      <c r="O135" s="38">
        <v>1.83</v>
      </c>
      <c r="P135" s="1"/>
      <c r="Q135" s="1"/>
      <c r="R135" s="1"/>
      <c r="S135" s="1"/>
    </row>
    <row r="136" spans="1:19" s="2" customFormat="1">
      <c r="A136" s="1" t="s">
        <v>4459</v>
      </c>
      <c r="B136" s="1" t="s">
        <v>4878</v>
      </c>
      <c r="C136" s="1" t="s">
        <v>4879</v>
      </c>
      <c r="D136" s="1" t="s">
        <v>4864</v>
      </c>
      <c r="E136" s="2">
        <v>510</v>
      </c>
      <c r="F136" s="1" t="s">
        <v>4880</v>
      </c>
      <c r="G136" s="2" t="s">
        <v>18</v>
      </c>
      <c r="H136" s="1" t="s">
        <v>9241</v>
      </c>
      <c r="I136" s="3">
        <v>45224.438460648147</v>
      </c>
      <c r="J136" s="4">
        <v>100000</v>
      </c>
      <c r="K136" s="5">
        <v>9900</v>
      </c>
      <c r="L136" s="5">
        <v>57700</v>
      </c>
      <c r="M136" s="5">
        <f t="shared" si="5"/>
        <v>67600</v>
      </c>
      <c r="N136" s="38">
        <v>1.83</v>
      </c>
      <c r="O136" s="38">
        <v>1.83</v>
      </c>
      <c r="P136" s="1"/>
      <c r="Q136" s="1"/>
      <c r="R136" s="1"/>
      <c r="S136" s="1"/>
    </row>
    <row r="137" spans="1:19" s="2" customFormat="1">
      <c r="A137" s="1" t="s">
        <v>4459</v>
      </c>
      <c r="B137" s="1" t="s">
        <v>4881</v>
      </c>
      <c r="C137" s="1" t="s">
        <v>4882</v>
      </c>
      <c r="D137" s="1" t="s">
        <v>4864</v>
      </c>
      <c r="E137" s="2">
        <v>510</v>
      </c>
      <c r="F137" s="1" t="s">
        <v>4883</v>
      </c>
      <c r="G137" s="2" t="s">
        <v>18</v>
      </c>
      <c r="H137" s="1" t="s">
        <v>9242</v>
      </c>
      <c r="I137" s="3">
        <v>45268.384687500002</v>
      </c>
      <c r="J137" s="4">
        <v>108000</v>
      </c>
      <c r="K137" s="5">
        <v>7000</v>
      </c>
      <c r="L137" s="5">
        <v>68100</v>
      </c>
      <c r="M137" s="5">
        <f t="shared" si="5"/>
        <v>75100</v>
      </c>
      <c r="N137" s="38">
        <v>1.83</v>
      </c>
      <c r="O137" s="38">
        <v>1.83</v>
      </c>
      <c r="P137" s="1"/>
      <c r="Q137" s="1"/>
      <c r="R137" s="1"/>
      <c r="S137" s="1"/>
    </row>
    <row r="138" spans="1:19" s="2" customFormat="1">
      <c r="A138" s="1" t="s">
        <v>4459</v>
      </c>
      <c r="B138" s="1" t="s">
        <v>4884</v>
      </c>
      <c r="C138" s="1" t="s">
        <v>4885</v>
      </c>
      <c r="D138" s="1" t="s">
        <v>4864</v>
      </c>
      <c r="E138" s="2">
        <v>510</v>
      </c>
      <c r="F138" s="1" t="s">
        <v>4886</v>
      </c>
      <c r="G138" s="2" t="s">
        <v>18</v>
      </c>
      <c r="H138" s="1" t="s">
        <v>9243</v>
      </c>
      <c r="I138" s="3">
        <v>44992.35633101852</v>
      </c>
      <c r="J138" s="4">
        <v>111200</v>
      </c>
      <c r="K138" s="5">
        <v>4800</v>
      </c>
      <c r="L138" s="5">
        <v>77500</v>
      </c>
      <c r="M138" s="5">
        <f t="shared" si="5"/>
        <v>82300</v>
      </c>
      <c r="N138" s="38">
        <v>1.83</v>
      </c>
      <c r="O138" s="38">
        <v>1.83</v>
      </c>
      <c r="P138" s="1"/>
      <c r="Q138" s="1"/>
      <c r="R138" s="1"/>
      <c r="S138" s="1"/>
    </row>
    <row r="139" spans="1:19" s="2" customFormat="1">
      <c r="A139" s="1" t="s">
        <v>4459</v>
      </c>
      <c r="B139" s="1" t="s">
        <v>4887</v>
      </c>
      <c r="C139" s="1" t="s">
        <v>4888</v>
      </c>
      <c r="D139" s="1" t="s">
        <v>4864</v>
      </c>
      <c r="E139" s="2">
        <v>510</v>
      </c>
      <c r="F139" s="1" t="s">
        <v>4889</v>
      </c>
      <c r="G139" s="2" t="s">
        <v>18</v>
      </c>
      <c r="H139" s="1" t="s">
        <v>9244</v>
      </c>
      <c r="I139" s="3">
        <v>45124.552175925928</v>
      </c>
      <c r="J139" s="4">
        <v>97500</v>
      </c>
      <c r="K139" s="5">
        <v>4600</v>
      </c>
      <c r="L139" s="5">
        <v>68900</v>
      </c>
      <c r="M139" s="5">
        <f t="shared" si="5"/>
        <v>73500</v>
      </c>
      <c r="N139" s="38">
        <v>1.83</v>
      </c>
      <c r="O139" s="38">
        <v>1.83</v>
      </c>
      <c r="P139" s="1"/>
      <c r="Q139" s="1"/>
      <c r="R139" s="1"/>
      <c r="S139" s="1"/>
    </row>
    <row r="140" spans="1:19" s="2" customFormat="1">
      <c r="A140" s="1" t="s">
        <v>4459</v>
      </c>
      <c r="B140" s="1" t="s">
        <v>4890</v>
      </c>
      <c r="C140" s="1" t="s">
        <v>4891</v>
      </c>
      <c r="D140" s="1" t="s">
        <v>4864</v>
      </c>
      <c r="E140" s="2">
        <v>510</v>
      </c>
      <c r="F140" s="1" t="s">
        <v>4892</v>
      </c>
      <c r="G140" s="2" t="s">
        <v>18</v>
      </c>
      <c r="H140" s="1" t="s">
        <v>9245</v>
      </c>
      <c r="I140" s="3">
        <v>45146.355196759258</v>
      </c>
      <c r="J140" s="4">
        <v>154000</v>
      </c>
      <c r="K140" s="5">
        <v>5700</v>
      </c>
      <c r="L140" s="5">
        <v>133800</v>
      </c>
      <c r="M140" s="5">
        <f t="shared" si="5"/>
        <v>139500</v>
      </c>
      <c r="N140" s="38">
        <v>1.83</v>
      </c>
      <c r="O140" s="38">
        <v>1.83</v>
      </c>
      <c r="P140" s="1"/>
      <c r="Q140" s="1"/>
      <c r="R140" s="1"/>
      <c r="S140" s="1"/>
    </row>
    <row r="141" spans="1:19" s="2" customFormat="1">
      <c r="A141" s="1" t="s">
        <v>4459</v>
      </c>
      <c r="B141" s="1" t="s">
        <v>4893</v>
      </c>
      <c r="C141" s="1" t="s">
        <v>4894</v>
      </c>
      <c r="D141" s="1" t="s">
        <v>4864</v>
      </c>
      <c r="E141" s="2">
        <v>510</v>
      </c>
      <c r="F141" s="1" t="s">
        <v>4895</v>
      </c>
      <c r="G141" s="2" t="s">
        <v>18</v>
      </c>
      <c r="H141" s="1" t="s">
        <v>9246</v>
      </c>
      <c r="I141" s="3">
        <v>45163.658182870371</v>
      </c>
      <c r="J141" s="4">
        <v>165000</v>
      </c>
      <c r="K141" s="5">
        <v>9900</v>
      </c>
      <c r="L141" s="5">
        <v>130100</v>
      </c>
      <c r="M141" s="5">
        <f t="shared" si="5"/>
        <v>140000</v>
      </c>
      <c r="N141" s="38">
        <v>1.83</v>
      </c>
      <c r="O141" s="38">
        <v>1.83</v>
      </c>
      <c r="P141" s="1"/>
      <c r="Q141" s="1"/>
      <c r="R141" s="1"/>
      <c r="S141" s="1"/>
    </row>
    <row r="142" spans="1:19" s="2" customFormat="1">
      <c r="A142" s="1" t="s">
        <v>4459</v>
      </c>
      <c r="B142" s="1" t="s">
        <v>4896</v>
      </c>
      <c r="C142" s="1" t="s">
        <v>4897</v>
      </c>
      <c r="D142" s="1" t="s">
        <v>4864</v>
      </c>
      <c r="E142" s="2">
        <v>510</v>
      </c>
      <c r="F142" s="1" t="s">
        <v>4898</v>
      </c>
      <c r="G142" s="2" t="s">
        <v>18</v>
      </c>
      <c r="H142" s="1" t="s">
        <v>9247</v>
      </c>
      <c r="I142" s="3">
        <v>45065.587546296294</v>
      </c>
      <c r="J142" s="4">
        <v>143000</v>
      </c>
      <c r="K142" s="5">
        <v>5300</v>
      </c>
      <c r="L142" s="5">
        <v>109200</v>
      </c>
      <c r="M142" s="5">
        <f t="shared" si="5"/>
        <v>114500</v>
      </c>
      <c r="N142" s="38">
        <v>1.83</v>
      </c>
      <c r="O142" s="38">
        <v>1.83</v>
      </c>
      <c r="P142" s="1"/>
      <c r="Q142" s="1"/>
      <c r="R142" s="1"/>
      <c r="S142" s="1"/>
    </row>
    <row r="143" spans="1:19" s="2" customFormat="1">
      <c r="A143" s="1" t="s">
        <v>4459</v>
      </c>
      <c r="B143" s="1" t="s">
        <v>4899</v>
      </c>
      <c r="C143" s="1" t="s">
        <v>4900</v>
      </c>
      <c r="D143" s="1" t="s">
        <v>4864</v>
      </c>
      <c r="E143" s="2">
        <v>510</v>
      </c>
      <c r="F143" s="1" t="s">
        <v>4901</v>
      </c>
      <c r="G143" s="2" t="s">
        <v>18</v>
      </c>
      <c r="H143" s="1" t="s">
        <v>9248</v>
      </c>
      <c r="I143" s="3">
        <v>44995.380729166667</v>
      </c>
      <c r="J143" s="4">
        <v>127000</v>
      </c>
      <c r="K143" s="5">
        <v>5100</v>
      </c>
      <c r="L143" s="5">
        <v>93500</v>
      </c>
      <c r="M143" s="5">
        <f>SUM(K143:L143)+5100</f>
        <v>103700</v>
      </c>
      <c r="N143" s="38">
        <v>1.83</v>
      </c>
      <c r="O143" s="38">
        <v>1.83</v>
      </c>
      <c r="P143" s="1"/>
      <c r="Q143" s="1"/>
      <c r="R143" s="1"/>
      <c r="S143" s="1"/>
    </row>
    <row r="144" spans="1:19" s="2" customFormat="1">
      <c r="A144" s="1" t="s">
        <v>4459</v>
      </c>
      <c r="B144" s="1" t="s">
        <v>4902</v>
      </c>
      <c r="C144" s="1" t="s">
        <v>4903</v>
      </c>
      <c r="D144" s="1" t="s">
        <v>4904</v>
      </c>
      <c r="E144" s="2">
        <v>500</v>
      </c>
      <c r="F144" s="1" t="s">
        <v>4905</v>
      </c>
      <c r="G144" s="2" t="s">
        <v>18</v>
      </c>
      <c r="H144" s="1" t="s">
        <v>9248</v>
      </c>
      <c r="I144" s="3">
        <v>44995.380729166667</v>
      </c>
      <c r="J144" s="4"/>
      <c r="K144" s="5">
        <v>5100</v>
      </c>
      <c r="L144" s="5">
        <v>0</v>
      </c>
      <c r="M144" s="5"/>
      <c r="N144" s="38">
        <v>1</v>
      </c>
      <c r="O144" s="38">
        <v>1</v>
      </c>
      <c r="P144" s="1"/>
      <c r="Q144" s="1"/>
      <c r="R144" s="1"/>
      <c r="S144" s="1"/>
    </row>
    <row r="145" spans="1:19" s="2" customFormat="1">
      <c r="A145" s="1" t="s">
        <v>4459</v>
      </c>
      <c r="B145" s="1" t="s">
        <v>4906</v>
      </c>
      <c r="C145" s="1" t="s">
        <v>4907</v>
      </c>
      <c r="D145" s="1" t="s">
        <v>4864</v>
      </c>
      <c r="E145" s="2">
        <v>510</v>
      </c>
      <c r="F145" s="1" t="s">
        <v>4908</v>
      </c>
      <c r="G145" s="2" t="s">
        <v>18</v>
      </c>
      <c r="H145" s="1" t="s">
        <v>9249</v>
      </c>
      <c r="I145" s="3">
        <v>45043.450474537036</v>
      </c>
      <c r="J145" s="4">
        <v>72000</v>
      </c>
      <c r="K145" s="5">
        <v>5500</v>
      </c>
      <c r="L145" s="5">
        <v>55900</v>
      </c>
      <c r="M145" s="5">
        <f t="shared" ref="M145:M158" si="6">SUM(K145:L145)</f>
        <v>61400</v>
      </c>
      <c r="N145" s="38">
        <v>1.83</v>
      </c>
      <c r="O145" s="38">
        <v>1.83</v>
      </c>
      <c r="P145" s="1"/>
      <c r="Q145" s="1"/>
      <c r="R145" s="1"/>
      <c r="S145" s="1"/>
    </row>
    <row r="146" spans="1:19" s="2" customFormat="1">
      <c r="A146" s="1" t="s">
        <v>4459</v>
      </c>
      <c r="B146" s="1" t="s">
        <v>4909</v>
      </c>
      <c r="C146" s="1" t="s">
        <v>4910</v>
      </c>
      <c r="D146" s="1" t="s">
        <v>4864</v>
      </c>
      <c r="E146" s="2">
        <v>510</v>
      </c>
      <c r="F146" s="1" t="s">
        <v>4911</v>
      </c>
      <c r="G146" s="2" t="s">
        <v>18</v>
      </c>
      <c r="H146" s="1" t="s">
        <v>9250</v>
      </c>
      <c r="I146" s="3">
        <v>44974.609039351853</v>
      </c>
      <c r="J146" s="4">
        <v>130500</v>
      </c>
      <c r="K146" s="5">
        <v>4800</v>
      </c>
      <c r="L146" s="5">
        <v>107100</v>
      </c>
      <c r="M146" s="5">
        <f t="shared" si="6"/>
        <v>111900</v>
      </c>
      <c r="N146" s="38">
        <v>1.83</v>
      </c>
      <c r="O146" s="38">
        <v>1.83</v>
      </c>
      <c r="P146" s="1"/>
      <c r="Q146" s="1"/>
      <c r="R146" s="1"/>
      <c r="S146" s="1"/>
    </row>
    <row r="147" spans="1:19" s="2" customFormat="1">
      <c r="A147" s="1" t="s">
        <v>4459</v>
      </c>
      <c r="B147" s="1" t="s">
        <v>4912</v>
      </c>
      <c r="C147" s="1" t="s">
        <v>4913</v>
      </c>
      <c r="D147" s="1" t="s">
        <v>4864</v>
      </c>
      <c r="E147" s="2">
        <v>510</v>
      </c>
      <c r="F147" s="1" t="s">
        <v>4914</v>
      </c>
      <c r="G147" s="2" t="s">
        <v>18</v>
      </c>
      <c r="H147" s="1" t="s">
        <v>9251</v>
      </c>
      <c r="I147" s="3">
        <v>45002.603738425925</v>
      </c>
      <c r="J147" s="4">
        <v>102500</v>
      </c>
      <c r="K147" s="5">
        <v>7700</v>
      </c>
      <c r="L147" s="5">
        <v>80900</v>
      </c>
      <c r="M147" s="5">
        <f t="shared" si="6"/>
        <v>88600</v>
      </c>
      <c r="N147" s="38">
        <v>1.83</v>
      </c>
      <c r="O147" s="38">
        <v>1.83</v>
      </c>
      <c r="P147" s="1"/>
      <c r="Q147" s="1"/>
      <c r="R147" s="1"/>
      <c r="S147" s="1"/>
    </row>
    <row r="148" spans="1:19" s="2" customFormat="1">
      <c r="A148" s="1" t="s">
        <v>4459</v>
      </c>
      <c r="B148" s="1" t="s">
        <v>4915</v>
      </c>
      <c r="C148" s="1" t="s">
        <v>4916</v>
      </c>
      <c r="D148" s="1" t="s">
        <v>4864</v>
      </c>
      <c r="E148" s="2">
        <v>510</v>
      </c>
      <c r="F148" s="1" t="s">
        <v>4917</v>
      </c>
      <c r="G148" s="2" t="s">
        <v>18</v>
      </c>
      <c r="H148" s="1" t="s">
        <v>9252</v>
      </c>
      <c r="I148" s="3">
        <v>45062.364131944443</v>
      </c>
      <c r="J148" s="4">
        <v>92500</v>
      </c>
      <c r="K148" s="5">
        <v>5200</v>
      </c>
      <c r="L148" s="5">
        <v>80600</v>
      </c>
      <c r="M148" s="5">
        <f t="shared" si="6"/>
        <v>85800</v>
      </c>
      <c r="N148" s="38">
        <v>1.83</v>
      </c>
      <c r="O148" s="38">
        <v>1.83</v>
      </c>
      <c r="P148" s="1"/>
      <c r="Q148" s="1"/>
      <c r="R148" s="1"/>
      <c r="S148" s="1"/>
    </row>
    <row r="149" spans="1:19" s="2" customFormat="1">
      <c r="A149" s="1" t="s">
        <v>4459</v>
      </c>
      <c r="B149" s="1" t="s">
        <v>4918</v>
      </c>
      <c r="C149" s="1" t="s">
        <v>4919</v>
      </c>
      <c r="D149" s="1" t="s">
        <v>4864</v>
      </c>
      <c r="E149" s="2">
        <v>510</v>
      </c>
      <c r="F149" s="1" t="s">
        <v>4920</v>
      </c>
      <c r="G149" s="2" t="s">
        <v>18</v>
      </c>
      <c r="H149" s="1" t="s">
        <v>9253</v>
      </c>
      <c r="I149" s="3">
        <v>45152.467766203707</v>
      </c>
      <c r="J149" s="4">
        <v>107000</v>
      </c>
      <c r="K149" s="5">
        <v>5400</v>
      </c>
      <c r="L149" s="5">
        <v>96000</v>
      </c>
      <c r="M149" s="5">
        <f t="shared" si="6"/>
        <v>101400</v>
      </c>
      <c r="N149" s="38">
        <v>1.83</v>
      </c>
      <c r="O149" s="38">
        <v>1.83</v>
      </c>
      <c r="P149" s="1"/>
      <c r="Q149" s="1"/>
      <c r="R149" s="1"/>
      <c r="S149" s="1"/>
    </row>
    <row r="150" spans="1:19" s="2" customFormat="1">
      <c r="A150" s="1" t="s">
        <v>4459</v>
      </c>
      <c r="B150" s="1" t="s">
        <v>4921</v>
      </c>
      <c r="C150" s="1" t="s">
        <v>4922</v>
      </c>
      <c r="D150" s="1" t="s">
        <v>4864</v>
      </c>
      <c r="E150" s="2">
        <v>510</v>
      </c>
      <c r="F150" s="1" t="s">
        <v>4923</v>
      </c>
      <c r="G150" s="2" t="s">
        <v>18</v>
      </c>
      <c r="H150" s="1" t="s">
        <v>9254</v>
      </c>
      <c r="I150" s="3">
        <v>45131.615416666667</v>
      </c>
      <c r="J150" s="4">
        <v>319900</v>
      </c>
      <c r="K150" s="5">
        <v>9600</v>
      </c>
      <c r="L150" s="5">
        <v>292800</v>
      </c>
      <c r="M150" s="5">
        <f t="shared" si="6"/>
        <v>302400</v>
      </c>
      <c r="N150" s="38">
        <v>1.83</v>
      </c>
      <c r="O150" s="38">
        <v>1.83</v>
      </c>
      <c r="P150" s="1"/>
      <c r="Q150" s="1"/>
      <c r="R150" s="1"/>
      <c r="S150" s="1"/>
    </row>
    <row r="151" spans="1:19" s="2" customFormat="1">
      <c r="A151" s="1" t="s">
        <v>4459</v>
      </c>
      <c r="B151" s="1" t="s">
        <v>4924</v>
      </c>
      <c r="C151" s="1" t="s">
        <v>4925</v>
      </c>
      <c r="D151" s="1" t="s">
        <v>4864</v>
      </c>
      <c r="E151" s="2">
        <v>510</v>
      </c>
      <c r="F151" s="1" t="s">
        <v>4926</v>
      </c>
      <c r="G151" s="2" t="s">
        <v>18</v>
      </c>
      <c r="H151" s="1" t="s">
        <v>9255</v>
      </c>
      <c r="I151" s="3">
        <v>45112.344027777777</v>
      </c>
      <c r="J151" s="4">
        <v>129900</v>
      </c>
      <c r="K151" s="5">
        <v>4800</v>
      </c>
      <c r="L151" s="5">
        <v>118400</v>
      </c>
      <c r="M151" s="5">
        <f t="shared" si="6"/>
        <v>123200</v>
      </c>
      <c r="N151" s="38">
        <v>1.83</v>
      </c>
      <c r="O151" s="38">
        <v>1.83</v>
      </c>
      <c r="P151" s="1"/>
      <c r="Q151" s="1"/>
      <c r="R151" s="1"/>
      <c r="S151" s="1"/>
    </row>
    <row r="152" spans="1:19" s="2" customFormat="1">
      <c r="A152" s="1" t="s">
        <v>4459</v>
      </c>
      <c r="B152" s="1" t="s">
        <v>4927</v>
      </c>
      <c r="C152" s="1" t="s">
        <v>4928</v>
      </c>
      <c r="D152" s="1" t="s">
        <v>4864</v>
      </c>
      <c r="E152" s="2">
        <v>510</v>
      </c>
      <c r="F152" s="1" t="s">
        <v>4929</v>
      </c>
      <c r="G152" s="2" t="s">
        <v>18</v>
      </c>
      <c r="H152" s="1" t="s">
        <v>9256</v>
      </c>
      <c r="I152" s="3">
        <v>45140.60596064815</v>
      </c>
      <c r="J152" s="4">
        <v>299900</v>
      </c>
      <c r="K152" s="5">
        <v>14500</v>
      </c>
      <c r="L152" s="5">
        <v>270200</v>
      </c>
      <c r="M152" s="5">
        <f t="shared" si="6"/>
        <v>284700</v>
      </c>
      <c r="N152" s="38">
        <v>1.83</v>
      </c>
      <c r="O152" s="38">
        <v>1.83</v>
      </c>
      <c r="P152" s="1"/>
      <c r="Q152" s="1"/>
      <c r="R152" s="1"/>
      <c r="S152" s="1"/>
    </row>
    <row r="153" spans="1:19" s="2" customFormat="1">
      <c r="A153" s="1" t="s">
        <v>4459</v>
      </c>
      <c r="B153" s="1" t="s">
        <v>4930</v>
      </c>
      <c r="C153" s="1" t="s">
        <v>4931</v>
      </c>
      <c r="D153" s="1" t="s">
        <v>4864</v>
      </c>
      <c r="E153" s="2">
        <v>510</v>
      </c>
      <c r="F153" s="1" t="s">
        <v>4932</v>
      </c>
      <c r="G153" s="2" t="s">
        <v>18</v>
      </c>
      <c r="H153" s="1" t="s">
        <v>9257</v>
      </c>
      <c r="I153" s="3">
        <v>45225.500104166669</v>
      </c>
      <c r="J153" s="4">
        <v>95000</v>
      </c>
      <c r="K153" s="5">
        <v>4800</v>
      </c>
      <c r="L153" s="5">
        <v>90000</v>
      </c>
      <c r="M153" s="5">
        <f t="shared" si="6"/>
        <v>94800</v>
      </c>
      <c r="N153" s="38">
        <v>1.83</v>
      </c>
      <c r="O153" s="38">
        <v>1.83</v>
      </c>
      <c r="P153" s="1"/>
      <c r="Q153" s="1"/>
      <c r="R153" s="1"/>
      <c r="S153" s="1"/>
    </row>
    <row r="154" spans="1:19" s="2" customFormat="1">
      <c r="A154" s="1" t="s">
        <v>4459</v>
      </c>
      <c r="B154" s="1" t="s">
        <v>4933</v>
      </c>
      <c r="C154" s="1" t="s">
        <v>4934</v>
      </c>
      <c r="D154" s="1" t="s">
        <v>4864</v>
      </c>
      <c r="E154" s="2">
        <v>510</v>
      </c>
      <c r="F154" s="1" t="s">
        <v>4935</v>
      </c>
      <c r="G154" s="2" t="s">
        <v>18</v>
      </c>
      <c r="H154" s="1" t="s">
        <v>9258</v>
      </c>
      <c r="I154" s="3">
        <v>44974.66847222222</v>
      </c>
      <c r="J154" s="4">
        <v>72000</v>
      </c>
      <c r="K154" s="5">
        <v>5000</v>
      </c>
      <c r="L154" s="5">
        <v>68100</v>
      </c>
      <c r="M154" s="5">
        <f t="shared" si="6"/>
        <v>73100</v>
      </c>
      <c r="N154" s="38">
        <v>1.83</v>
      </c>
      <c r="O154" s="38">
        <v>1.83</v>
      </c>
      <c r="P154" s="1"/>
      <c r="Q154" s="1"/>
      <c r="R154" s="1"/>
      <c r="S154" s="1"/>
    </row>
    <row r="155" spans="1:19" s="2" customFormat="1">
      <c r="A155" s="1" t="s">
        <v>4459</v>
      </c>
      <c r="B155" s="1" t="s">
        <v>4936</v>
      </c>
      <c r="C155" s="1" t="s">
        <v>4937</v>
      </c>
      <c r="D155" s="1" t="s">
        <v>4864</v>
      </c>
      <c r="E155" s="2">
        <v>510</v>
      </c>
      <c r="F155" s="1" t="s">
        <v>4938</v>
      </c>
      <c r="G155" s="2" t="s">
        <v>18</v>
      </c>
      <c r="H155" s="1" t="s">
        <v>9259</v>
      </c>
      <c r="I155" s="3">
        <v>45224.558194444442</v>
      </c>
      <c r="J155" s="4">
        <v>72000</v>
      </c>
      <c r="K155" s="5">
        <v>5700</v>
      </c>
      <c r="L155" s="5">
        <v>68000</v>
      </c>
      <c r="M155" s="5">
        <f t="shared" si="6"/>
        <v>73700</v>
      </c>
      <c r="N155" s="38">
        <v>1.83</v>
      </c>
      <c r="O155" s="38">
        <v>1.83</v>
      </c>
      <c r="P155" s="1"/>
      <c r="Q155" s="1"/>
      <c r="R155" s="1"/>
      <c r="S155" s="1"/>
    </row>
    <row r="156" spans="1:19">
      <c r="A156" s="1" t="s">
        <v>4459</v>
      </c>
      <c r="B156" s="1" t="s">
        <v>4939</v>
      </c>
      <c r="C156" s="1" t="s">
        <v>4940</v>
      </c>
      <c r="D156" s="1" t="s">
        <v>4864</v>
      </c>
      <c r="E156" s="2">
        <v>510</v>
      </c>
      <c r="F156" s="1" t="s">
        <v>4941</v>
      </c>
      <c r="G156" s="2" t="s">
        <v>18</v>
      </c>
      <c r="H156" s="1" t="s">
        <v>9260</v>
      </c>
      <c r="I156" s="3">
        <v>45126.355532407404</v>
      </c>
      <c r="J156" s="4">
        <v>126000</v>
      </c>
      <c r="K156" s="5">
        <v>6600</v>
      </c>
      <c r="L156" s="5">
        <v>126500</v>
      </c>
      <c r="M156" s="5">
        <f t="shared" si="6"/>
        <v>133100</v>
      </c>
      <c r="N156" s="38">
        <v>1.83</v>
      </c>
      <c r="O156" s="38">
        <v>1.83</v>
      </c>
    </row>
    <row r="157" spans="1:19">
      <c r="A157" s="1" t="s">
        <v>4459</v>
      </c>
      <c r="B157" s="1" t="s">
        <v>4942</v>
      </c>
      <c r="C157" s="1" t="s">
        <v>4943</v>
      </c>
      <c r="D157" s="1" t="s">
        <v>4864</v>
      </c>
      <c r="E157" s="2">
        <v>510</v>
      </c>
      <c r="F157" s="1" t="s">
        <v>4944</v>
      </c>
      <c r="G157" s="2" t="s">
        <v>18</v>
      </c>
      <c r="H157" s="1" t="s">
        <v>9261</v>
      </c>
      <c r="I157" s="3">
        <v>45006.354525462964</v>
      </c>
      <c r="J157" s="4">
        <v>60800</v>
      </c>
      <c r="K157" s="5">
        <v>4400</v>
      </c>
      <c r="L157" s="5">
        <v>60800</v>
      </c>
      <c r="M157" s="5">
        <f t="shared" si="6"/>
        <v>65200</v>
      </c>
      <c r="N157" s="38">
        <v>1.83</v>
      </c>
      <c r="O157" s="38">
        <v>1.83</v>
      </c>
    </row>
    <row r="158" spans="1:19">
      <c r="A158" s="1" t="s">
        <v>4459</v>
      </c>
      <c r="B158" s="1" t="s">
        <v>4945</v>
      </c>
      <c r="C158" s="1" t="s">
        <v>4946</v>
      </c>
      <c r="D158" s="1" t="s">
        <v>4864</v>
      </c>
      <c r="E158" s="2">
        <v>510</v>
      </c>
      <c r="F158" s="1" t="s">
        <v>4947</v>
      </c>
      <c r="G158" s="2" t="s">
        <v>18</v>
      </c>
      <c r="H158" s="1" t="s">
        <v>9262</v>
      </c>
      <c r="I158" s="3">
        <v>45013.361932870372</v>
      </c>
      <c r="J158" s="4">
        <v>66000</v>
      </c>
      <c r="K158" s="5">
        <v>6000</v>
      </c>
      <c r="L158" s="5">
        <v>54000</v>
      </c>
      <c r="M158" s="5">
        <f t="shared" si="6"/>
        <v>60000</v>
      </c>
      <c r="N158" s="38">
        <v>1.83</v>
      </c>
      <c r="O158" s="38">
        <v>1.83</v>
      </c>
    </row>
    <row r="159" spans="1:19">
      <c r="A159" s="1" t="s">
        <v>4459</v>
      </c>
      <c r="B159" s="1" t="s">
        <v>4948</v>
      </c>
      <c r="C159" s="1" t="s">
        <v>4949</v>
      </c>
      <c r="D159" s="1" t="s">
        <v>4864</v>
      </c>
      <c r="E159" s="2">
        <v>510</v>
      </c>
      <c r="F159" s="1" t="s">
        <v>4950</v>
      </c>
      <c r="G159" s="2" t="s">
        <v>18</v>
      </c>
      <c r="H159" s="1" t="s">
        <v>9263</v>
      </c>
      <c r="I159" s="3">
        <v>44970.420266203706</v>
      </c>
      <c r="J159" s="4">
        <v>200000</v>
      </c>
      <c r="K159" s="5">
        <v>6700</v>
      </c>
      <c r="L159" s="5">
        <v>195400</v>
      </c>
      <c r="M159" s="5">
        <f>SUM(K159:L159)+8200+6700</f>
        <v>217000</v>
      </c>
      <c r="N159" s="38">
        <v>1.83</v>
      </c>
      <c r="O159" s="38">
        <v>1.83</v>
      </c>
    </row>
    <row r="160" spans="1:19">
      <c r="A160" s="1" t="s">
        <v>4459</v>
      </c>
      <c r="B160" s="1" t="s">
        <v>4951</v>
      </c>
      <c r="C160" s="1" t="s">
        <v>4952</v>
      </c>
      <c r="D160" s="1" t="s">
        <v>4864</v>
      </c>
      <c r="E160" s="2">
        <v>599</v>
      </c>
      <c r="F160" s="1" t="s">
        <v>4953</v>
      </c>
      <c r="G160" s="2" t="s">
        <v>18</v>
      </c>
      <c r="H160" s="1" t="s">
        <v>9263</v>
      </c>
      <c r="I160" s="3">
        <v>44970.420266203706</v>
      </c>
      <c r="K160" s="5">
        <v>6700</v>
      </c>
      <c r="L160" s="5">
        <v>1500</v>
      </c>
      <c r="N160" s="38">
        <v>1.83</v>
      </c>
      <c r="O160" s="38">
        <v>1.83</v>
      </c>
    </row>
    <row r="161" spans="1:15">
      <c r="A161" s="1" t="s">
        <v>4459</v>
      </c>
      <c r="B161" s="1" t="s">
        <v>4954</v>
      </c>
      <c r="C161" s="1" t="s">
        <v>4955</v>
      </c>
      <c r="D161" s="1" t="s">
        <v>4904</v>
      </c>
      <c r="E161" s="2">
        <v>500</v>
      </c>
      <c r="F161" s="1" t="s">
        <v>4956</v>
      </c>
      <c r="G161" s="2" t="s">
        <v>18</v>
      </c>
      <c r="H161" s="1" t="s">
        <v>9263</v>
      </c>
      <c r="I161" s="3">
        <v>44970.420266203706</v>
      </c>
      <c r="K161" s="5">
        <v>6700</v>
      </c>
      <c r="L161" s="5">
        <v>0</v>
      </c>
      <c r="N161" s="38">
        <v>1</v>
      </c>
      <c r="O161" s="38">
        <v>1</v>
      </c>
    </row>
    <row r="162" spans="1:15">
      <c r="A162" s="1" t="s">
        <v>4459</v>
      </c>
      <c r="B162" s="1" t="s">
        <v>4957</v>
      </c>
      <c r="C162" s="1" t="s">
        <v>4958</v>
      </c>
      <c r="D162" s="1" t="s">
        <v>4864</v>
      </c>
      <c r="E162" s="2">
        <v>510</v>
      </c>
      <c r="F162" s="1" t="s">
        <v>4959</v>
      </c>
      <c r="G162" s="2" t="s">
        <v>18</v>
      </c>
      <c r="H162" s="1" t="s">
        <v>9264</v>
      </c>
      <c r="I162" s="3">
        <v>45223.540046296293</v>
      </c>
      <c r="J162" s="4">
        <v>84900</v>
      </c>
      <c r="K162" s="5">
        <v>5400</v>
      </c>
      <c r="L162" s="5">
        <v>87200</v>
      </c>
      <c r="M162" s="5">
        <f>SUM(K162:L162)</f>
        <v>92600</v>
      </c>
      <c r="N162" s="38">
        <v>1.83</v>
      </c>
      <c r="O162" s="38">
        <v>1.83</v>
      </c>
    </row>
    <row r="163" spans="1:15">
      <c r="A163" s="1" t="s">
        <v>4459</v>
      </c>
      <c r="B163" s="1" t="s">
        <v>4960</v>
      </c>
      <c r="C163" s="1" t="s">
        <v>4961</v>
      </c>
      <c r="D163" s="1" t="s">
        <v>4864</v>
      </c>
      <c r="E163" s="2">
        <v>510</v>
      </c>
      <c r="F163" s="1" t="s">
        <v>4962</v>
      </c>
      <c r="G163" s="2" t="s">
        <v>18</v>
      </c>
      <c r="H163" s="1" t="s">
        <v>9265</v>
      </c>
      <c r="I163" s="3">
        <v>45230.366608796299</v>
      </c>
      <c r="J163" s="4">
        <v>60000</v>
      </c>
      <c r="K163" s="5">
        <v>5400</v>
      </c>
      <c r="L163" s="5">
        <v>64600</v>
      </c>
      <c r="M163" s="5">
        <f>SUM(K163:L163)</f>
        <v>70000</v>
      </c>
      <c r="N163" s="38">
        <v>1.83</v>
      </c>
      <c r="O163" s="38">
        <v>1.83</v>
      </c>
    </row>
    <row r="164" spans="1:15">
      <c r="A164" s="1" t="s">
        <v>4459</v>
      </c>
      <c r="B164" s="1" t="s">
        <v>4963</v>
      </c>
      <c r="C164" s="1" t="s">
        <v>4964</v>
      </c>
      <c r="D164" s="1" t="s">
        <v>4864</v>
      </c>
      <c r="E164" s="2">
        <v>510</v>
      </c>
      <c r="F164" s="1" t="s">
        <v>4965</v>
      </c>
      <c r="G164" s="2" t="s">
        <v>18</v>
      </c>
      <c r="H164" s="1" t="s">
        <v>9266</v>
      </c>
      <c r="I164" s="3">
        <v>45233.577476851853</v>
      </c>
      <c r="J164" s="4">
        <v>167000</v>
      </c>
      <c r="K164" s="5">
        <v>7500</v>
      </c>
      <c r="L164" s="5">
        <v>186600</v>
      </c>
      <c r="M164" s="5">
        <f>SUM(K164:L164)+4900</f>
        <v>199000</v>
      </c>
      <c r="N164" s="38">
        <v>1.83</v>
      </c>
      <c r="O164" s="38">
        <v>1.83</v>
      </c>
    </row>
    <row r="165" spans="1:15">
      <c r="A165" s="1" t="s">
        <v>4459</v>
      </c>
      <c r="B165" s="1" t="s">
        <v>4966</v>
      </c>
      <c r="C165" s="1" t="s">
        <v>4967</v>
      </c>
      <c r="D165" s="1" t="s">
        <v>4904</v>
      </c>
      <c r="E165" s="2">
        <v>500</v>
      </c>
      <c r="F165" s="1" t="s">
        <v>4968</v>
      </c>
      <c r="G165" s="2" t="s">
        <v>18</v>
      </c>
      <c r="H165" s="1" t="s">
        <v>9266</v>
      </c>
      <c r="I165" s="3">
        <v>45233.577476851853</v>
      </c>
      <c r="K165" s="5">
        <v>4900</v>
      </c>
      <c r="L165" s="5">
        <v>0</v>
      </c>
      <c r="N165" s="38">
        <v>1</v>
      </c>
      <c r="O165" s="38">
        <v>1</v>
      </c>
    </row>
    <row r="166" spans="1:15">
      <c r="A166" s="1" t="s">
        <v>4459</v>
      </c>
      <c r="B166" s="1" t="s">
        <v>4969</v>
      </c>
      <c r="C166" s="1" t="s">
        <v>4970</v>
      </c>
      <c r="D166" s="1" t="s">
        <v>4971</v>
      </c>
      <c r="E166" s="2">
        <v>510</v>
      </c>
      <c r="F166" s="1" t="s">
        <v>4972</v>
      </c>
      <c r="G166" s="2" t="s">
        <v>18</v>
      </c>
      <c r="H166" s="1" t="s">
        <v>9267</v>
      </c>
      <c r="I166" s="3">
        <v>45079.423032407409</v>
      </c>
      <c r="J166" s="4">
        <v>160000</v>
      </c>
      <c r="K166" s="5">
        <v>5500</v>
      </c>
      <c r="L166" s="5">
        <v>94300</v>
      </c>
      <c r="M166" s="5">
        <f t="shared" ref="M166:M204" si="7">SUM(K166:L166)</f>
        <v>99800</v>
      </c>
      <c r="N166" s="38">
        <v>1.64</v>
      </c>
      <c r="O166" s="38">
        <v>1.9644073717291102</v>
      </c>
    </row>
    <row r="167" spans="1:15">
      <c r="A167" s="1" t="s">
        <v>4459</v>
      </c>
      <c r="B167" s="1" t="s">
        <v>4973</v>
      </c>
      <c r="C167" s="1" t="s">
        <v>4974</v>
      </c>
      <c r="D167" s="1" t="s">
        <v>4971</v>
      </c>
      <c r="E167" s="2">
        <v>510</v>
      </c>
      <c r="F167" s="1" t="s">
        <v>4975</v>
      </c>
      <c r="G167" s="2" t="s">
        <v>18</v>
      </c>
      <c r="H167" s="1" t="s">
        <v>9268</v>
      </c>
      <c r="I167" s="3">
        <v>45272.369664351849</v>
      </c>
      <c r="J167" s="4">
        <v>118500</v>
      </c>
      <c r="K167" s="5">
        <v>3900</v>
      </c>
      <c r="L167" s="5">
        <v>70800</v>
      </c>
      <c r="M167" s="5">
        <f t="shared" si="7"/>
        <v>74700</v>
      </c>
      <c r="N167" s="38">
        <v>1.64</v>
      </c>
      <c r="O167" s="38">
        <v>1.9644073717291102</v>
      </c>
    </row>
    <row r="168" spans="1:15">
      <c r="A168" s="1" t="s">
        <v>4459</v>
      </c>
      <c r="B168" s="1" t="s">
        <v>4976</v>
      </c>
      <c r="C168" s="1" t="s">
        <v>4977</v>
      </c>
      <c r="D168" s="1" t="s">
        <v>4971</v>
      </c>
      <c r="E168" s="2">
        <v>510</v>
      </c>
      <c r="F168" s="1" t="s">
        <v>4978</v>
      </c>
      <c r="G168" s="2" t="s">
        <v>18</v>
      </c>
      <c r="H168" s="1" t="s">
        <v>9269</v>
      </c>
      <c r="I168" s="3">
        <v>45180.61277777778</v>
      </c>
      <c r="J168" s="4">
        <v>167000</v>
      </c>
      <c r="K168" s="5">
        <v>5300</v>
      </c>
      <c r="L168" s="5">
        <v>104500</v>
      </c>
      <c r="M168" s="5">
        <f t="shared" si="7"/>
        <v>109800</v>
      </c>
      <c r="N168" s="38">
        <v>1.64</v>
      </c>
      <c r="O168" s="38">
        <v>1.9644073717291102</v>
      </c>
    </row>
    <row r="169" spans="1:15">
      <c r="A169" s="1" t="s">
        <v>4459</v>
      </c>
      <c r="B169" s="1" t="s">
        <v>4979</v>
      </c>
      <c r="C169" s="1" t="s">
        <v>4980</v>
      </c>
      <c r="D169" s="1" t="s">
        <v>4971</v>
      </c>
      <c r="E169" s="2">
        <v>510</v>
      </c>
      <c r="F169" s="1" t="s">
        <v>4981</v>
      </c>
      <c r="G169" s="2" t="s">
        <v>18</v>
      </c>
      <c r="H169" s="1" t="s">
        <v>9270</v>
      </c>
      <c r="I169" s="3">
        <v>45019.552488425928</v>
      </c>
      <c r="J169" s="4">
        <v>115000</v>
      </c>
      <c r="K169" s="5">
        <v>4300</v>
      </c>
      <c r="L169" s="5">
        <v>75600</v>
      </c>
      <c r="M169" s="5">
        <f t="shared" si="7"/>
        <v>79900</v>
      </c>
      <c r="N169" s="38">
        <v>1.64</v>
      </c>
      <c r="O169" s="38">
        <v>1.9644073717291102</v>
      </c>
    </row>
    <row r="170" spans="1:15">
      <c r="A170" s="1" t="s">
        <v>4459</v>
      </c>
      <c r="B170" s="1" t="s">
        <v>4982</v>
      </c>
      <c r="C170" s="1" t="s">
        <v>4983</v>
      </c>
      <c r="D170" s="1" t="s">
        <v>4971</v>
      </c>
      <c r="E170" s="2">
        <v>510</v>
      </c>
      <c r="F170" s="1" t="s">
        <v>4984</v>
      </c>
      <c r="G170" s="2" t="s">
        <v>18</v>
      </c>
      <c r="H170" s="1" t="s">
        <v>9271</v>
      </c>
      <c r="I170" s="3">
        <v>45013.363900462966</v>
      </c>
      <c r="J170" s="4">
        <v>102000</v>
      </c>
      <c r="K170" s="5">
        <v>5000</v>
      </c>
      <c r="L170" s="5">
        <v>67700</v>
      </c>
      <c r="M170" s="5">
        <f t="shared" si="7"/>
        <v>72700</v>
      </c>
      <c r="N170" s="38">
        <v>1.64</v>
      </c>
      <c r="O170" s="38">
        <v>1.9644073717291102</v>
      </c>
    </row>
    <row r="171" spans="1:15">
      <c r="A171" s="1" t="s">
        <v>4459</v>
      </c>
      <c r="B171" s="1" t="s">
        <v>4985</v>
      </c>
      <c r="C171" s="1" t="s">
        <v>4986</v>
      </c>
      <c r="D171" s="1" t="s">
        <v>4971</v>
      </c>
      <c r="E171" s="2">
        <v>510</v>
      </c>
      <c r="F171" s="1" t="s">
        <v>4987</v>
      </c>
      <c r="G171" s="2" t="s">
        <v>18</v>
      </c>
      <c r="H171" s="1" t="s">
        <v>9272</v>
      </c>
      <c r="I171" s="3">
        <v>44988.428437499999</v>
      </c>
      <c r="J171" s="4">
        <v>140000</v>
      </c>
      <c r="K171" s="5">
        <v>5000</v>
      </c>
      <c r="L171" s="5">
        <v>98500</v>
      </c>
      <c r="M171" s="5">
        <f t="shared" si="7"/>
        <v>103500</v>
      </c>
      <c r="N171" s="38">
        <v>1.64</v>
      </c>
      <c r="O171" s="38">
        <v>1.9644073717291102</v>
      </c>
    </row>
    <row r="172" spans="1:15">
      <c r="A172" s="1" t="s">
        <v>4459</v>
      </c>
      <c r="B172" s="1" t="s">
        <v>4988</v>
      </c>
      <c r="C172" s="1" t="s">
        <v>4989</v>
      </c>
      <c r="D172" s="1" t="s">
        <v>4971</v>
      </c>
      <c r="E172" s="2">
        <v>510</v>
      </c>
      <c r="F172" s="1" t="s">
        <v>4990</v>
      </c>
      <c r="G172" s="2" t="s">
        <v>18</v>
      </c>
      <c r="H172" s="1" t="s">
        <v>9273</v>
      </c>
      <c r="I172" s="3">
        <v>45138.6169212963</v>
      </c>
      <c r="J172" s="4">
        <v>70000</v>
      </c>
      <c r="K172" s="5">
        <v>7100</v>
      </c>
      <c r="L172" s="5">
        <v>50300</v>
      </c>
      <c r="M172" s="5">
        <f t="shared" si="7"/>
        <v>57400</v>
      </c>
      <c r="N172" s="38">
        <v>1.64</v>
      </c>
      <c r="O172" s="38">
        <v>1.9644073717291102</v>
      </c>
    </row>
    <row r="173" spans="1:15">
      <c r="A173" s="1" t="s">
        <v>4459</v>
      </c>
      <c r="B173" s="1" t="s">
        <v>4991</v>
      </c>
      <c r="C173" s="1" t="s">
        <v>4992</v>
      </c>
      <c r="D173" s="1" t="s">
        <v>4971</v>
      </c>
      <c r="E173" s="2">
        <v>510</v>
      </c>
      <c r="F173" s="1" t="s">
        <v>4993</v>
      </c>
      <c r="G173" s="2" t="s">
        <v>18</v>
      </c>
      <c r="H173" s="1" t="s">
        <v>9274</v>
      </c>
      <c r="I173" s="3">
        <v>45000.358912037038</v>
      </c>
      <c r="J173" s="4">
        <v>160000</v>
      </c>
      <c r="K173" s="5">
        <v>7500</v>
      </c>
      <c r="L173" s="5">
        <v>124300</v>
      </c>
      <c r="M173" s="5">
        <f t="shared" si="7"/>
        <v>131800</v>
      </c>
      <c r="N173" s="38">
        <v>1.64</v>
      </c>
      <c r="O173" s="38">
        <v>1.9644073717291102</v>
      </c>
    </row>
    <row r="174" spans="1:15">
      <c r="A174" s="1" t="s">
        <v>4459</v>
      </c>
      <c r="B174" s="1" t="s">
        <v>4994</v>
      </c>
      <c r="C174" s="1" t="s">
        <v>4995</v>
      </c>
      <c r="D174" s="1" t="s">
        <v>4971</v>
      </c>
      <c r="E174" s="2">
        <v>510</v>
      </c>
      <c r="F174" s="1" t="s">
        <v>4996</v>
      </c>
      <c r="G174" s="2" t="s">
        <v>18</v>
      </c>
      <c r="H174" s="1" t="s">
        <v>9275</v>
      </c>
      <c r="I174" s="3">
        <v>45120.645578703705</v>
      </c>
      <c r="J174" s="4">
        <v>97640</v>
      </c>
      <c r="K174" s="5">
        <v>4500</v>
      </c>
      <c r="L174" s="5">
        <v>78100</v>
      </c>
      <c r="M174" s="5">
        <f t="shared" si="7"/>
        <v>82600</v>
      </c>
      <c r="N174" s="38">
        <v>1.64</v>
      </c>
      <c r="O174" s="38">
        <v>1.9644073717291102</v>
      </c>
    </row>
    <row r="175" spans="1:15">
      <c r="A175" s="1" t="s">
        <v>4459</v>
      </c>
      <c r="B175" s="1" t="s">
        <v>4997</v>
      </c>
      <c r="C175" s="1" t="s">
        <v>4998</v>
      </c>
      <c r="D175" s="1" t="s">
        <v>4971</v>
      </c>
      <c r="E175" s="2">
        <v>510</v>
      </c>
      <c r="F175" s="1" t="s">
        <v>4999</v>
      </c>
      <c r="G175" s="2" t="s">
        <v>18</v>
      </c>
      <c r="H175" s="1" t="s">
        <v>9276</v>
      </c>
      <c r="I175" s="3">
        <v>45233.394884259258</v>
      </c>
      <c r="J175" s="4">
        <v>80000</v>
      </c>
      <c r="K175" s="5">
        <v>5500</v>
      </c>
      <c r="L175" s="5">
        <v>61900</v>
      </c>
      <c r="M175" s="5">
        <f t="shared" si="7"/>
        <v>67400</v>
      </c>
      <c r="N175" s="38">
        <v>1.64</v>
      </c>
      <c r="O175" s="38">
        <v>1.9644073717291102</v>
      </c>
    </row>
    <row r="176" spans="1:15">
      <c r="A176" s="1" t="s">
        <v>4459</v>
      </c>
      <c r="B176" s="1" t="s">
        <v>5000</v>
      </c>
      <c r="C176" s="1" t="s">
        <v>5001</v>
      </c>
      <c r="D176" s="1" t="s">
        <v>4971</v>
      </c>
      <c r="E176" s="2">
        <v>510</v>
      </c>
      <c r="F176" s="1" t="s">
        <v>5002</v>
      </c>
      <c r="G176" s="2" t="s">
        <v>18</v>
      </c>
      <c r="H176" s="1" t="s">
        <v>9277</v>
      </c>
      <c r="I176" s="3">
        <v>45005.382800925923</v>
      </c>
      <c r="J176" s="4">
        <v>122000</v>
      </c>
      <c r="K176" s="5">
        <v>5400</v>
      </c>
      <c r="L176" s="5">
        <v>105500</v>
      </c>
      <c r="M176" s="5">
        <f t="shared" si="7"/>
        <v>110900</v>
      </c>
      <c r="N176" s="38">
        <v>1.64</v>
      </c>
      <c r="O176" s="38">
        <v>1.9644073717291102</v>
      </c>
    </row>
    <row r="177" spans="1:15">
      <c r="A177" s="1" t="s">
        <v>4459</v>
      </c>
      <c r="B177" s="1" t="s">
        <v>5003</v>
      </c>
      <c r="C177" s="1" t="s">
        <v>5004</v>
      </c>
      <c r="D177" s="1" t="s">
        <v>4971</v>
      </c>
      <c r="E177" s="2">
        <v>510</v>
      </c>
      <c r="F177" s="1" t="s">
        <v>5005</v>
      </c>
      <c r="G177" s="2" t="s">
        <v>18</v>
      </c>
      <c r="H177" s="1" t="s">
        <v>9278</v>
      </c>
      <c r="I177" s="3">
        <v>45082.433761574073</v>
      </c>
      <c r="J177" s="4">
        <v>115000</v>
      </c>
      <c r="K177" s="5">
        <v>13500</v>
      </c>
      <c r="L177" s="5">
        <v>91000</v>
      </c>
      <c r="M177" s="5">
        <f t="shared" si="7"/>
        <v>104500</v>
      </c>
      <c r="N177" s="38">
        <v>1.64</v>
      </c>
      <c r="O177" s="38">
        <v>1.9644073717291102</v>
      </c>
    </row>
    <row r="178" spans="1:15">
      <c r="A178" s="1" t="s">
        <v>4459</v>
      </c>
      <c r="B178" s="1" t="s">
        <v>5006</v>
      </c>
      <c r="C178" s="1" t="s">
        <v>5007</v>
      </c>
      <c r="D178" s="1" t="s">
        <v>4971</v>
      </c>
      <c r="E178" s="2">
        <v>510</v>
      </c>
      <c r="F178" s="1" t="s">
        <v>5008</v>
      </c>
      <c r="G178" s="2" t="s">
        <v>18</v>
      </c>
      <c r="H178" s="1" t="s">
        <v>9279</v>
      </c>
      <c r="I178" s="3">
        <v>45103.558368055557</v>
      </c>
      <c r="J178" s="4">
        <v>150000</v>
      </c>
      <c r="K178" s="5">
        <v>5700</v>
      </c>
      <c r="L178" s="5">
        <v>133000</v>
      </c>
      <c r="M178" s="5">
        <f t="shared" si="7"/>
        <v>138700</v>
      </c>
      <c r="N178" s="38">
        <v>1.64</v>
      </c>
      <c r="O178" s="38">
        <v>1.9644073717291102</v>
      </c>
    </row>
    <row r="179" spans="1:15">
      <c r="A179" s="1" t="s">
        <v>4459</v>
      </c>
      <c r="B179" s="1" t="s">
        <v>5009</v>
      </c>
      <c r="C179" s="1" t="s">
        <v>5010</v>
      </c>
      <c r="D179" s="1" t="s">
        <v>4971</v>
      </c>
      <c r="E179" s="2">
        <v>510</v>
      </c>
      <c r="F179" s="1" t="s">
        <v>5011</v>
      </c>
      <c r="G179" s="2" t="s">
        <v>18</v>
      </c>
      <c r="H179" s="1" t="s">
        <v>9280</v>
      </c>
      <c r="I179" s="3">
        <v>45190.444340277776</v>
      </c>
      <c r="J179" s="4">
        <v>90000</v>
      </c>
      <c r="K179" s="5">
        <v>5700</v>
      </c>
      <c r="L179" s="5">
        <v>78200</v>
      </c>
      <c r="M179" s="5">
        <f t="shared" si="7"/>
        <v>83900</v>
      </c>
      <c r="N179" s="38">
        <v>1.64</v>
      </c>
      <c r="O179" s="38">
        <v>1.9644073717291102</v>
      </c>
    </row>
    <row r="180" spans="1:15">
      <c r="A180" s="1" t="s">
        <v>4459</v>
      </c>
      <c r="B180" s="1" t="s">
        <v>5012</v>
      </c>
      <c r="C180" s="1" t="s">
        <v>5013</v>
      </c>
      <c r="D180" s="1" t="s">
        <v>4971</v>
      </c>
      <c r="E180" s="2">
        <v>510</v>
      </c>
      <c r="F180" s="1" t="s">
        <v>5014</v>
      </c>
      <c r="G180" s="2" t="s">
        <v>18</v>
      </c>
      <c r="H180" s="1" t="s">
        <v>9281</v>
      </c>
      <c r="I180" s="3">
        <v>45117.382291666669</v>
      </c>
      <c r="J180" s="4">
        <v>95000</v>
      </c>
      <c r="K180" s="5">
        <v>5200</v>
      </c>
      <c r="L180" s="5">
        <v>82600</v>
      </c>
      <c r="M180" s="5">
        <f t="shared" si="7"/>
        <v>87800</v>
      </c>
      <c r="N180" s="38">
        <v>1.64</v>
      </c>
      <c r="O180" s="38">
        <v>1.9644073717291102</v>
      </c>
    </row>
    <row r="181" spans="1:15">
      <c r="A181" s="1" t="s">
        <v>4459</v>
      </c>
      <c r="B181" s="1" t="s">
        <v>5015</v>
      </c>
      <c r="C181" s="1" t="s">
        <v>5016</v>
      </c>
      <c r="D181" s="1" t="s">
        <v>4971</v>
      </c>
      <c r="E181" s="2">
        <v>510</v>
      </c>
      <c r="F181" s="1" t="s">
        <v>5017</v>
      </c>
      <c r="G181" s="2" t="s">
        <v>18</v>
      </c>
      <c r="H181" s="1" t="s">
        <v>9282</v>
      </c>
      <c r="I181" s="3">
        <v>44939.441331018519</v>
      </c>
      <c r="J181" s="4">
        <v>45000</v>
      </c>
      <c r="K181" s="5">
        <v>4500</v>
      </c>
      <c r="L181" s="5">
        <v>38500</v>
      </c>
      <c r="M181" s="5">
        <f t="shared" si="7"/>
        <v>43000</v>
      </c>
      <c r="N181" s="38">
        <v>1.64</v>
      </c>
      <c r="O181" s="38">
        <v>1.9644073717291102</v>
      </c>
    </row>
    <row r="182" spans="1:15">
      <c r="A182" s="1" t="s">
        <v>4459</v>
      </c>
      <c r="B182" s="1" t="s">
        <v>5018</v>
      </c>
      <c r="C182" s="1" t="s">
        <v>5019</v>
      </c>
      <c r="D182" s="1" t="s">
        <v>4971</v>
      </c>
      <c r="E182" s="2">
        <v>510</v>
      </c>
      <c r="F182" s="1" t="s">
        <v>5020</v>
      </c>
      <c r="G182" s="2" t="s">
        <v>18</v>
      </c>
      <c r="H182" s="1" t="s">
        <v>9283</v>
      </c>
      <c r="I182" s="3">
        <v>44967.618113425924</v>
      </c>
      <c r="J182" s="4">
        <v>80000</v>
      </c>
      <c r="K182" s="5">
        <v>9900</v>
      </c>
      <c r="L182" s="5">
        <v>69600</v>
      </c>
      <c r="M182" s="5">
        <f t="shared" si="7"/>
        <v>79500</v>
      </c>
      <c r="N182" s="38">
        <v>1.64</v>
      </c>
      <c r="O182" s="38">
        <v>1.9644073717291102</v>
      </c>
    </row>
    <row r="183" spans="1:15">
      <c r="A183" s="1" t="s">
        <v>4459</v>
      </c>
      <c r="B183" s="1" t="s">
        <v>5021</v>
      </c>
      <c r="C183" s="1" t="s">
        <v>5022</v>
      </c>
      <c r="D183" s="1" t="s">
        <v>4971</v>
      </c>
      <c r="E183" s="2">
        <v>510</v>
      </c>
      <c r="F183" s="1" t="s">
        <v>5023</v>
      </c>
      <c r="G183" s="2" t="s">
        <v>18</v>
      </c>
      <c r="H183" s="1" t="s">
        <v>9284</v>
      </c>
      <c r="I183" s="3">
        <v>44939.425219907411</v>
      </c>
      <c r="J183" s="4">
        <v>60000</v>
      </c>
      <c r="K183" s="5">
        <v>5200</v>
      </c>
      <c r="L183" s="5">
        <v>57800</v>
      </c>
      <c r="M183" s="5">
        <f t="shared" si="7"/>
        <v>63000</v>
      </c>
      <c r="N183" s="38">
        <v>1.64</v>
      </c>
      <c r="O183" s="38">
        <v>1.9644073717291102</v>
      </c>
    </row>
    <row r="184" spans="1:15">
      <c r="A184" s="1" t="s">
        <v>4459</v>
      </c>
      <c r="B184" s="1" t="s">
        <v>5024</v>
      </c>
      <c r="C184" s="1" t="s">
        <v>5025</v>
      </c>
      <c r="D184" s="1" t="s">
        <v>5026</v>
      </c>
      <c r="E184" s="2">
        <v>510</v>
      </c>
      <c r="F184" s="1" t="s">
        <v>5027</v>
      </c>
      <c r="G184" s="2" t="s">
        <v>18</v>
      </c>
      <c r="H184" s="1" t="s">
        <v>9285</v>
      </c>
      <c r="I184" s="3">
        <v>45118.407696759263</v>
      </c>
      <c r="J184" s="4">
        <v>154900</v>
      </c>
      <c r="K184" s="5">
        <v>1700</v>
      </c>
      <c r="L184" s="5">
        <v>75900</v>
      </c>
      <c r="M184" s="5">
        <f t="shared" si="7"/>
        <v>77600</v>
      </c>
      <c r="N184" s="38">
        <v>1.28</v>
      </c>
      <c r="O184" s="38">
        <v>1.9502341522546838</v>
      </c>
    </row>
    <row r="185" spans="1:15">
      <c r="A185" s="1" t="s">
        <v>4459</v>
      </c>
      <c r="B185" s="1" t="s">
        <v>5028</v>
      </c>
      <c r="C185" s="1" t="s">
        <v>5029</v>
      </c>
      <c r="D185" s="1" t="s">
        <v>5026</v>
      </c>
      <c r="E185" s="2">
        <v>510</v>
      </c>
      <c r="F185" s="1" t="s">
        <v>5030</v>
      </c>
      <c r="G185" s="2" t="s">
        <v>18</v>
      </c>
      <c r="H185" s="1" t="s">
        <v>9286</v>
      </c>
      <c r="I185" s="3">
        <v>45012.606226851851</v>
      </c>
      <c r="J185" s="4">
        <v>126000</v>
      </c>
      <c r="K185" s="5">
        <v>1900</v>
      </c>
      <c r="L185" s="5">
        <v>62100</v>
      </c>
      <c r="M185" s="5">
        <f t="shared" si="7"/>
        <v>64000</v>
      </c>
      <c r="N185" s="38">
        <v>1.28</v>
      </c>
      <c r="O185" s="38">
        <v>1.9502341522546838</v>
      </c>
    </row>
    <row r="186" spans="1:15">
      <c r="A186" s="1" t="s">
        <v>4459</v>
      </c>
      <c r="B186" s="1" t="s">
        <v>5031</v>
      </c>
      <c r="C186" s="1" t="s">
        <v>5032</v>
      </c>
      <c r="D186" s="1" t="s">
        <v>5026</v>
      </c>
      <c r="E186" s="2">
        <v>510</v>
      </c>
      <c r="F186" s="1" t="s">
        <v>5033</v>
      </c>
      <c r="G186" s="2" t="s">
        <v>18</v>
      </c>
      <c r="H186" s="1" t="s">
        <v>9287</v>
      </c>
      <c r="I186" s="3">
        <v>45209.415162037039</v>
      </c>
      <c r="J186" s="4">
        <v>135000</v>
      </c>
      <c r="K186" s="5">
        <v>2100</v>
      </c>
      <c r="L186" s="5">
        <v>67800</v>
      </c>
      <c r="M186" s="5">
        <f t="shared" si="7"/>
        <v>69900</v>
      </c>
      <c r="N186" s="38">
        <v>1.28</v>
      </c>
      <c r="O186" s="38">
        <v>1.9502341522546838</v>
      </c>
    </row>
    <row r="187" spans="1:15">
      <c r="A187" s="1" t="s">
        <v>4459</v>
      </c>
      <c r="B187" s="1" t="s">
        <v>5034</v>
      </c>
      <c r="C187" s="1" t="s">
        <v>5035</v>
      </c>
      <c r="D187" s="1" t="s">
        <v>5026</v>
      </c>
      <c r="E187" s="2">
        <v>510</v>
      </c>
      <c r="F187" s="1" t="s">
        <v>5036</v>
      </c>
      <c r="G187" s="2" t="s">
        <v>18</v>
      </c>
      <c r="H187" s="1" t="s">
        <v>9288</v>
      </c>
      <c r="I187" s="3">
        <v>45215.597685185188</v>
      </c>
      <c r="J187" s="4">
        <v>147000</v>
      </c>
      <c r="K187" s="5">
        <v>2800</v>
      </c>
      <c r="L187" s="5">
        <v>85600</v>
      </c>
      <c r="M187" s="5">
        <f t="shared" si="7"/>
        <v>88400</v>
      </c>
      <c r="N187" s="38">
        <v>1.28</v>
      </c>
      <c r="O187" s="38">
        <v>1.9502341522546838</v>
      </c>
    </row>
    <row r="188" spans="1:15">
      <c r="A188" s="1" t="s">
        <v>4459</v>
      </c>
      <c r="B188" s="1" t="s">
        <v>5037</v>
      </c>
      <c r="C188" s="1" t="s">
        <v>5038</v>
      </c>
      <c r="D188" s="1" t="s">
        <v>5026</v>
      </c>
      <c r="E188" s="2">
        <v>510</v>
      </c>
      <c r="F188" s="1" t="s">
        <v>5039</v>
      </c>
      <c r="G188" s="2" t="s">
        <v>18</v>
      </c>
      <c r="H188" s="1" t="s">
        <v>9289</v>
      </c>
      <c r="I188" s="3">
        <v>45156.415763888886</v>
      </c>
      <c r="J188" s="4">
        <v>200000</v>
      </c>
      <c r="K188" s="5">
        <v>2900</v>
      </c>
      <c r="L188" s="5">
        <v>117900</v>
      </c>
      <c r="M188" s="5">
        <f t="shared" si="7"/>
        <v>120800</v>
      </c>
      <c r="N188" s="38">
        <v>1.28</v>
      </c>
      <c r="O188" s="38">
        <v>1.9502341522546838</v>
      </c>
    </row>
    <row r="189" spans="1:15">
      <c r="A189" s="1" t="s">
        <v>4459</v>
      </c>
      <c r="B189" s="1" t="s">
        <v>5040</v>
      </c>
      <c r="C189" s="1" t="s">
        <v>5041</v>
      </c>
      <c r="D189" s="1" t="s">
        <v>5026</v>
      </c>
      <c r="E189" s="2">
        <v>510</v>
      </c>
      <c r="F189" s="1" t="s">
        <v>5042</v>
      </c>
      <c r="G189" s="2" t="s">
        <v>18</v>
      </c>
      <c r="H189" s="1" t="s">
        <v>9290</v>
      </c>
      <c r="I189" s="3">
        <v>44981.449178240742</v>
      </c>
      <c r="J189" s="4">
        <v>153745</v>
      </c>
      <c r="K189" s="5">
        <v>2100</v>
      </c>
      <c r="L189" s="5">
        <v>91800</v>
      </c>
      <c r="M189" s="5">
        <f t="shared" si="7"/>
        <v>93900</v>
      </c>
      <c r="N189" s="38">
        <v>1.28</v>
      </c>
      <c r="O189" s="38">
        <v>1.9502341522546838</v>
      </c>
    </row>
    <row r="190" spans="1:15">
      <c r="A190" s="1" t="s">
        <v>4459</v>
      </c>
      <c r="B190" s="1" t="s">
        <v>5043</v>
      </c>
      <c r="C190" s="1" t="s">
        <v>5044</v>
      </c>
      <c r="D190" s="1" t="s">
        <v>5026</v>
      </c>
      <c r="E190" s="2">
        <v>510</v>
      </c>
      <c r="F190" s="1" t="s">
        <v>5045</v>
      </c>
      <c r="G190" s="2" t="s">
        <v>18</v>
      </c>
      <c r="H190" s="1" t="s">
        <v>9291</v>
      </c>
      <c r="I190" s="3">
        <v>45223.41878472222</v>
      </c>
      <c r="J190" s="4">
        <v>127000</v>
      </c>
      <c r="K190" s="5">
        <v>1500</v>
      </c>
      <c r="L190" s="5">
        <v>77400</v>
      </c>
      <c r="M190" s="5">
        <f t="shared" si="7"/>
        <v>78900</v>
      </c>
      <c r="N190" s="38">
        <v>1.28</v>
      </c>
      <c r="O190" s="38">
        <v>1.9502341522546838</v>
      </c>
    </row>
    <row r="191" spans="1:15">
      <c r="A191" s="1" t="s">
        <v>4459</v>
      </c>
      <c r="B191" s="1" t="s">
        <v>5046</v>
      </c>
      <c r="C191" s="1" t="s">
        <v>5047</v>
      </c>
      <c r="D191" s="1" t="s">
        <v>5026</v>
      </c>
      <c r="E191" s="2">
        <v>510</v>
      </c>
      <c r="F191" s="1" t="s">
        <v>5048</v>
      </c>
      <c r="G191" s="2" t="s">
        <v>18</v>
      </c>
      <c r="H191" s="1" t="s">
        <v>9292</v>
      </c>
      <c r="I191" s="3">
        <v>45097.492766203701</v>
      </c>
      <c r="J191" s="4">
        <v>118500</v>
      </c>
      <c r="K191" s="5">
        <v>1700</v>
      </c>
      <c r="L191" s="5">
        <v>72600</v>
      </c>
      <c r="M191" s="5">
        <f t="shared" si="7"/>
        <v>74300</v>
      </c>
      <c r="N191" s="38">
        <v>1.28</v>
      </c>
      <c r="O191" s="38">
        <v>1.9502341522546838</v>
      </c>
    </row>
    <row r="192" spans="1:15">
      <c r="A192" s="1" t="s">
        <v>4459</v>
      </c>
      <c r="B192" s="1" t="s">
        <v>5049</v>
      </c>
      <c r="C192" s="1" t="s">
        <v>5050</v>
      </c>
      <c r="D192" s="1" t="s">
        <v>5026</v>
      </c>
      <c r="E192" s="2">
        <v>510</v>
      </c>
      <c r="F192" s="1" t="s">
        <v>5051</v>
      </c>
      <c r="G192" s="2" t="s">
        <v>18</v>
      </c>
      <c r="H192" s="1" t="s">
        <v>9293</v>
      </c>
      <c r="I192" s="3">
        <v>45212.644212962965</v>
      </c>
      <c r="J192" s="4">
        <v>100000</v>
      </c>
      <c r="K192" s="5">
        <v>2100</v>
      </c>
      <c r="L192" s="5">
        <v>62200</v>
      </c>
      <c r="M192" s="5">
        <f t="shared" si="7"/>
        <v>64300</v>
      </c>
      <c r="N192" s="38">
        <v>1.28</v>
      </c>
      <c r="O192" s="38">
        <v>1.9502341522546838</v>
      </c>
    </row>
    <row r="193" spans="1:15">
      <c r="A193" s="1" t="s">
        <v>4459</v>
      </c>
      <c r="B193" s="1" t="s">
        <v>5052</v>
      </c>
      <c r="C193" s="1" t="s">
        <v>5053</v>
      </c>
      <c r="D193" s="1" t="s">
        <v>5026</v>
      </c>
      <c r="E193" s="2">
        <v>510</v>
      </c>
      <c r="F193" s="1" t="s">
        <v>5054</v>
      </c>
      <c r="G193" s="2" t="s">
        <v>18</v>
      </c>
      <c r="H193" s="1" t="s">
        <v>9294</v>
      </c>
      <c r="I193" s="3">
        <v>45152.42769675926</v>
      </c>
      <c r="J193" s="4">
        <v>131900</v>
      </c>
      <c r="K193" s="5">
        <v>1300</v>
      </c>
      <c r="L193" s="5">
        <v>84100</v>
      </c>
      <c r="M193" s="5">
        <f t="shared" si="7"/>
        <v>85400</v>
      </c>
      <c r="N193" s="38">
        <v>1.28</v>
      </c>
      <c r="O193" s="38">
        <v>1.9502341522546838</v>
      </c>
    </row>
    <row r="194" spans="1:15">
      <c r="A194" s="1" t="s">
        <v>4459</v>
      </c>
      <c r="B194" s="1" t="s">
        <v>5055</v>
      </c>
      <c r="C194" s="1" t="s">
        <v>5056</v>
      </c>
      <c r="D194" s="1" t="s">
        <v>5026</v>
      </c>
      <c r="E194" s="2">
        <v>510</v>
      </c>
      <c r="F194" s="1" t="s">
        <v>5057</v>
      </c>
      <c r="G194" s="2" t="s">
        <v>18</v>
      </c>
      <c r="H194" s="1" t="s">
        <v>9295</v>
      </c>
      <c r="I194" s="3">
        <v>45160.415011574078</v>
      </c>
      <c r="J194" s="4">
        <v>85000</v>
      </c>
      <c r="K194" s="5">
        <v>1100</v>
      </c>
      <c r="L194" s="5">
        <v>55700</v>
      </c>
      <c r="M194" s="5">
        <f t="shared" si="7"/>
        <v>56800</v>
      </c>
      <c r="N194" s="38">
        <v>1.28</v>
      </c>
      <c r="O194" s="38">
        <v>1.9502341522546838</v>
      </c>
    </row>
    <row r="195" spans="1:15">
      <c r="A195" s="1" t="s">
        <v>4459</v>
      </c>
      <c r="B195" s="1" t="s">
        <v>5058</v>
      </c>
      <c r="C195" s="1" t="s">
        <v>5059</v>
      </c>
      <c r="D195" s="1" t="s">
        <v>5026</v>
      </c>
      <c r="E195" s="2">
        <v>510</v>
      </c>
      <c r="F195" s="1" t="s">
        <v>5060</v>
      </c>
      <c r="G195" s="2" t="s">
        <v>18</v>
      </c>
      <c r="H195" s="1" t="s">
        <v>9296</v>
      </c>
      <c r="I195" s="3">
        <v>45188.513310185182</v>
      </c>
      <c r="J195" s="4">
        <v>135000</v>
      </c>
      <c r="K195" s="5">
        <v>1600</v>
      </c>
      <c r="L195" s="5">
        <v>93000</v>
      </c>
      <c r="M195" s="5">
        <f t="shared" si="7"/>
        <v>94600</v>
      </c>
      <c r="N195" s="38">
        <v>1.28</v>
      </c>
      <c r="O195" s="38">
        <v>1.9502341522546838</v>
      </c>
    </row>
    <row r="196" spans="1:15">
      <c r="A196" s="1" t="s">
        <v>4459</v>
      </c>
      <c r="B196" s="1" t="s">
        <v>5061</v>
      </c>
      <c r="C196" s="1" t="s">
        <v>5062</v>
      </c>
      <c r="D196" s="1" t="s">
        <v>5026</v>
      </c>
      <c r="E196" s="2">
        <v>510</v>
      </c>
      <c r="F196" s="1" t="s">
        <v>5063</v>
      </c>
      <c r="G196" s="2" t="s">
        <v>18</v>
      </c>
      <c r="H196" s="1" t="s">
        <v>9297</v>
      </c>
      <c r="I196" s="3">
        <v>45212.430902777778</v>
      </c>
      <c r="J196" s="4">
        <v>130000</v>
      </c>
      <c r="K196" s="5">
        <v>2000</v>
      </c>
      <c r="L196" s="5">
        <v>89800</v>
      </c>
      <c r="M196" s="5">
        <f t="shared" si="7"/>
        <v>91800</v>
      </c>
      <c r="N196" s="38">
        <v>1.28</v>
      </c>
      <c r="O196" s="38">
        <v>1.9502341522546838</v>
      </c>
    </row>
    <row r="197" spans="1:15">
      <c r="A197" s="1" t="s">
        <v>4459</v>
      </c>
      <c r="B197" s="1" t="s">
        <v>5064</v>
      </c>
      <c r="C197" s="1" t="s">
        <v>5065</v>
      </c>
      <c r="D197" s="1" t="s">
        <v>5026</v>
      </c>
      <c r="E197" s="2">
        <v>510</v>
      </c>
      <c r="F197" s="1" t="s">
        <v>5066</v>
      </c>
      <c r="G197" s="2" t="s">
        <v>18</v>
      </c>
      <c r="H197" s="1" t="s">
        <v>9298</v>
      </c>
      <c r="I197" s="3">
        <v>45015.410266203704</v>
      </c>
      <c r="J197" s="4">
        <v>98750</v>
      </c>
      <c r="K197" s="5">
        <v>2500</v>
      </c>
      <c r="L197" s="5">
        <v>67500</v>
      </c>
      <c r="M197" s="5">
        <f t="shared" si="7"/>
        <v>70000</v>
      </c>
      <c r="N197" s="38">
        <v>1.28</v>
      </c>
      <c r="O197" s="38">
        <v>1.9502341522546838</v>
      </c>
    </row>
    <row r="198" spans="1:15">
      <c r="A198" s="1" t="s">
        <v>4459</v>
      </c>
      <c r="B198" s="1" t="s">
        <v>5067</v>
      </c>
      <c r="C198" s="1" t="s">
        <v>5068</v>
      </c>
      <c r="D198" s="1" t="s">
        <v>5026</v>
      </c>
      <c r="E198" s="2">
        <v>510</v>
      </c>
      <c r="F198" s="1" t="s">
        <v>5069</v>
      </c>
      <c r="G198" s="2" t="s">
        <v>18</v>
      </c>
      <c r="H198" s="1" t="s">
        <v>9299</v>
      </c>
      <c r="I198" s="3">
        <v>44980.372754629629</v>
      </c>
      <c r="J198" s="4">
        <v>82500</v>
      </c>
      <c r="K198" s="5">
        <v>2000</v>
      </c>
      <c r="L198" s="5">
        <v>57400</v>
      </c>
      <c r="M198" s="5">
        <f t="shared" si="7"/>
        <v>59400</v>
      </c>
      <c r="N198" s="38">
        <v>1.28</v>
      </c>
      <c r="O198" s="38">
        <v>1.9502341522546838</v>
      </c>
    </row>
    <row r="199" spans="1:15">
      <c r="A199" s="1" t="s">
        <v>4459</v>
      </c>
      <c r="B199" s="1" t="s">
        <v>5070</v>
      </c>
      <c r="C199" s="1" t="s">
        <v>5071</v>
      </c>
      <c r="D199" s="1" t="s">
        <v>5026</v>
      </c>
      <c r="E199" s="2">
        <v>510</v>
      </c>
      <c r="F199" s="1" t="s">
        <v>5072</v>
      </c>
      <c r="G199" s="2" t="s">
        <v>18</v>
      </c>
      <c r="H199" s="1" t="s">
        <v>9300</v>
      </c>
      <c r="I199" s="3">
        <v>45070.486898148149</v>
      </c>
      <c r="J199" s="4">
        <v>132200</v>
      </c>
      <c r="K199" s="5">
        <v>2100</v>
      </c>
      <c r="L199" s="5">
        <v>101300</v>
      </c>
      <c r="M199" s="5">
        <f t="shared" si="7"/>
        <v>103400</v>
      </c>
      <c r="N199" s="38">
        <v>1.28</v>
      </c>
      <c r="O199" s="38">
        <v>1.9502341522546838</v>
      </c>
    </row>
    <row r="200" spans="1:15">
      <c r="A200" s="1" t="s">
        <v>4459</v>
      </c>
      <c r="B200" s="1" t="s">
        <v>5073</v>
      </c>
      <c r="C200" s="1" t="s">
        <v>5074</v>
      </c>
      <c r="D200" s="1" t="s">
        <v>5026</v>
      </c>
      <c r="E200" s="2">
        <v>510</v>
      </c>
      <c r="F200" s="1" t="s">
        <v>5075</v>
      </c>
      <c r="G200" s="2" t="s">
        <v>18</v>
      </c>
      <c r="H200" s="1" t="s">
        <v>9301</v>
      </c>
      <c r="I200" s="3">
        <v>45180.562291666669</v>
      </c>
      <c r="J200" s="4">
        <v>115000</v>
      </c>
      <c r="K200" s="5">
        <v>3500</v>
      </c>
      <c r="L200" s="5">
        <v>89100</v>
      </c>
      <c r="M200" s="5">
        <f t="shared" si="7"/>
        <v>92600</v>
      </c>
      <c r="N200" s="38">
        <v>1.28</v>
      </c>
      <c r="O200" s="38">
        <v>1.9502341522546838</v>
      </c>
    </row>
    <row r="201" spans="1:15">
      <c r="A201" s="1" t="s">
        <v>4459</v>
      </c>
      <c r="B201" s="1" t="s">
        <v>5076</v>
      </c>
      <c r="C201" s="1" t="s">
        <v>5077</v>
      </c>
      <c r="D201" s="1" t="s">
        <v>5026</v>
      </c>
      <c r="E201" s="2">
        <v>510</v>
      </c>
      <c r="F201" s="1" t="s">
        <v>5078</v>
      </c>
      <c r="G201" s="2" t="s">
        <v>18</v>
      </c>
      <c r="H201" s="1" t="s">
        <v>9302</v>
      </c>
      <c r="I201" s="3">
        <v>45154.376261574071</v>
      </c>
      <c r="J201" s="4">
        <v>220000</v>
      </c>
      <c r="K201" s="5">
        <v>3700</v>
      </c>
      <c r="L201" s="5">
        <v>181900</v>
      </c>
      <c r="M201" s="5">
        <f t="shared" si="7"/>
        <v>185600</v>
      </c>
      <c r="N201" s="38">
        <v>1.28</v>
      </c>
      <c r="O201" s="38">
        <v>1.9502341522546838</v>
      </c>
    </row>
    <row r="202" spans="1:15">
      <c r="A202" s="1" t="s">
        <v>4459</v>
      </c>
      <c r="B202" s="1" t="s">
        <v>5079</v>
      </c>
      <c r="C202" s="1" t="s">
        <v>5080</v>
      </c>
      <c r="D202" s="1" t="s">
        <v>5026</v>
      </c>
      <c r="E202" s="2">
        <v>510</v>
      </c>
      <c r="F202" s="1" t="s">
        <v>5081</v>
      </c>
      <c r="H202" s="1" t="s">
        <v>9303</v>
      </c>
      <c r="I202" s="3">
        <v>45240</v>
      </c>
      <c r="J202" s="4">
        <v>131000</v>
      </c>
      <c r="K202" s="5">
        <v>1200</v>
      </c>
      <c r="L202" s="5">
        <v>119100</v>
      </c>
      <c r="M202" s="5">
        <f t="shared" si="7"/>
        <v>120300</v>
      </c>
      <c r="N202" s="38">
        <v>1.28</v>
      </c>
      <c r="O202" s="38">
        <v>1.9502341522546838</v>
      </c>
    </row>
    <row r="203" spans="1:15">
      <c r="A203" s="1" t="s">
        <v>4459</v>
      </c>
      <c r="B203" s="1" t="s">
        <v>5082</v>
      </c>
      <c r="C203" s="1" t="s">
        <v>5083</v>
      </c>
      <c r="D203" s="1" t="s">
        <v>5026</v>
      </c>
      <c r="E203" s="2">
        <v>510</v>
      </c>
      <c r="F203" s="1" t="s">
        <v>5084</v>
      </c>
      <c r="G203" s="2" t="s">
        <v>18</v>
      </c>
      <c r="H203" s="1" t="s">
        <v>9304</v>
      </c>
      <c r="I203" s="3">
        <v>45267.573067129626</v>
      </c>
      <c r="J203" s="4">
        <v>108000</v>
      </c>
      <c r="K203" s="5">
        <v>2100</v>
      </c>
      <c r="L203" s="5">
        <v>100700</v>
      </c>
      <c r="M203" s="5">
        <f t="shared" si="7"/>
        <v>102800</v>
      </c>
      <c r="N203" s="38">
        <v>1.28</v>
      </c>
      <c r="O203" s="38">
        <v>1.9502341522546838</v>
      </c>
    </row>
    <row r="204" spans="1:15">
      <c r="A204" s="1" t="s">
        <v>4459</v>
      </c>
      <c r="B204" s="1" t="s">
        <v>5085</v>
      </c>
      <c r="C204" s="1" t="s">
        <v>5086</v>
      </c>
      <c r="D204" s="1" t="s">
        <v>5087</v>
      </c>
      <c r="E204" s="2">
        <v>510</v>
      </c>
      <c r="F204" s="1" t="s">
        <v>5088</v>
      </c>
      <c r="G204" s="2" t="s">
        <v>18</v>
      </c>
      <c r="H204" s="1" t="s">
        <v>9305</v>
      </c>
      <c r="I204" s="3">
        <v>45110.48746527778</v>
      </c>
      <c r="J204" s="4">
        <v>130000</v>
      </c>
      <c r="K204" s="5">
        <v>4300</v>
      </c>
      <c r="L204" s="5">
        <v>82400</v>
      </c>
      <c r="M204" s="5">
        <f t="shared" si="7"/>
        <v>86700</v>
      </c>
      <c r="N204" s="38">
        <v>2.08</v>
      </c>
      <c r="O204" s="38">
        <v>2.393317985535508</v>
      </c>
    </row>
    <row r="205" spans="1:15">
      <c r="A205" s="1" t="s">
        <v>4459</v>
      </c>
      <c r="B205" s="1" t="s">
        <v>5089</v>
      </c>
      <c r="C205" s="1" t="s">
        <v>5090</v>
      </c>
      <c r="D205" s="1" t="s">
        <v>5087</v>
      </c>
      <c r="E205" s="2">
        <v>510</v>
      </c>
      <c r="F205" s="1" t="s">
        <v>5091</v>
      </c>
      <c r="G205" s="2" t="s">
        <v>18</v>
      </c>
      <c r="H205" s="1" t="s">
        <v>9306</v>
      </c>
      <c r="I205" s="3">
        <v>45118.585543981484</v>
      </c>
      <c r="J205" s="4">
        <v>248000</v>
      </c>
      <c r="K205" s="5">
        <v>4500</v>
      </c>
      <c r="L205" s="5">
        <v>160500</v>
      </c>
      <c r="M205" s="5">
        <f>SUM(K205:L205)+400</f>
        <v>165400</v>
      </c>
      <c r="N205" s="38">
        <v>2.08</v>
      </c>
      <c r="O205" s="38">
        <v>2.393317985535508</v>
      </c>
    </row>
    <row r="206" spans="1:15">
      <c r="A206" s="1" t="s">
        <v>4459</v>
      </c>
      <c r="B206" s="1" t="s">
        <v>5092</v>
      </c>
      <c r="C206" s="1" t="s">
        <v>5093</v>
      </c>
      <c r="D206" s="1" t="s">
        <v>5094</v>
      </c>
      <c r="E206" s="2">
        <v>509</v>
      </c>
      <c r="F206" s="1" t="s">
        <v>5095</v>
      </c>
      <c r="G206" s="2" t="s">
        <v>18</v>
      </c>
      <c r="H206" s="1" t="s">
        <v>9306</v>
      </c>
      <c r="I206" s="3">
        <v>45118.585543981484</v>
      </c>
      <c r="K206" s="5">
        <v>400</v>
      </c>
      <c r="L206" s="5">
        <v>0</v>
      </c>
      <c r="N206" s="38">
        <v>1</v>
      </c>
      <c r="O206" s="38">
        <v>1</v>
      </c>
    </row>
    <row r="207" spans="1:15">
      <c r="A207" s="1" t="s">
        <v>4459</v>
      </c>
      <c r="B207" s="1" t="s">
        <v>5096</v>
      </c>
      <c r="C207" s="1" t="s">
        <v>5097</v>
      </c>
      <c r="D207" s="1" t="s">
        <v>5087</v>
      </c>
      <c r="E207" s="2">
        <v>510</v>
      </c>
      <c r="F207" s="1" t="s">
        <v>5098</v>
      </c>
      <c r="G207" s="2" t="s">
        <v>18</v>
      </c>
      <c r="H207" s="1" t="s">
        <v>9307</v>
      </c>
      <c r="I207" s="3">
        <v>45166.669456018521</v>
      </c>
      <c r="J207" s="4">
        <v>219000</v>
      </c>
      <c r="K207" s="5">
        <v>7500</v>
      </c>
      <c r="L207" s="5">
        <v>204900</v>
      </c>
      <c r="M207" s="5">
        <f t="shared" ref="M207:M215" si="8">SUM(K207:L207)</f>
        <v>212400</v>
      </c>
      <c r="N207" s="38">
        <v>2.08</v>
      </c>
      <c r="O207" s="38">
        <v>2.393317985535508</v>
      </c>
    </row>
    <row r="208" spans="1:15">
      <c r="A208" s="1" t="s">
        <v>4459</v>
      </c>
      <c r="B208" s="1" t="s">
        <v>5099</v>
      </c>
      <c r="C208" s="1" t="s">
        <v>5100</v>
      </c>
      <c r="D208" s="1" t="s">
        <v>5087</v>
      </c>
      <c r="E208" s="2">
        <v>510</v>
      </c>
      <c r="F208" s="1" t="s">
        <v>5101</v>
      </c>
      <c r="G208" s="2" t="s">
        <v>18</v>
      </c>
      <c r="H208" s="1" t="s">
        <v>9308</v>
      </c>
      <c r="I208" s="3">
        <v>45184.416712962964</v>
      </c>
      <c r="J208" s="4">
        <v>165000</v>
      </c>
      <c r="K208" s="5">
        <v>3900</v>
      </c>
      <c r="L208" s="5">
        <v>109000</v>
      </c>
      <c r="M208" s="5">
        <f t="shared" si="8"/>
        <v>112900</v>
      </c>
      <c r="N208" s="38">
        <v>2.08</v>
      </c>
      <c r="O208" s="38">
        <v>2.393317985535508</v>
      </c>
    </row>
    <row r="209" spans="1:15">
      <c r="A209" s="1" t="s">
        <v>4459</v>
      </c>
      <c r="B209" s="1" t="s">
        <v>5102</v>
      </c>
      <c r="C209" s="1" t="s">
        <v>5103</v>
      </c>
      <c r="D209" s="1" t="s">
        <v>5087</v>
      </c>
      <c r="E209" s="2">
        <v>510</v>
      </c>
      <c r="F209" s="1" t="s">
        <v>5104</v>
      </c>
      <c r="G209" s="2" t="s">
        <v>18</v>
      </c>
      <c r="H209" s="1" t="s">
        <v>9309</v>
      </c>
      <c r="I209" s="3">
        <v>45028.584918981483</v>
      </c>
      <c r="J209" s="4">
        <v>184600</v>
      </c>
      <c r="K209" s="5">
        <v>4400</v>
      </c>
      <c r="L209" s="5">
        <v>131400</v>
      </c>
      <c r="M209" s="5">
        <f t="shared" si="8"/>
        <v>135800</v>
      </c>
      <c r="N209" s="38">
        <v>2.08</v>
      </c>
      <c r="O209" s="38">
        <v>2.393317985535508</v>
      </c>
    </row>
    <row r="210" spans="1:15">
      <c r="A210" s="1" t="s">
        <v>4459</v>
      </c>
      <c r="B210" s="1" t="s">
        <v>5105</v>
      </c>
      <c r="C210" s="1" t="s">
        <v>5106</v>
      </c>
      <c r="D210" s="1" t="s">
        <v>5087</v>
      </c>
      <c r="E210" s="2">
        <v>510</v>
      </c>
      <c r="F210" s="1" t="s">
        <v>5107</v>
      </c>
      <c r="G210" s="2" t="s">
        <v>18</v>
      </c>
      <c r="H210" s="1" t="s">
        <v>9310</v>
      </c>
      <c r="I210" s="3">
        <v>45044.49591435185</v>
      </c>
      <c r="J210" s="4">
        <v>169900</v>
      </c>
      <c r="K210" s="5">
        <v>4000</v>
      </c>
      <c r="L210" s="5">
        <v>121600</v>
      </c>
      <c r="M210" s="5">
        <f t="shared" si="8"/>
        <v>125600</v>
      </c>
      <c r="N210" s="38">
        <v>2.08</v>
      </c>
      <c r="O210" s="38">
        <v>2.393317985535508</v>
      </c>
    </row>
    <row r="211" spans="1:15">
      <c r="A211" s="1" t="s">
        <v>4459</v>
      </c>
      <c r="B211" s="1" t="s">
        <v>5108</v>
      </c>
      <c r="C211" s="1" t="s">
        <v>5109</v>
      </c>
      <c r="D211" s="1" t="s">
        <v>5087</v>
      </c>
      <c r="E211" s="2">
        <v>510</v>
      </c>
      <c r="F211" s="1" t="s">
        <v>5110</v>
      </c>
      <c r="G211" s="2" t="s">
        <v>18</v>
      </c>
      <c r="H211" s="1" t="s">
        <v>9311</v>
      </c>
      <c r="I211" s="3">
        <v>44974.669791666667</v>
      </c>
      <c r="J211" s="4">
        <v>140000</v>
      </c>
      <c r="K211" s="5">
        <v>4200</v>
      </c>
      <c r="L211" s="5">
        <v>99700</v>
      </c>
      <c r="M211" s="5">
        <f t="shared" si="8"/>
        <v>103900</v>
      </c>
      <c r="N211" s="38">
        <v>2.08</v>
      </c>
      <c r="O211" s="38">
        <v>2.393317985535508</v>
      </c>
    </row>
    <row r="212" spans="1:15">
      <c r="A212" s="1" t="s">
        <v>4459</v>
      </c>
      <c r="B212" s="1" t="s">
        <v>5111</v>
      </c>
      <c r="C212" s="1" t="s">
        <v>5112</v>
      </c>
      <c r="D212" s="1" t="s">
        <v>5087</v>
      </c>
      <c r="E212" s="2">
        <v>510</v>
      </c>
      <c r="F212" s="1" t="s">
        <v>5113</v>
      </c>
      <c r="G212" s="2" t="s">
        <v>18</v>
      </c>
      <c r="H212" s="1" t="s">
        <v>9312</v>
      </c>
      <c r="I212" s="3">
        <v>45205.602754629632</v>
      </c>
      <c r="J212" s="4">
        <v>120780</v>
      </c>
      <c r="K212" s="5">
        <v>4300</v>
      </c>
      <c r="L212" s="5">
        <v>86600</v>
      </c>
      <c r="M212" s="5">
        <f t="shared" si="8"/>
        <v>90900</v>
      </c>
      <c r="N212" s="38">
        <v>2.08</v>
      </c>
      <c r="O212" s="38">
        <v>2.393317985535508</v>
      </c>
    </row>
    <row r="213" spans="1:15">
      <c r="A213" s="1" t="s">
        <v>4459</v>
      </c>
      <c r="B213" s="1" t="s">
        <v>5114</v>
      </c>
      <c r="C213" s="1" t="s">
        <v>5115</v>
      </c>
      <c r="D213" s="1" t="s">
        <v>5087</v>
      </c>
      <c r="E213" s="2">
        <v>510</v>
      </c>
      <c r="F213" s="1" t="s">
        <v>5116</v>
      </c>
      <c r="G213" s="2" t="s">
        <v>18</v>
      </c>
      <c r="H213" s="1" t="s">
        <v>9313</v>
      </c>
      <c r="I213" s="3">
        <v>45103.437893518516</v>
      </c>
      <c r="J213" s="4">
        <v>135500</v>
      </c>
      <c r="K213" s="5">
        <v>5100</v>
      </c>
      <c r="L213" s="5">
        <v>97900</v>
      </c>
      <c r="M213" s="5">
        <f t="shared" si="8"/>
        <v>103000</v>
      </c>
      <c r="N213" s="38">
        <v>2.08</v>
      </c>
      <c r="O213" s="38">
        <v>2.393317985535508</v>
      </c>
    </row>
    <row r="214" spans="1:15">
      <c r="A214" s="1" t="s">
        <v>4459</v>
      </c>
      <c r="B214" s="1" t="s">
        <v>5117</v>
      </c>
      <c r="C214" s="1" t="s">
        <v>5118</v>
      </c>
      <c r="D214" s="1" t="s">
        <v>5087</v>
      </c>
      <c r="E214" s="2">
        <v>510</v>
      </c>
      <c r="F214" s="1" t="s">
        <v>5119</v>
      </c>
      <c r="G214" s="2" t="s">
        <v>18</v>
      </c>
      <c r="H214" s="1" t="s">
        <v>9314</v>
      </c>
      <c r="I214" s="3">
        <v>45021.558645833335</v>
      </c>
      <c r="J214" s="4">
        <v>150000</v>
      </c>
      <c r="K214" s="5">
        <v>3800</v>
      </c>
      <c r="L214" s="5">
        <v>110400</v>
      </c>
      <c r="M214" s="5">
        <f t="shared" si="8"/>
        <v>114200</v>
      </c>
      <c r="N214" s="38">
        <v>2.08</v>
      </c>
      <c r="O214" s="38">
        <v>2.393317985535508</v>
      </c>
    </row>
    <row r="215" spans="1:15">
      <c r="A215" s="1" t="s">
        <v>4459</v>
      </c>
      <c r="B215" s="1" t="s">
        <v>5120</v>
      </c>
      <c r="C215" s="1" t="s">
        <v>5121</v>
      </c>
      <c r="D215" s="1" t="s">
        <v>5087</v>
      </c>
      <c r="E215" s="2">
        <v>510</v>
      </c>
      <c r="F215" s="1" t="s">
        <v>5122</v>
      </c>
      <c r="G215" s="2" t="s">
        <v>18</v>
      </c>
      <c r="H215" s="1" t="s">
        <v>9315</v>
      </c>
      <c r="I215" s="3">
        <v>44936.477395833332</v>
      </c>
      <c r="J215" s="4">
        <v>151000</v>
      </c>
      <c r="K215" s="5">
        <v>4300</v>
      </c>
      <c r="L215" s="5">
        <v>113400</v>
      </c>
      <c r="M215" s="5">
        <f t="shared" si="8"/>
        <v>117700</v>
      </c>
      <c r="N215" s="38">
        <v>2.08</v>
      </c>
      <c r="O215" s="38">
        <v>2.393317985535508</v>
      </c>
    </row>
    <row r="216" spans="1:15">
      <c r="A216" s="1" t="s">
        <v>4459</v>
      </c>
      <c r="B216" s="1" t="s">
        <v>5123</v>
      </c>
      <c r="C216" s="1" t="s">
        <v>5124</v>
      </c>
      <c r="D216" s="1" t="s">
        <v>5087</v>
      </c>
      <c r="E216" s="2">
        <v>510</v>
      </c>
      <c r="F216" s="1" t="s">
        <v>5125</v>
      </c>
      <c r="G216" s="2" t="s">
        <v>18</v>
      </c>
      <c r="H216" s="1" t="s">
        <v>9316</v>
      </c>
      <c r="I216" s="3">
        <v>45166.60460648148</v>
      </c>
      <c r="J216" s="4">
        <v>175500</v>
      </c>
      <c r="K216" s="5">
        <v>5700</v>
      </c>
      <c r="L216" s="5">
        <v>131000</v>
      </c>
      <c r="M216" s="5">
        <f>SUM(K216:L216)+400</f>
        <v>137100</v>
      </c>
      <c r="N216" s="38">
        <v>2.08</v>
      </c>
      <c r="O216" s="38">
        <v>2.393317985535508</v>
      </c>
    </row>
    <row r="217" spans="1:15">
      <c r="A217" s="1" t="s">
        <v>4459</v>
      </c>
      <c r="B217" s="1" t="s">
        <v>5126</v>
      </c>
      <c r="C217" s="1" t="s">
        <v>5127</v>
      </c>
      <c r="D217" s="1" t="s">
        <v>5094</v>
      </c>
      <c r="E217" s="2">
        <v>509</v>
      </c>
      <c r="F217" s="1" t="s">
        <v>5128</v>
      </c>
      <c r="G217" s="2" t="s">
        <v>18</v>
      </c>
      <c r="H217" s="1" t="s">
        <v>9316</v>
      </c>
      <c r="I217" s="3">
        <v>45166.60460648148</v>
      </c>
      <c r="K217" s="5">
        <v>400</v>
      </c>
      <c r="L217" s="5">
        <v>0</v>
      </c>
      <c r="N217" s="38">
        <v>1</v>
      </c>
      <c r="O217" s="38">
        <v>1</v>
      </c>
    </row>
    <row r="218" spans="1:15">
      <c r="A218" s="1" t="s">
        <v>4459</v>
      </c>
      <c r="B218" s="1" t="s">
        <v>5129</v>
      </c>
      <c r="C218" s="1" t="s">
        <v>5130</v>
      </c>
      <c r="D218" s="1" t="s">
        <v>5087</v>
      </c>
      <c r="E218" s="2">
        <v>510</v>
      </c>
      <c r="F218" s="1" t="s">
        <v>5131</v>
      </c>
      <c r="G218" s="2" t="s">
        <v>18</v>
      </c>
      <c r="H218" s="1" t="s">
        <v>9317</v>
      </c>
      <c r="I218" s="3">
        <v>44956.481388888889</v>
      </c>
      <c r="J218" s="4">
        <v>123000</v>
      </c>
      <c r="K218" s="5">
        <v>4100</v>
      </c>
      <c r="L218" s="5">
        <v>95400</v>
      </c>
      <c r="M218" s="5">
        <f t="shared" ref="M218:M249" si="9">SUM(K218:L218)</f>
        <v>99500</v>
      </c>
      <c r="N218" s="38">
        <v>2.08</v>
      </c>
      <c r="O218" s="38">
        <v>2.393317985535508</v>
      </c>
    </row>
    <row r="219" spans="1:15">
      <c r="A219" s="1" t="s">
        <v>4459</v>
      </c>
      <c r="B219" s="1" t="s">
        <v>5132</v>
      </c>
      <c r="C219" s="1" t="s">
        <v>5133</v>
      </c>
      <c r="D219" s="1" t="s">
        <v>5087</v>
      </c>
      <c r="E219" s="2">
        <v>510</v>
      </c>
      <c r="F219" s="1" t="s">
        <v>5134</v>
      </c>
      <c r="G219" s="2" t="s">
        <v>18</v>
      </c>
      <c r="H219" s="1" t="s">
        <v>9318</v>
      </c>
      <c r="I219" s="3">
        <v>45072.658148148148</v>
      </c>
      <c r="J219" s="4">
        <v>145000</v>
      </c>
      <c r="K219" s="5">
        <v>3900</v>
      </c>
      <c r="L219" s="5">
        <v>113400</v>
      </c>
      <c r="M219" s="5">
        <f t="shared" si="9"/>
        <v>117300</v>
      </c>
      <c r="N219" s="38">
        <v>2.08</v>
      </c>
      <c r="O219" s="38">
        <v>2.393317985535508</v>
      </c>
    </row>
    <row r="220" spans="1:15">
      <c r="A220" s="1" t="s">
        <v>4459</v>
      </c>
      <c r="B220" s="1" t="s">
        <v>5135</v>
      </c>
      <c r="C220" s="1" t="s">
        <v>5136</v>
      </c>
      <c r="D220" s="1" t="s">
        <v>5087</v>
      </c>
      <c r="E220" s="2">
        <v>510</v>
      </c>
      <c r="F220" s="1" t="s">
        <v>5137</v>
      </c>
      <c r="G220" s="2" t="s">
        <v>18</v>
      </c>
      <c r="H220" s="1" t="s">
        <v>9319</v>
      </c>
      <c r="I220" s="3">
        <v>45251.353460648148</v>
      </c>
      <c r="J220" s="4">
        <v>185000</v>
      </c>
      <c r="K220" s="5">
        <v>4300</v>
      </c>
      <c r="L220" s="5">
        <v>146400</v>
      </c>
      <c r="M220" s="5">
        <f t="shared" si="9"/>
        <v>150700</v>
      </c>
      <c r="N220" s="38">
        <v>2.08</v>
      </c>
      <c r="O220" s="38">
        <v>2.393317985535508</v>
      </c>
    </row>
    <row r="221" spans="1:15">
      <c r="A221" s="1" t="s">
        <v>4459</v>
      </c>
      <c r="B221" s="1" t="s">
        <v>5138</v>
      </c>
      <c r="C221" s="1" t="s">
        <v>5139</v>
      </c>
      <c r="D221" s="1" t="s">
        <v>5087</v>
      </c>
      <c r="E221" s="2">
        <v>510</v>
      </c>
      <c r="F221" s="1" t="s">
        <v>5140</v>
      </c>
      <c r="G221" s="2" t="s">
        <v>18</v>
      </c>
      <c r="H221" s="1" t="s">
        <v>9320</v>
      </c>
      <c r="I221" s="3">
        <v>45219.616423611114</v>
      </c>
      <c r="J221" s="4">
        <v>219000</v>
      </c>
      <c r="K221" s="5">
        <v>8400</v>
      </c>
      <c r="L221" s="5">
        <v>207200</v>
      </c>
      <c r="M221" s="5">
        <f t="shared" si="9"/>
        <v>215600</v>
      </c>
      <c r="N221" s="38">
        <v>2.08</v>
      </c>
      <c r="O221" s="38">
        <v>2.393317985535508</v>
      </c>
    </row>
    <row r="222" spans="1:15">
      <c r="A222" s="1" t="s">
        <v>4459</v>
      </c>
      <c r="B222" s="1" t="s">
        <v>5141</v>
      </c>
      <c r="C222" s="1" t="s">
        <v>5142</v>
      </c>
      <c r="D222" s="1" t="s">
        <v>5087</v>
      </c>
      <c r="E222" s="2">
        <v>510</v>
      </c>
      <c r="F222" s="1" t="s">
        <v>5143</v>
      </c>
      <c r="G222" s="2" t="s">
        <v>18</v>
      </c>
      <c r="H222" s="1" t="s">
        <v>9321</v>
      </c>
      <c r="I222" s="3">
        <v>45133.618506944447</v>
      </c>
      <c r="J222" s="4">
        <v>145000</v>
      </c>
      <c r="K222" s="5">
        <v>3800</v>
      </c>
      <c r="L222" s="5">
        <v>117500</v>
      </c>
      <c r="M222" s="5">
        <f t="shared" si="9"/>
        <v>121300</v>
      </c>
      <c r="N222" s="38">
        <v>2.08</v>
      </c>
      <c r="O222" s="38">
        <v>2.393317985535508</v>
      </c>
    </row>
    <row r="223" spans="1:15">
      <c r="A223" s="1" t="s">
        <v>4459</v>
      </c>
      <c r="B223" s="1" t="s">
        <v>5144</v>
      </c>
      <c r="C223" s="1" t="s">
        <v>5145</v>
      </c>
      <c r="D223" s="1" t="s">
        <v>5087</v>
      </c>
      <c r="E223" s="2">
        <v>510</v>
      </c>
      <c r="F223" s="1" t="s">
        <v>5146</v>
      </c>
      <c r="G223" s="2" t="s">
        <v>18</v>
      </c>
      <c r="H223" s="1" t="s">
        <v>9322</v>
      </c>
      <c r="I223" s="3">
        <v>45002.540324074071</v>
      </c>
      <c r="J223" s="4">
        <v>167000</v>
      </c>
      <c r="K223" s="5">
        <v>4000</v>
      </c>
      <c r="L223" s="5">
        <v>136800</v>
      </c>
      <c r="M223" s="5">
        <f t="shared" si="9"/>
        <v>140800</v>
      </c>
      <c r="N223" s="38">
        <v>2.08</v>
      </c>
      <c r="O223" s="38">
        <v>2.393317985535508</v>
      </c>
    </row>
    <row r="224" spans="1:15">
      <c r="A224" s="1" t="s">
        <v>4459</v>
      </c>
      <c r="B224" s="1" t="s">
        <v>5147</v>
      </c>
      <c r="C224" s="1" t="s">
        <v>5148</v>
      </c>
      <c r="D224" s="1" t="s">
        <v>5087</v>
      </c>
      <c r="E224" s="2">
        <v>510</v>
      </c>
      <c r="F224" s="1" t="s">
        <v>5149</v>
      </c>
      <c r="G224" s="2" t="s">
        <v>18</v>
      </c>
      <c r="H224" s="1" t="s">
        <v>9323</v>
      </c>
      <c r="I224" s="3">
        <v>45125.360983796294</v>
      </c>
      <c r="J224" s="4">
        <v>135000</v>
      </c>
      <c r="K224" s="5">
        <v>3800</v>
      </c>
      <c r="L224" s="5">
        <v>111100</v>
      </c>
      <c r="M224" s="5">
        <f t="shared" si="9"/>
        <v>114900</v>
      </c>
      <c r="N224" s="38">
        <v>2.08</v>
      </c>
      <c r="O224" s="38">
        <v>2.393317985535508</v>
      </c>
    </row>
    <row r="225" spans="1:15">
      <c r="A225" s="1" t="s">
        <v>4459</v>
      </c>
      <c r="B225" s="1" t="s">
        <v>5150</v>
      </c>
      <c r="C225" s="1" t="s">
        <v>5151</v>
      </c>
      <c r="D225" s="1" t="s">
        <v>5087</v>
      </c>
      <c r="E225" s="2">
        <v>510</v>
      </c>
      <c r="F225" s="1" t="s">
        <v>5152</v>
      </c>
      <c r="G225" s="2" t="s">
        <v>18</v>
      </c>
      <c r="H225" s="1" t="s">
        <v>9324</v>
      </c>
      <c r="I225" s="3">
        <v>45281.552199074074</v>
      </c>
      <c r="J225" s="4">
        <v>114900</v>
      </c>
      <c r="K225" s="5">
        <v>4000</v>
      </c>
      <c r="L225" s="5">
        <v>94600</v>
      </c>
      <c r="M225" s="5">
        <f t="shared" si="9"/>
        <v>98600</v>
      </c>
      <c r="N225" s="38">
        <v>2.08</v>
      </c>
      <c r="O225" s="38">
        <v>2.393317985535508</v>
      </c>
    </row>
    <row r="226" spans="1:15">
      <c r="A226" s="1" t="s">
        <v>4459</v>
      </c>
      <c r="B226" s="1" t="s">
        <v>5153</v>
      </c>
      <c r="C226" s="1" t="s">
        <v>5154</v>
      </c>
      <c r="D226" s="1" t="s">
        <v>5087</v>
      </c>
      <c r="E226" s="2">
        <v>510</v>
      </c>
      <c r="F226" s="1" t="s">
        <v>5155</v>
      </c>
      <c r="G226" s="2" t="s">
        <v>18</v>
      </c>
      <c r="H226" s="1" t="s">
        <v>9325</v>
      </c>
      <c r="I226" s="3">
        <v>44951.362766203703</v>
      </c>
      <c r="J226" s="4">
        <v>155000</v>
      </c>
      <c r="K226" s="5">
        <v>3900</v>
      </c>
      <c r="L226" s="5">
        <v>130200</v>
      </c>
      <c r="M226" s="5">
        <f t="shared" si="9"/>
        <v>134100</v>
      </c>
      <c r="N226" s="38">
        <v>2.08</v>
      </c>
      <c r="O226" s="38">
        <v>2.393317985535508</v>
      </c>
    </row>
    <row r="227" spans="1:15">
      <c r="A227" s="1" t="s">
        <v>4459</v>
      </c>
      <c r="B227" s="1" t="s">
        <v>5156</v>
      </c>
      <c r="C227" s="1" t="s">
        <v>5157</v>
      </c>
      <c r="D227" s="1" t="s">
        <v>5087</v>
      </c>
      <c r="E227" s="2">
        <v>510</v>
      </c>
      <c r="F227" s="1" t="s">
        <v>5158</v>
      </c>
      <c r="G227" s="2" t="s">
        <v>18</v>
      </c>
      <c r="H227" s="1" t="s">
        <v>9326</v>
      </c>
      <c r="I227" s="3">
        <v>45019.342442129629</v>
      </c>
      <c r="J227" s="4">
        <v>150000</v>
      </c>
      <c r="K227" s="5">
        <v>4200</v>
      </c>
      <c r="L227" s="5">
        <v>125600</v>
      </c>
      <c r="M227" s="5">
        <f t="shared" si="9"/>
        <v>129800</v>
      </c>
      <c r="N227" s="38">
        <v>2.08</v>
      </c>
      <c r="O227" s="38">
        <v>2.393317985535508</v>
      </c>
    </row>
    <row r="228" spans="1:15">
      <c r="A228" s="1" t="s">
        <v>4459</v>
      </c>
      <c r="B228" s="1" t="s">
        <v>5159</v>
      </c>
      <c r="C228" s="1" t="s">
        <v>5160</v>
      </c>
      <c r="D228" s="1" t="s">
        <v>5087</v>
      </c>
      <c r="E228" s="2">
        <v>510</v>
      </c>
      <c r="F228" s="1" t="s">
        <v>5161</v>
      </c>
      <c r="G228" s="2" t="s">
        <v>18</v>
      </c>
      <c r="H228" s="1" t="s">
        <v>9327</v>
      </c>
      <c r="I228" s="3">
        <v>45212.412222222221</v>
      </c>
      <c r="J228" s="4">
        <v>140000</v>
      </c>
      <c r="K228" s="5">
        <v>4000</v>
      </c>
      <c r="L228" s="5">
        <v>117400</v>
      </c>
      <c r="M228" s="5">
        <f t="shared" si="9"/>
        <v>121400</v>
      </c>
      <c r="N228" s="38">
        <v>2.08</v>
      </c>
      <c r="O228" s="38">
        <v>2.393317985535508</v>
      </c>
    </row>
    <row r="229" spans="1:15">
      <c r="A229" s="1" t="s">
        <v>4459</v>
      </c>
      <c r="B229" s="1" t="s">
        <v>5162</v>
      </c>
      <c r="C229" s="1" t="s">
        <v>5163</v>
      </c>
      <c r="D229" s="1" t="s">
        <v>5087</v>
      </c>
      <c r="E229" s="2">
        <v>510</v>
      </c>
      <c r="F229" s="1" t="s">
        <v>5164</v>
      </c>
      <c r="G229" s="2" t="s">
        <v>18</v>
      </c>
      <c r="H229" s="1" t="s">
        <v>9328</v>
      </c>
      <c r="I229" s="3">
        <v>45278.372488425928</v>
      </c>
      <c r="J229" s="4">
        <v>147000</v>
      </c>
      <c r="K229" s="5">
        <v>9100</v>
      </c>
      <c r="L229" s="5">
        <v>119500</v>
      </c>
      <c r="M229" s="5">
        <f t="shared" si="9"/>
        <v>128600</v>
      </c>
      <c r="N229" s="38">
        <v>2.08</v>
      </c>
      <c r="O229" s="38">
        <v>2.393317985535508</v>
      </c>
    </row>
    <row r="230" spans="1:15">
      <c r="A230" s="1" t="s">
        <v>4459</v>
      </c>
      <c r="B230" s="1" t="s">
        <v>5165</v>
      </c>
      <c r="C230" s="1" t="s">
        <v>5166</v>
      </c>
      <c r="D230" s="1" t="s">
        <v>5087</v>
      </c>
      <c r="E230" s="2">
        <v>510</v>
      </c>
      <c r="F230" s="1" t="s">
        <v>5167</v>
      </c>
      <c r="G230" s="2" t="s">
        <v>18</v>
      </c>
      <c r="H230" s="1" t="s">
        <v>9329</v>
      </c>
      <c r="I230" s="3">
        <v>45163.39261574074</v>
      </c>
      <c r="J230" s="4">
        <v>130000</v>
      </c>
      <c r="K230" s="5">
        <v>4300</v>
      </c>
      <c r="L230" s="5">
        <v>109800</v>
      </c>
      <c r="M230" s="5">
        <f t="shared" si="9"/>
        <v>114100</v>
      </c>
      <c r="N230" s="38">
        <v>2.08</v>
      </c>
      <c r="O230" s="38">
        <v>2.393317985535508</v>
      </c>
    </row>
    <row r="231" spans="1:15">
      <c r="A231" s="1" t="s">
        <v>4459</v>
      </c>
      <c r="B231" s="1" t="s">
        <v>5168</v>
      </c>
      <c r="C231" s="1" t="s">
        <v>5169</v>
      </c>
      <c r="D231" s="1" t="s">
        <v>5087</v>
      </c>
      <c r="E231" s="2">
        <v>510</v>
      </c>
      <c r="F231" s="1" t="s">
        <v>5170</v>
      </c>
      <c r="G231" s="2" t="s">
        <v>18</v>
      </c>
      <c r="H231" s="1" t="s">
        <v>9330</v>
      </c>
      <c r="I231" s="3">
        <v>44967.587222222224</v>
      </c>
      <c r="J231" s="4">
        <v>136500</v>
      </c>
      <c r="K231" s="5">
        <v>4000</v>
      </c>
      <c r="L231" s="5">
        <v>120000</v>
      </c>
      <c r="M231" s="5">
        <f t="shared" si="9"/>
        <v>124000</v>
      </c>
      <c r="N231" s="38">
        <v>2.08</v>
      </c>
      <c r="O231" s="38">
        <v>2.393317985535508</v>
      </c>
    </row>
    <row r="232" spans="1:15">
      <c r="A232" s="1" t="s">
        <v>4459</v>
      </c>
      <c r="B232" s="1" t="s">
        <v>5171</v>
      </c>
      <c r="C232" s="1" t="s">
        <v>5172</v>
      </c>
      <c r="D232" s="1" t="s">
        <v>5087</v>
      </c>
      <c r="E232" s="2">
        <v>510</v>
      </c>
      <c r="F232" s="1" t="s">
        <v>5173</v>
      </c>
      <c r="G232" s="2" t="s">
        <v>18</v>
      </c>
      <c r="H232" s="1" t="s">
        <v>9331</v>
      </c>
      <c r="I232" s="3">
        <v>45244.468958333331</v>
      </c>
      <c r="J232" s="4">
        <v>130000</v>
      </c>
      <c r="K232" s="5">
        <v>4200</v>
      </c>
      <c r="L232" s="5">
        <v>114100</v>
      </c>
      <c r="M232" s="5">
        <f t="shared" si="9"/>
        <v>118300</v>
      </c>
      <c r="N232" s="38">
        <v>2.08</v>
      </c>
      <c r="O232" s="38">
        <v>2.393317985535508</v>
      </c>
    </row>
    <row r="233" spans="1:15">
      <c r="A233" s="1" t="s">
        <v>4459</v>
      </c>
      <c r="B233" s="1" t="s">
        <v>5174</v>
      </c>
      <c r="C233" s="1" t="s">
        <v>5175</v>
      </c>
      <c r="D233" s="1" t="s">
        <v>5087</v>
      </c>
      <c r="E233" s="2">
        <v>510</v>
      </c>
      <c r="F233" s="1" t="s">
        <v>5176</v>
      </c>
      <c r="G233" s="2" t="s">
        <v>18</v>
      </c>
      <c r="H233" s="1" t="s">
        <v>9332</v>
      </c>
      <c r="I233" s="3">
        <v>45283.336736111109</v>
      </c>
      <c r="J233" s="4">
        <v>157900</v>
      </c>
      <c r="K233" s="5">
        <v>4200</v>
      </c>
      <c r="L233" s="5">
        <v>144400</v>
      </c>
      <c r="M233" s="5">
        <f t="shared" si="9"/>
        <v>148600</v>
      </c>
      <c r="N233" s="38">
        <v>2.08</v>
      </c>
      <c r="O233" s="38">
        <v>2.393317985535508</v>
      </c>
    </row>
    <row r="234" spans="1:15">
      <c r="A234" s="1" t="s">
        <v>4459</v>
      </c>
      <c r="B234" s="1" t="s">
        <v>5177</v>
      </c>
      <c r="C234" s="1" t="s">
        <v>5178</v>
      </c>
      <c r="D234" s="1" t="s">
        <v>5087</v>
      </c>
      <c r="E234" s="2">
        <v>510</v>
      </c>
      <c r="F234" s="1" t="s">
        <v>5179</v>
      </c>
      <c r="G234" s="2" t="s">
        <v>18</v>
      </c>
      <c r="H234" s="1" t="s">
        <v>9333</v>
      </c>
      <c r="I234" s="3">
        <v>45161.655277777776</v>
      </c>
      <c r="J234" s="4">
        <v>222050</v>
      </c>
      <c r="K234" s="5">
        <v>6200</v>
      </c>
      <c r="L234" s="5">
        <v>210500</v>
      </c>
      <c r="M234" s="5">
        <f t="shared" si="9"/>
        <v>216700</v>
      </c>
      <c r="N234" s="38">
        <v>2.08</v>
      </c>
      <c r="O234" s="38">
        <v>2.393317985535508</v>
      </c>
    </row>
    <row r="235" spans="1:15">
      <c r="A235" s="1" t="s">
        <v>4459</v>
      </c>
      <c r="B235" s="1" t="s">
        <v>5180</v>
      </c>
      <c r="C235" s="1" t="s">
        <v>5181</v>
      </c>
      <c r="D235" s="1" t="s">
        <v>5087</v>
      </c>
      <c r="E235" s="2">
        <v>510</v>
      </c>
      <c r="F235" s="1" t="s">
        <v>5182</v>
      </c>
      <c r="G235" s="2" t="s">
        <v>18</v>
      </c>
      <c r="H235" s="1" t="s">
        <v>9334</v>
      </c>
      <c r="I235" s="3">
        <v>45198.665972222225</v>
      </c>
      <c r="J235" s="4">
        <v>162500</v>
      </c>
      <c r="K235" s="5">
        <v>3900</v>
      </c>
      <c r="L235" s="5">
        <v>144700</v>
      </c>
      <c r="M235" s="5">
        <f t="shared" si="9"/>
        <v>148600</v>
      </c>
      <c r="N235" s="38">
        <v>2.08</v>
      </c>
      <c r="O235" s="38">
        <v>2.393317985535508</v>
      </c>
    </row>
    <row r="236" spans="1:15">
      <c r="A236" s="1" t="s">
        <v>4459</v>
      </c>
      <c r="B236" s="1" t="s">
        <v>5183</v>
      </c>
      <c r="C236" s="1" t="s">
        <v>5184</v>
      </c>
      <c r="D236" s="1" t="s">
        <v>5087</v>
      </c>
      <c r="E236" s="2">
        <v>510</v>
      </c>
      <c r="F236" s="1" t="s">
        <v>5185</v>
      </c>
      <c r="G236" s="2" t="s">
        <v>18</v>
      </c>
      <c r="H236" s="1" t="s">
        <v>9335</v>
      </c>
      <c r="I236" s="3">
        <v>45107.585069444445</v>
      </c>
      <c r="J236" s="4">
        <v>140000</v>
      </c>
      <c r="K236" s="5">
        <v>5700</v>
      </c>
      <c r="L236" s="5">
        <v>123200</v>
      </c>
      <c r="M236" s="5">
        <f t="shared" si="9"/>
        <v>128900</v>
      </c>
      <c r="N236" s="38">
        <v>2.08</v>
      </c>
      <c r="O236" s="38">
        <v>2.393317985535508</v>
      </c>
    </row>
    <row r="237" spans="1:15">
      <c r="A237" s="1" t="s">
        <v>4459</v>
      </c>
      <c r="B237" s="1" t="s">
        <v>5186</v>
      </c>
      <c r="C237" s="1" t="s">
        <v>5187</v>
      </c>
      <c r="D237" s="1" t="s">
        <v>5087</v>
      </c>
      <c r="E237" s="2">
        <v>510</v>
      </c>
      <c r="F237" s="1" t="s">
        <v>5188</v>
      </c>
      <c r="G237" s="2" t="s">
        <v>18</v>
      </c>
      <c r="H237" s="1" t="s">
        <v>9336</v>
      </c>
      <c r="I237" s="3">
        <v>45175.674386574072</v>
      </c>
      <c r="J237" s="4">
        <v>91000</v>
      </c>
      <c r="K237" s="5">
        <v>3300</v>
      </c>
      <c r="L237" s="5">
        <v>80600</v>
      </c>
      <c r="M237" s="5">
        <f t="shared" si="9"/>
        <v>83900</v>
      </c>
      <c r="N237" s="38">
        <v>2.08</v>
      </c>
      <c r="O237" s="38">
        <v>2.393317985535508</v>
      </c>
    </row>
    <row r="238" spans="1:15">
      <c r="A238" s="1" t="s">
        <v>4459</v>
      </c>
      <c r="B238" s="1" t="s">
        <v>5189</v>
      </c>
      <c r="C238" s="1" t="s">
        <v>5190</v>
      </c>
      <c r="D238" s="1" t="s">
        <v>5087</v>
      </c>
      <c r="E238" s="2">
        <v>510</v>
      </c>
      <c r="F238" s="1" t="s">
        <v>5191</v>
      </c>
      <c r="G238" s="2" t="s">
        <v>18</v>
      </c>
      <c r="H238" s="1" t="s">
        <v>9337</v>
      </c>
      <c r="I238" s="3">
        <v>45215.572789351849</v>
      </c>
      <c r="J238" s="4">
        <v>144000</v>
      </c>
      <c r="K238" s="5">
        <v>4200</v>
      </c>
      <c r="L238" s="5">
        <v>130400</v>
      </c>
      <c r="M238" s="5">
        <f t="shared" si="9"/>
        <v>134600</v>
      </c>
      <c r="N238" s="38">
        <v>2.08</v>
      </c>
      <c r="O238" s="38">
        <v>2.393317985535508</v>
      </c>
    </row>
    <row r="239" spans="1:15">
      <c r="A239" s="1" t="s">
        <v>4459</v>
      </c>
      <c r="B239" s="1" t="s">
        <v>5192</v>
      </c>
      <c r="C239" s="1" t="s">
        <v>5193</v>
      </c>
      <c r="D239" s="1" t="s">
        <v>5087</v>
      </c>
      <c r="E239" s="2">
        <v>510</v>
      </c>
      <c r="F239" s="1" t="s">
        <v>5194</v>
      </c>
      <c r="G239" s="2" t="s">
        <v>18</v>
      </c>
      <c r="H239" s="1" t="s">
        <v>9338</v>
      </c>
      <c r="I239" s="3">
        <v>45000.409502314818</v>
      </c>
      <c r="J239" s="4">
        <v>160000</v>
      </c>
      <c r="K239" s="5">
        <v>4200</v>
      </c>
      <c r="L239" s="5">
        <v>146500</v>
      </c>
      <c r="M239" s="5">
        <f t="shared" si="9"/>
        <v>150700</v>
      </c>
      <c r="N239" s="38">
        <v>2.08</v>
      </c>
      <c r="O239" s="38">
        <v>2.393317985535508</v>
      </c>
    </row>
    <row r="240" spans="1:15">
      <c r="A240" s="1" t="s">
        <v>4459</v>
      </c>
      <c r="B240" s="1" t="s">
        <v>5195</v>
      </c>
      <c r="C240" s="1" t="s">
        <v>5196</v>
      </c>
      <c r="D240" s="1" t="s">
        <v>5087</v>
      </c>
      <c r="E240" s="2">
        <v>510</v>
      </c>
      <c r="F240" s="1" t="s">
        <v>5197</v>
      </c>
      <c r="G240" s="2" t="s">
        <v>18</v>
      </c>
      <c r="H240" s="1" t="s">
        <v>9339</v>
      </c>
      <c r="I240" s="3">
        <v>45040.40556712963</v>
      </c>
      <c r="J240" s="4">
        <v>140000</v>
      </c>
      <c r="K240" s="5">
        <v>6400</v>
      </c>
      <c r="L240" s="5">
        <v>128200</v>
      </c>
      <c r="M240" s="5">
        <f t="shared" si="9"/>
        <v>134600</v>
      </c>
      <c r="N240" s="38">
        <v>2.08</v>
      </c>
      <c r="O240" s="38">
        <v>2.393317985535508</v>
      </c>
    </row>
    <row r="241" spans="1:15">
      <c r="A241" s="1" t="s">
        <v>4459</v>
      </c>
      <c r="B241" s="1" t="s">
        <v>5198</v>
      </c>
      <c r="C241" s="1" t="s">
        <v>5199</v>
      </c>
      <c r="D241" s="1" t="s">
        <v>5087</v>
      </c>
      <c r="E241" s="2">
        <v>510</v>
      </c>
      <c r="F241" s="1" t="s">
        <v>5200</v>
      </c>
      <c r="G241" s="2" t="s">
        <v>18</v>
      </c>
      <c r="H241" s="1" t="s">
        <v>9340</v>
      </c>
      <c r="I241" s="3">
        <v>45058.416631944441</v>
      </c>
      <c r="J241" s="4">
        <v>98000</v>
      </c>
      <c r="K241" s="5">
        <v>3200</v>
      </c>
      <c r="L241" s="5">
        <v>93600</v>
      </c>
      <c r="M241" s="5">
        <f t="shared" si="9"/>
        <v>96800</v>
      </c>
      <c r="N241" s="38">
        <v>2.08</v>
      </c>
      <c r="O241" s="38">
        <v>2.393317985535508</v>
      </c>
    </row>
    <row r="242" spans="1:15">
      <c r="A242" s="1" t="s">
        <v>4459</v>
      </c>
      <c r="B242" s="1" t="s">
        <v>5201</v>
      </c>
      <c r="C242" s="1" t="s">
        <v>5202</v>
      </c>
      <c r="D242" s="1" t="s">
        <v>5087</v>
      </c>
      <c r="E242" s="2">
        <v>510</v>
      </c>
      <c r="F242" s="1" t="s">
        <v>5203</v>
      </c>
      <c r="G242" s="2" t="s">
        <v>18</v>
      </c>
      <c r="H242" s="1" t="s">
        <v>9341</v>
      </c>
      <c r="I242" s="3">
        <v>45016.409837962965</v>
      </c>
      <c r="J242" s="4">
        <v>147000</v>
      </c>
      <c r="K242" s="5">
        <v>4900</v>
      </c>
      <c r="L242" s="5">
        <v>141600</v>
      </c>
      <c r="M242" s="5">
        <f t="shared" si="9"/>
        <v>146500</v>
      </c>
      <c r="N242" s="38">
        <v>2.08</v>
      </c>
      <c r="O242" s="38">
        <v>2.393317985535508</v>
      </c>
    </row>
    <row r="243" spans="1:15">
      <c r="A243" s="1" t="s">
        <v>4459</v>
      </c>
      <c r="B243" s="1" t="s">
        <v>5204</v>
      </c>
      <c r="C243" s="1" t="s">
        <v>5205</v>
      </c>
      <c r="D243" s="1" t="s">
        <v>5087</v>
      </c>
      <c r="E243" s="2">
        <v>510</v>
      </c>
      <c r="F243" s="1" t="s">
        <v>5206</v>
      </c>
      <c r="G243" s="2" t="s">
        <v>18</v>
      </c>
      <c r="H243" s="1" t="s">
        <v>9342</v>
      </c>
      <c r="I243" s="3">
        <v>45107.570381944446</v>
      </c>
      <c r="J243" s="4">
        <v>180795</v>
      </c>
      <c r="K243" s="5">
        <v>4800</v>
      </c>
      <c r="L243" s="5">
        <v>175800</v>
      </c>
      <c r="M243" s="5">
        <f t="shared" si="9"/>
        <v>180600</v>
      </c>
      <c r="N243" s="38">
        <v>2.08</v>
      </c>
      <c r="O243" s="38">
        <v>2.393317985535508</v>
      </c>
    </row>
    <row r="244" spans="1:15">
      <c r="A244" s="1" t="s">
        <v>4459</v>
      </c>
      <c r="B244" s="1" t="s">
        <v>5207</v>
      </c>
      <c r="C244" s="1" t="s">
        <v>5208</v>
      </c>
      <c r="D244" s="1" t="s">
        <v>5087</v>
      </c>
      <c r="E244" s="2">
        <v>510</v>
      </c>
      <c r="F244" s="1" t="s">
        <v>5209</v>
      </c>
      <c r="G244" s="2" t="s">
        <v>18</v>
      </c>
      <c r="H244" s="1" t="s">
        <v>9343</v>
      </c>
      <c r="I244" s="3">
        <v>44938.415613425925</v>
      </c>
      <c r="J244" s="4">
        <v>126000</v>
      </c>
      <c r="K244" s="5">
        <v>5100</v>
      </c>
      <c r="L244" s="5">
        <v>120800</v>
      </c>
      <c r="M244" s="5">
        <f t="shared" si="9"/>
        <v>125900</v>
      </c>
      <c r="N244" s="38">
        <v>2.08</v>
      </c>
      <c r="O244" s="38">
        <v>2.393317985535508</v>
      </c>
    </row>
    <row r="245" spans="1:15">
      <c r="A245" s="1" t="s">
        <v>4459</v>
      </c>
      <c r="B245" s="1" t="s">
        <v>5210</v>
      </c>
      <c r="C245" s="1" t="s">
        <v>5211</v>
      </c>
      <c r="D245" s="1" t="s">
        <v>5087</v>
      </c>
      <c r="E245" s="2">
        <v>510</v>
      </c>
      <c r="F245" s="1" t="s">
        <v>5212</v>
      </c>
      <c r="G245" s="2" t="s">
        <v>18</v>
      </c>
      <c r="H245" s="1" t="s">
        <v>9344</v>
      </c>
      <c r="I245" s="3">
        <v>44957.486712962964</v>
      </c>
      <c r="J245" s="4">
        <v>145000</v>
      </c>
      <c r="K245" s="5">
        <v>4200</v>
      </c>
      <c r="L245" s="5">
        <v>140800</v>
      </c>
      <c r="M245" s="5">
        <f t="shared" si="9"/>
        <v>145000</v>
      </c>
      <c r="N245" s="38">
        <v>2.08</v>
      </c>
      <c r="O245" s="38">
        <v>2.393317985535508</v>
      </c>
    </row>
    <row r="246" spans="1:15">
      <c r="A246" s="1" t="s">
        <v>4459</v>
      </c>
      <c r="B246" s="1" t="s">
        <v>5213</v>
      </c>
      <c r="C246" s="1" t="s">
        <v>5214</v>
      </c>
      <c r="D246" s="1" t="s">
        <v>5087</v>
      </c>
      <c r="E246" s="2">
        <v>510</v>
      </c>
      <c r="F246" s="1" t="s">
        <v>5215</v>
      </c>
      <c r="G246" s="2" t="s">
        <v>18</v>
      </c>
      <c r="H246" s="1" t="s">
        <v>9345</v>
      </c>
      <c r="I246" s="3">
        <v>45084.33934027778</v>
      </c>
      <c r="J246" s="4">
        <v>172000</v>
      </c>
      <c r="K246" s="5">
        <v>4400</v>
      </c>
      <c r="L246" s="5">
        <v>170400</v>
      </c>
      <c r="M246" s="5">
        <f t="shared" si="9"/>
        <v>174800</v>
      </c>
      <c r="N246" s="38">
        <v>2.08</v>
      </c>
      <c r="O246" s="38">
        <v>2.393317985535508</v>
      </c>
    </row>
    <row r="247" spans="1:15">
      <c r="A247" s="1" t="s">
        <v>4459</v>
      </c>
      <c r="B247" s="1" t="s">
        <v>5216</v>
      </c>
      <c r="C247" s="1" t="s">
        <v>5217</v>
      </c>
      <c r="D247" s="1" t="s">
        <v>5087</v>
      </c>
      <c r="E247" s="2">
        <v>510</v>
      </c>
      <c r="F247" s="1" t="s">
        <v>5218</v>
      </c>
      <c r="G247" s="2" t="s">
        <v>18</v>
      </c>
      <c r="H247" s="1" t="s">
        <v>9346</v>
      </c>
      <c r="I247" s="3">
        <v>44999.458738425928</v>
      </c>
      <c r="J247" s="4">
        <v>118500</v>
      </c>
      <c r="K247" s="5">
        <v>5000</v>
      </c>
      <c r="L247" s="5">
        <v>117300</v>
      </c>
      <c r="M247" s="5">
        <f t="shared" si="9"/>
        <v>122300</v>
      </c>
      <c r="N247" s="38">
        <v>2.08</v>
      </c>
      <c r="O247" s="38">
        <v>2.393317985535508</v>
      </c>
    </row>
    <row r="248" spans="1:15">
      <c r="A248" s="1" t="s">
        <v>4459</v>
      </c>
      <c r="B248" s="1" t="s">
        <v>5219</v>
      </c>
      <c r="C248" s="1" t="s">
        <v>5220</v>
      </c>
      <c r="D248" s="1" t="s">
        <v>5087</v>
      </c>
      <c r="E248" s="2">
        <v>510</v>
      </c>
      <c r="F248" s="1" t="s">
        <v>5221</v>
      </c>
      <c r="G248" s="2" t="s">
        <v>18</v>
      </c>
      <c r="H248" s="1" t="s">
        <v>9347</v>
      </c>
      <c r="I248" s="3">
        <v>45203.615694444445</v>
      </c>
      <c r="J248" s="4">
        <v>190000</v>
      </c>
      <c r="K248" s="5">
        <v>8600</v>
      </c>
      <c r="L248" s="5">
        <v>188400</v>
      </c>
      <c r="M248" s="5">
        <f t="shared" si="9"/>
        <v>197000</v>
      </c>
      <c r="N248" s="38">
        <v>2.08</v>
      </c>
      <c r="O248" s="38">
        <v>2.393317985535508</v>
      </c>
    </row>
    <row r="249" spans="1:15">
      <c r="A249" s="1" t="s">
        <v>4459</v>
      </c>
      <c r="B249" s="1" t="s">
        <v>5222</v>
      </c>
      <c r="C249" s="1" t="s">
        <v>5223</v>
      </c>
      <c r="D249" s="1" t="s">
        <v>5087</v>
      </c>
      <c r="E249" s="2">
        <v>510</v>
      </c>
      <c r="F249" s="1" t="s">
        <v>5224</v>
      </c>
      <c r="G249" s="2" t="s">
        <v>18</v>
      </c>
      <c r="H249" s="1" t="s">
        <v>9348</v>
      </c>
      <c r="I249" s="3">
        <v>45141.636111111111</v>
      </c>
      <c r="J249" s="4">
        <v>134000</v>
      </c>
      <c r="K249" s="5">
        <v>5300</v>
      </c>
      <c r="L249" s="5">
        <v>137000</v>
      </c>
      <c r="M249" s="5">
        <f t="shared" si="9"/>
        <v>142300</v>
      </c>
      <c r="N249" s="38">
        <v>2.08</v>
      </c>
      <c r="O249" s="38">
        <v>2.393317985535508</v>
      </c>
    </row>
    <row r="250" spans="1:15">
      <c r="A250" s="1" t="s">
        <v>4459</v>
      </c>
      <c r="B250" s="1" t="s">
        <v>5225</v>
      </c>
      <c r="C250" s="1" t="s">
        <v>5226</v>
      </c>
      <c r="D250" s="1" t="s">
        <v>5087</v>
      </c>
      <c r="E250" s="2">
        <v>510</v>
      </c>
      <c r="F250" s="1" t="s">
        <v>5227</v>
      </c>
      <c r="G250" s="2" t="s">
        <v>18</v>
      </c>
      <c r="H250" s="1" t="s">
        <v>9349</v>
      </c>
      <c r="I250" s="3">
        <v>45044.593506944446</v>
      </c>
      <c r="J250" s="4">
        <v>119900</v>
      </c>
      <c r="K250" s="5">
        <v>4200</v>
      </c>
      <c r="L250" s="5">
        <v>126100</v>
      </c>
      <c r="M250" s="5">
        <f t="shared" ref="M250:M281" si="10">SUM(K250:L250)</f>
        <v>130300</v>
      </c>
      <c r="N250" s="38">
        <v>2.08</v>
      </c>
      <c r="O250" s="38">
        <v>2.393317985535508</v>
      </c>
    </row>
    <row r="251" spans="1:15">
      <c r="A251" s="1" t="s">
        <v>4459</v>
      </c>
      <c r="B251" s="1" t="s">
        <v>5228</v>
      </c>
      <c r="C251" s="1" t="s">
        <v>5229</v>
      </c>
      <c r="D251" s="1" t="s">
        <v>5230</v>
      </c>
      <c r="E251" s="2">
        <v>510</v>
      </c>
      <c r="F251" s="1" t="s">
        <v>5231</v>
      </c>
      <c r="G251" s="2" t="s">
        <v>18</v>
      </c>
      <c r="H251" s="1" t="s">
        <v>9350</v>
      </c>
      <c r="I251" s="3">
        <v>45135.626018518517</v>
      </c>
      <c r="J251" s="4">
        <v>147000</v>
      </c>
      <c r="K251" s="5">
        <v>13600</v>
      </c>
      <c r="L251" s="5">
        <v>74000</v>
      </c>
      <c r="M251" s="5">
        <f t="shared" si="10"/>
        <v>87600</v>
      </c>
      <c r="N251" s="38">
        <v>2.4</v>
      </c>
      <c r="O251" s="38">
        <v>3.0945746598918205</v>
      </c>
    </row>
    <row r="252" spans="1:15">
      <c r="A252" s="1" t="s">
        <v>4459</v>
      </c>
      <c r="B252" s="1" t="s">
        <v>5232</v>
      </c>
      <c r="C252" s="1" t="s">
        <v>5233</v>
      </c>
      <c r="D252" s="1" t="s">
        <v>5230</v>
      </c>
      <c r="E252" s="2">
        <v>510</v>
      </c>
      <c r="F252" s="1" t="s">
        <v>5234</v>
      </c>
      <c r="G252" s="2" t="s">
        <v>18</v>
      </c>
      <c r="H252" s="1" t="s">
        <v>9351</v>
      </c>
      <c r="I252" s="3">
        <v>45275.347916666666</v>
      </c>
      <c r="J252" s="4">
        <v>157000</v>
      </c>
      <c r="K252" s="5">
        <v>12500</v>
      </c>
      <c r="L252" s="5">
        <v>87200</v>
      </c>
      <c r="M252" s="5">
        <f t="shared" si="10"/>
        <v>99700</v>
      </c>
      <c r="N252" s="38">
        <v>2.4</v>
      </c>
      <c r="O252" s="38">
        <v>3.0945746598918205</v>
      </c>
    </row>
    <row r="253" spans="1:15">
      <c r="A253" s="1" t="s">
        <v>4459</v>
      </c>
      <c r="B253" s="1" t="s">
        <v>5235</v>
      </c>
      <c r="C253" s="1" t="s">
        <v>5236</v>
      </c>
      <c r="D253" s="1" t="s">
        <v>5230</v>
      </c>
      <c r="E253" s="2">
        <v>510</v>
      </c>
      <c r="F253" s="1" t="s">
        <v>5237</v>
      </c>
      <c r="G253" s="2" t="s">
        <v>18</v>
      </c>
      <c r="H253" s="1" t="s">
        <v>10113</v>
      </c>
      <c r="I253" s="3">
        <v>45282.417511574073</v>
      </c>
      <c r="J253" s="4">
        <v>121000</v>
      </c>
      <c r="K253" s="5">
        <v>9200</v>
      </c>
      <c r="L253" s="5">
        <v>72200</v>
      </c>
      <c r="M253" s="5">
        <f t="shared" si="10"/>
        <v>81400</v>
      </c>
      <c r="N253" s="38">
        <v>2.4</v>
      </c>
      <c r="O253" s="38">
        <v>3.0945746598918205</v>
      </c>
    </row>
    <row r="254" spans="1:15">
      <c r="A254" s="1" t="s">
        <v>4459</v>
      </c>
      <c r="B254" s="1" t="s">
        <v>5238</v>
      </c>
      <c r="C254" s="1" t="s">
        <v>5239</v>
      </c>
      <c r="D254" s="1" t="s">
        <v>5230</v>
      </c>
      <c r="E254" s="2">
        <v>510</v>
      </c>
      <c r="F254" s="1" t="s">
        <v>5240</v>
      </c>
      <c r="G254" s="2" t="s">
        <v>18</v>
      </c>
      <c r="H254" s="1" t="s">
        <v>9352</v>
      </c>
      <c r="I254" s="3">
        <v>45251.402025462965</v>
      </c>
      <c r="J254" s="4">
        <v>135000</v>
      </c>
      <c r="K254" s="5">
        <v>13400</v>
      </c>
      <c r="L254" s="5">
        <v>78700</v>
      </c>
      <c r="M254" s="5">
        <f t="shared" si="10"/>
        <v>92100</v>
      </c>
      <c r="N254" s="38">
        <v>2.4</v>
      </c>
      <c r="O254" s="38">
        <v>3.0945746598918205</v>
      </c>
    </row>
    <row r="255" spans="1:15">
      <c r="A255" s="1" t="s">
        <v>4459</v>
      </c>
      <c r="B255" s="1" t="s">
        <v>5241</v>
      </c>
      <c r="C255" s="1" t="s">
        <v>5242</v>
      </c>
      <c r="D255" s="1" t="s">
        <v>5230</v>
      </c>
      <c r="E255" s="2">
        <v>510</v>
      </c>
      <c r="F255" s="1" t="s">
        <v>5243</v>
      </c>
      <c r="G255" s="2" t="s">
        <v>18</v>
      </c>
      <c r="H255" s="1" t="s">
        <v>9353</v>
      </c>
      <c r="I255" s="3">
        <v>45142.629803240743</v>
      </c>
      <c r="J255" s="4">
        <v>150000</v>
      </c>
      <c r="K255" s="5">
        <v>10200</v>
      </c>
      <c r="L255" s="5">
        <v>94900</v>
      </c>
      <c r="M255" s="5">
        <f t="shared" si="10"/>
        <v>105100</v>
      </c>
      <c r="N255" s="38">
        <v>2.4</v>
      </c>
      <c r="O255" s="38">
        <v>3.0945746598918205</v>
      </c>
    </row>
    <row r="256" spans="1:15">
      <c r="A256" s="1" t="s">
        <v>4459</v>
      </c>
      <c r="B256" s="1" t="s">
        <v>5244</v>
      </c>
      <c r="C256" s="1" t="s">
        <v>5245</v>
      </c>
      <c r="D256" s="1" t="s">
        <v>5230</v>
      </c>
      <c r="E256" s="2">
        <v>510</v>
      </c>
      <c r="F256" s="1" t="s">
        <v>5246</v>
      </c>
      <c r="G256" s="2" t="s">
        <v>18</v>
      </c>
      <c r="H256" s="1" t="s">
        <v>9354</v>
      </c>
      <c r="I256" s="3">
        <v>45065.632835648146</v>
      </c>
      <c r="J256" s="4">
        <v>134500</v>
      </c>
      <c r="K256" s="5">
        <v>12500</v>
      </c>
      <c r="L256" s="5">
        <v>82800</v>
      </c>
      <c r="M256" s="5">
        <f t="shared" si="10"/>
        <v>95300</v>
      </c>
      <c r="N256" s="38">
        <v>2.4</v>
      </c>
      <c r="O256" s="38">
        <v>3.0945746598918205</v>
      </c>
    </row>
    <row r="257" spans="1:15">
      <c r="A257" s="1" t="s">
        <v>4459</v>
      </c>
      <c r="B257" s="1" t="s">
        <v>5247</v>
      </c>
      <c r="C257" s="1" t="s">
        <v>5248</v>
      </c>
      <c r="D257" s="1" t="s">
        <v>5230</v>
      </c>
      <c r="E257" s="2">
        <v>510</v>
      </c>
      <c r="F257" s="1" t="s">
        <v>5249</v>
      </c>
      <c r="G257" s="2" t="s">
        <v>18</v>
      </c>
      <c r="H257" s="1" t="s">
        <v>9355</v>
      </c>
      <c r="I257" s="3">
        <v>45112.489976851852</v>
      </c>
      <c r="J257" s="4">
        <v>125000</v>
      </c>
      <c r="K257" s="5">
        <v>10900</v>
      </c>
      <c r="L257" s="5">
        <v>79600</v>
      </c>
      <c r="M257" s="5">
        <f t="shared" si="10"/>
        <v>90500</v>
      </c>
      <c r="N257" s="38">
        <v>2.4</v>
      </c>
      <c r="O257" s="38">
        <v>3.0945746598918205</v>
      </c>
    </row>
    <row r="258" spans="1:15">
      <c r="A258" s="1" t="s">
        <v>4459</v>
      </c>
      <c r="B258" s="1" t="s">
        <v>5250</v>
      </c>
      <c r="C258" s="1" t="s">
        <v>5251</v>
      </c>
      <c r="D258" s="1" t="s">
        <v>5230</v>
      </c>
      <c r="E258" s="2">
        <v>510</v>
      </c>
      <c r="F258" s="1" t="s">
        <v>5252</v>
      </c>
      <c r="G258" s="2" t="s">
        <v>18</v>
      </c>
      <c r="H258" s="1" t="s">
        <v>9356</v>
      </c>
      <c r="I258" s="3">
        <v>45212.460381944446</v>
      </c>
      <c r="J258" s="4">
        <v>75000</v>
      </c>
      <c r="K258" s="5">
        <v>14100</v>
      </c>
      <c r="L258" s="5">
        <v>42100</v>
      </c>
      <c r="M258" s="5">
        <f t="shared" si="10"/>
        <v>56200</v>
      </c>
      <c r="N258" s="38">
        <v>2.4</v>
      </c>
      <c r="O258" s="38">
        <v>3.0945746598918205</v>
      </c>
    </row>
    <row r="259" spans="1:15">
      <c r="A259" s="1" t="s">
        <v>4459</v>
      </c>
      <c r="B259" s="1" t="s">
        <v>5253</v>
      </c>
      <c r="C259" s="1" t="s">
        <v>5254</v>
      </c>
      <c r="D259" s="1" t="s">
        <v>5230</v>
      </c>
      <c r="E259" s="2">
        <v>510</v>
      </c>
      <c r="F259" s="1" t="s">
        <v>5255</v>
      </c>
      <c r="G259" s="2" t="s">
        <v>18</v>
      </c>
      <c r="H259" s="1" t="s">
        <v>9357</v>
      </c>
      <c r="I259" s="3">
        <v>45189.439756944441</v>
      </c>
      <c r="J259" s="4">
        <v>130000</v>
      </c>
      <c r="K259" s="5">
        <v>10100</v>
      </c>
      <c r="L259" s="5">
        <v>88400</v>
      </c>
      <c r="M259" s="5">
        <f t="shared" si="10"/>
        <v>98500</v>
      </c>
      <c r="N259" s="38">
        <v>2.4</v>
      </c>
      <c r="O259" s="38">
        <v>3.0945746598918205</v>
      </c>
    </row>
    <row r="260" spans="1:15">
      <c r="A260" s="1" t="s">
        <v>4459</v>
      </c>
      <c r="B260" s="1" t="s">
        <v>5256</v>
      </c>
      <c r="C260" s="1" t="s">
        <v>5257</v>
      </c>
      <c r="D260" s="1" t="s">
        <v>5230</v>
      </c>
      <c r="E260" s="2">
        <v>510</v>
      </c>
      <c r="F260" s="1" t="s">
        <v>5258</v>
      </c>
      <c r="G260" s="2" t="s">
        <v>18</v>
      </c>
      <c r="H260" s="1" t="s">
        <v>9358</v>
      </c>
      <c r="I260" s="3">
        <v>45056.356076388889</v>
      </c>
      <c r="J260" s="4">
        <v>150000</v>
      </c>
      <c r="K260" s="5">
        <v>12400</v>
      </c>
      <c r="L260" s="5">
        <v>101300</v>
      </c>
      <c r="M260" s="5">
        <f t="shared" si="10"/>
        <v>113700</v>
      </c>
      <c r="N260" s="38">
        <v>2.4</v>
      </c>
      <c r="O260" s="38">
        <v>3.0945746598918205</v>
      </c>
    </row>
    <row r="261" spans="1:15">
      <c r="A261" s="1" t="s">
        <v>4459</v>
      </c>
      <c r="B261" s="1" t="s">
        <v>5259</v>
      </c>
      <c r="C261" s="1" t="s">
        <v>5260</v>
      </c>
      <c r="D261" s="1" t="s">
        <v>5230</v>
      </c>
      <c r="E261" s="2">
        <v>510</v>
      </c>
      <c r="F261" s="1" t="s">
        <v>5261</v>
      </c>
      <c r="G261" s="2" t="s">
        <v>18</v>
      </c>
      <c r="H261" s="1" t="s">
        <v>9359</v>
      </c>
      <c r="I261" s="3">
        <v>44967.409513888888</v>
      </c>
      <c r="J261" s="4">
        <v>140000</v>
      </c>
      <c r="K261" s="5">
        <v>11900</v>
      </c>
      <c r="L261" s="5">
        <v>96600</v>
      </c>
      <c r="M261" s="5">
        <f t="shared" si="10"/>
        <v>108500</v>
      </c>
      <c r="N261" s="38">
        <v>2.4</v>
      </c>
      <c r="O261" s="38">
        <v>3.0945746598918205</v>
      </c>
    </row>
    <row r="262" spans="1:15">
      <c r="A262" s="1" t="s">
        <v>4459</v>
      </c>
      <c r="B262" s="1" t="s">
        <v>5262</v>
      </c>
      <c r="C262" s="1" t="s">
        <v>5263</v>
      </c>
      <c r="D262" s="1" t="s">
        <v>5230</v>
      </c>
      <c r="E262" s="2">
        <v>510</v>
      </c>
      <c r="F262" s="1" t="s">
        <v>5264</v>
      </c>
      <c r="G262" s="2" t="s">
        <v>18</v>
      </c>
      <c r="H262" s="1" t="s">
        <v>9360</v>
      </c>
      <c r="I262" s="3">
        <v>45114.423333333332</v>
      </c>
      <c r="J262" s="4">
        <v>118000</v>
      </c>
      <c r="K262" s="5">
        <v>15200</v>
      </c>
      <c r="L262" s="5">
        <v>76700</v>
      </c>
      <c r="M262" s="5">
        <f t="shared" si="10"/>
        <v>91900</v>
      </c>
      <c r="N262" s="38">
        <v>2.4</v>
      </c>
      <c r="O262" s="38">
        <v>3.0945746598918205</v>
      </c>
    </row>
    <row r="263" spans="1:15">
      <c r="A263" s="1" t="s">
        <v>4459</v>
      </c>
      <c r="B263" s="1" t="s">
        <v>5265</v>
      </c>
      <c r="C263" s="1" t="s">
        <v>5266</v>
      </c>
      <c r="D263" s="1" t="s">
        <v>5230</v>
      </c>
      <c r="E263" s="2">
        <v>510</v>
      </c>
      <c r="F263" s="1" t="s">
        <v>5267</v>
      </c>
      <c r="G263" s="2" t="s">
        <v>18</v>
      </c>
      <c r="H263" s="1" t="s">
        <v>9361</v>
      </c>
      <c r="I263" s="3">
        <v>44930.421412037038</v>
      </c>
      <c r="J263" s="4">
        <v>123000</v>
      </c>
      <c r="K263" s="5">
        <v>9600</v>
      </c>
      <c r="L263" s="5">
        <v>87500</v>
      </c>
      <c r="M263" s="5">
        <f t="shared" si="10"/>
        <v>97100</v>
      </c>
      <c r="N263" s="38">
        <v>2.4</v>
      </c>
      <c r="O263" s="38">
        <v>3.0945746598918205</v>
      </c>
    </row>
    <row r="264" spans="1:15">
      <c r="A264" s="1" t="s">
        <v>4459</v>
      </c>
      <c r="B264" s="1" t="s">
        <v>5268</v>
      </c>
      <c r="C264" s="1" t="s">
        <v>5269</v>
      </c>
      <c r="D264" s="1" t="s">
        <v>5230</v>
      </c>
      <c r="E264" s="2">
        <v>510</v>
      </c>
      <c r="F264" s="1" t="s">
        <v>5270</v>
      </c>
      <c r="G264" s="2" t="s">
        <v>18</v>
      </c>
      <c r="H264" s="1" t="s">
        <v>9362</v>
      </c>
      <c r="I264" s="3">
        <v>45266.471516203703</v>
      </c>
      <c r="J264" s="4">
        <v>120000</v>
      </c>
      <c r="K264" s="5">
        <v>10800</v>
      </c>
      <c r="L264" s="5">
        <v>85200</v>
      </c>
      <c r="M264" s="5">
        <f t="shared" si="10"/>
        <v>96000</v>
      </c>
      <c r="N264" s="38">
        <v>2.4</v>
      </c>
      <c r="O264" s="38">
        <v>3.0945746598918205</v>
      </c>
    </row>
    <row r="265" spans="1:15">
      <c r="A265" s="1" t="s">
        <v>4459</v>
      </c>
      <c r="B265" s="1" t="s">
        <v>5271</v>
      </c>
      <c r="C265" s="1" t="s">
        <v>5272</v>
      </c>
      <c r="D265" s="1" t="s">
        <v>5230</v>
      </c>
      <c r="E265" s="2">
        <v>510</v>
      </c>
      <c r="F265" s="1" t="s">
        <v>5273</v>
      </c>
      <c r="G265" s="2" t="s">
        <v>18</v>
      </c>
      <c r="H265" s="1" t="s">
        <v>9363</v>
      </c>
      <c r="I265" s="3">
        <v>45275.355798611112</v>
      </c>
      <c r="J265" s="4">
        <v>124900</v>
      </c>
      <c r="K265" s="5">
        <v>7400</v>
      </c>
      <c r="L265" s="5">
        <v>95700</v>
      </c>
      <c r="M265" s="5">
        <f t="shared" si="10"/>
        <v>103100</v>
      </c>
      <c r="N265" s="38">
        <v>2.4</v>
      </c>
      <c r="O265" s="38">
        <v>3.0945746598918205</v>
      </c>
    </row>
    <row r="266" spans="1:15">
      <c r="A266" s="1" t="s">
        <v>4459</v>
      </c>
      <c r="B266" s="1" t="s">
        <v>5274</v>
      </c>
      <c r="C266" s="1" t="s">
        <v>5275</v>
      </c>
      <c r="D266" s="1" t="s">
        <v>5230</v>
      </c>
      <c r="E266" s="2">
        <v>510</v>
      </c>
      <c r="F266" s="1" t="s">
        <v>5276</v>
      </c>
      <c r="G266" s="2" t="s">
        <v>18</v>
      </c>
      <c r="H266" s="1" t="s">
        <v>9364</v>
      </c>
      <c r="I266" s="3">
        <v>45250.43346064815</v>
      </c>
      <c r="J266" s="4">
        <v>120000</v>
      </c>
      <c r="K266" s="5">
        <v>9500</v>
      </c>
      <c r="L266" s="5">
        <v>90100</v>
      </c>
      <c r="M266" s="5">
        <f t="shared" si="10"/>
        <v>99600</v>
      </c>
      <c r="N266" s="38">
        <v>2.4</v>
      </c>
      <c r="O266" s="38">
        <v>3.0945746598918205</v>
      </c>
    </row>
    <row r="267" spans="1:15">
      <c r="A267" s="1" t="s">
        <v>4459</v>
      </c>
      <c r="B267" s="1" t="s">
        <v>5277</v>
      </c>
      <c r="C267" s="1" t="s">
        <v>5278</v>
      </c>
      <c r="D267" s="1" t="s">
        <v>5230</v>
      </c>
      <c r="E267" s="2">
        <v>510</v>
      </c>
      <c r="F267" s="1" t="s">
        <v>5279</v>
      </c>
      <c r="G267" s="2" t="s">
        <v>18</v>
      </c>
      <c r="H267" s="1" t="s">
        <v>9365</v>
      </c>
      <c r="I267" s="3">
        <v>45160.55872685185</v>
      </c>
      <c r="J267" s="4">
        <v>118425</v>
      </c>
      <c r="K267" s="5">
        <v>8100</v>
      </c>
      <c r="L267" s="5">
        <v>91300</v>
      </c>
      <c r="M267" s="5">
        <f t="shared" si="10"/>
        <v>99400</v>
      </c>
      <c r="N267" s="38">
        <v>2.4</v>
      </c>
      <c r="O267" s="38">
        <v>3.0945746598918205</v>
      </c>
    </row>
    <row r="268" spans="1:15">
      <c r="A268" s="1" t="s">
        <v>4459</v>
      </c>
      <c r="B268" s="1" t="s">
        <v>5280</v>
      </c>
      <c r="C268" s="1" t="s">
        <v>5281</v>
      </c>
      <c r="D268" s="1" t="s">
        <v>5230</v>
      </c>
      <c r="E268" s="2">
        <v>510</v>
      </c>
      <c r="F268" s="1" t="s">
        <v>5282</v>
      </c>
      <c r="G268" s="2" t="s">
        <v>18</v>
      </c>
      <c r="H268" s="1" t="s">
        <v>9366</v>
      </c>
      <c r="I268" s="3">
        <v>45013.352638888886</v>
      </c>
      <c r="J268" s="4">
        <v>118000</v>
      </c>
      <c r="K268" s="5">
        <v>13700</v>
      </c>
      <c r="L268" s="5">
        <v>87100</v>
      </c>
      <c r="M268" s="5">
        <f t="shared" si="10"/>
        <v>100800</v>
      </c>
      <c r="N268" s="38">
        <v>2.4</v>
      </c>
      <c r="O268" s="38">
        <v>3.0945746598918205</v>
      </c>
    </row>
    <row r="269" spans="1:15">
      <c r="A269" s="1" t="s">
        <v>4459</v>
      </c>
      <c r="B269" s="1" t="s">
        <v>5283</v>
      </c>
      <c r="C269" s="1" t="s">
        <v>5284</v>
      </c>
      <c r="D269" s="1" t="s">
        <v>5230</v>
      </c>
      <c r="E269" s="2">
        <v>510</v>
      </c>
      <c r="F269" s="1" t="s">
        <v>5285</v>
      </c>
      <c r="G269" s="2" t="s">
        <v>18</v>
      </c>
      <c r="H269" s="1" t="s">
        <v>9367</v>
      </c>
      <c r="I269" s="3">
        <v>45132.561886574076</v>
      </c>
      <c r="J269" s="4">
        <v>175000</v>
      </c>
      <c r="K269" s="5">
        <v>10300</v>
      </c>
      <c r="L269" s="5">
        <v>144800</v>
      </c>
      <c r="M269" s="5">
        <f t="shared" si="10"/>
        <v>155100</v>
      </c>
      <c r="N269" s="38">
        <v>2.4</v>
      </c>
      <c r="O269" s="38">
        <v>3.0945746598918205</v>
      </c>
    </row>
    <row r="270" spans="1:15">
      <c r="A270" s="1" t="s">
        <v>4459</v>
      </c>
      <c r="B270" s="1" t="s">
        <v>5286</v>
      </c>
      <c r="C270" s="1" t="s">
        <v>5287</v>
      </c>
      <c r="D270" s="1" t="s">
        <v>5230</v>
      </c>
      <c r="E270" s="2">
        <v>510</v>
      </c>
      <c r="F270" s="1" t="s">
        <v>5288</v>
      </c>
      <c r="G270" s="2" t="s">
        <v>18</v>
      </c>
      <c r="H270" s="1" t="s">
        <v>9368</v>
      </c>
      <c r="I270" s="3">
        <v>45240.408692129633</v>
      </c>
      <c r="J270" s="4">
        <v>120000</v>
      </c>
      <c r="K270" s="5">
        <v>9600</v>
      </c>
      <c r="L270" s="5">
        <v>97900</v>
      </c>
      <c r="M270" s="5">
        <f t="shared" si="10"/>
        <v>107500</v>
      </c>
      <c r="N270" s="38">
        <v>2.4</v>
      </c>
      <c r="O270" s="38">
        <v>3.0945746598918205</v>
      </c>
    </row>
    <row r="271" spans="1:15">
      <c r="A271" s="1" t="s">
        <v>4459</v>
      </c>
      <c r="B271" s="1" t="s">
        <v>5289</v>
      </c>
      <c r="C271" s="1" t="s">
        <v>5290</v>
      </c>
      <c r="D271" s="1" t="s">
        <v>5230</v>
      </c>
      <c r="E271" s="2">
        <v>510</v>
      </c>
      <c r="F271" s="1" t="s">
        <v>5291</v>
      </c>
      <c r="G271" s="2" t="s">
        <v>18</v>
      </c>
      <c r="H271" s="1" t="s">
        <v>9369</v>
      </c>
      <c r="I271" s="3">
        <v>45023.468460648146</v>
      </c>
      <c r="J271" s="4">
        <v>90000</v>
      </c>
      <c r="K271" s="5">
        <v>9000</v>
      </c>
      <c r="L271" s="5">
        <v>72200</v>
      </c>
      <c r="M271" s="5">
        <f t="shared" si="10"/>
        <v>81200</v>
      </c>
      <c r="N271" s="38">
        <v>2.4</v>
      </c>
      <c r="O271" s="38">
        <v>3.0945746598918205</v>
      </c>
    </row>
    <row r="272" spans="1:15">
      <c r="A272" s="1" t="s">
        <v>4459</v>
      </c>
      <c r="B272" s="1" t="s">
        <v>5292</v>
      </c>
      <c r="C272" s="1" t="s">
        <v>5293</v>
      </c>
      <c r="D272" s="1" t="s">
        <v>5230</v>
      </c>
      <c r="E272" s="2">
        <v>510</v>
      </c>
      <c r="F272" s="1" t="s">
        <v>5294</v>
      </c>
      <c r="G272" s="2" t="s">
        <v>18</v>
      </c>
      <c r="H272" s="1" t="s">
        <v>9370</v>
      </c>
      <c r="I272" s="3">
        <v>45198.545613425929</v>
      </c>
      <c r="J272" s="4">
        <v>110000</v>
      </c>
      <c r="K272" s="5">
        <v>13200</v>
      </c>
      <c r="L272" s="5">
        <v>88100</v>
      </c>
      <c r="M272" s="5">
        <f t="shared" si="10"/>
        <v>101300</v>
      </c>
      <c r="N272" s="38">
        <v>2.4</v>
      </c>
      <c r="O272" s="38">
        <v>3.0945746598918205</v>
      </c>
    </row>
    <row r="273" spans="1:15">
      <c r="A273" s="1" t="s">
        <v>4459</v>
      </c>
      <c r="B273" s="1" t="s">
        <v>5295</v>
      </c>
      <c r="C273" s="1" t="s">
        <v>5296</v>
      </c>
      <c r="D273" s="1" t="s">
        <v>5230</v>
      </c>
      <c r="E273" s="2">
        <v>510</v>
      </c>
      <c r="F273" s="1" t="s">
        <v>5297</v>
      </c>
      <c r="G273" s="2" t="s">
        <v>18</v>
      </c>
      <c r="H273" s="1" t="s">
        <v>10114</v>
      </c>
      <c r="I273" s="3">
        <v>45279.405844907407</v>
      </c>
      <c r="J273" s="4">
        <v>133000</v>
      </c>
      <c r="K273" s="5">
        <v>8500</v>
      </c>
      <c r="L273" s="5">
        <v>114800</v>
      </c>
      <c r="M273" s="5">
        <f t="shared" si="10"/>
        <v>123300</v>
      </c>
      <c r="N273" s="38">
        <v>2.4</v>
      </c>
      <c r="O273" s="38">
        <v>3.0945746598918205</v>
      </c>
    </row>
    <row r="274" spans="1:15">
      <c r="A274" s="1" t="s">
        <v>4459</v>
      </c>
      <c r="B274" s="1" t="s">
        <v>5298</v>
      </c>
      <c r="C274" s="1" t="s">
        <v>5299</v>
      </c>
      <c r="D274" s="1" t="s">
        <v>5230</v>
      </c>
      <c r="E274" s="2">
        <v>510</v>
      </c>
      <c r="F274" s="1" t="s">
        <v>5300</v>
      </c>
      <c r="G274" s="2" t="s">
        <v>18</v>
      </c>
      <c r="H274" s="1" t="s">
        <v>9371</v>
      </c>
      <c r="I274" s="3">
        <v>44998.390127314815</v>
      </c>
      <c r="J274" s="4">
        <v>125000</v>
      </c>
      <c r="K274" s="5">
        <v>15300</v>
      </c>
      <c r="L274" s="5">
        <v>100600</v>
      </c>
      <c r="M274" s="5">
        <f t="shared" si="10"/>
        <v>115900</v>
      </c>
      <c r="N274" s="38">
        <v>2.4</v>
      </c>
      <c r="O274" s="38">
        <v>3.0945746598918205</v>
      </c>
    </row>
    <row r="275" spans="1:15">
      <c r="A275" s="1" t="s">
        <v>4459</v>
      </c>
      <c r="B275" s="1" t="s">
        <v>5301</v>
      </c>
      <c r="C275" s="1" t="s">
        <v>5302</v>
      </c>
      <c r="D275" s="1" t="s">
        <v>5230</v>
      </c>
      <c r="E275" s="2">
        <v>510</v>
      </c>
      <c r="F275" s="1" t="s">
        <v>5303</v>
      </c>
      <c r="G275" s="2" t="s">
        <v>18</v>
      </c>
      <c r="H275" s="1" t="s">
        <v>9372</v>
      </c>
      <c r="I275" s="3">
        <v>45245.419479166667</v>
      </c>
      <c r="J275" s="4">
        <v>152000</v>
      </c>
      <c r="K275" s="5">
        <v>12900</v>
      </c>
      <c r="L275" s="5">
        <v>130300</v>
      </c>
      <c r="M275" s="5">
        <f t="shared" si="10"/>
        <v>143200</v>
      </c>
      <c r="N275" s="38">
        <v>2.4</v>
      </c>
      <c r="O275" s="38">
        <v>3.0945746598918205</v>
      </c>
    </row>
    <row r="276" spans="1:15">
      <c r="A276" s="1" t="s">
        <v>4459</v>
      </c>
      <c r="B276" s="1" t="s">
        <v>5304</v>
      </c>
      <c r="C276" s="1" t="s">
        <v>5305</v>
      </c>
      <c r="D276" s="1" t="s">
        <v>5230</v>
      </c>
      <c r="E276" s="2">
        <v>510</v>
      </c>
      <c r="F276" s="1" t="s">
        <v>5306</v>
      </c>
      <c r="G276" s="2" t="s">
        <v>18</v>
      </c>
      <c r="H276" s="1" t="s">
        <v>9373</v>
      </c>
      <c r="I276" s="3">
        <v>45105.421180555553</v>
      </c>
      <c r="J276" s="4">
        <v>110000</v>
      </c>
      <c r="K276" s="5">
        <v>12200</v>
      </c>
      <c r="L276" s="5">
        <v>93000</v>
      </c>
      <c r="M276" s="5">
        <f t="shared" si="10"/>
        <v>105200</v>
      </c>
      <c r="N276" s="38">
        <v>2.4</v>
      </c>
      <c r="O276" s="38">
        <v>3.0945746598918205</v>
      </c>
    </row>
    <row r="277" spans="1:15">
      <c r="A277" s="1" t="s">
        <v>4459</v>
      </c>
      <c r="B277" s="1" t="s">
        <v>5307</v>
      </c>
      <c r="C277" s="1" t="s">
        <v>5308</v>
      </c>
      <c r="D277" s="1" t="s">
        <v>5230</v>
      </c>
      <c r="E277" s="2">
        <v>510</v>
      </c>
      <c r="F277" s="1" t="s">
        <v>5309</v>
      </c>
      <c r="G277" s="2" t="s">
        <v>18</v>
      </c>
      <c r="H277" s="1" t="s">
        <v>9374</v>
      </c>
      <c r="I277" s="3">
        <v>45114.498333333337</v>
      </c>
      <c r="J277" s="4">
        <v>105000</v>
      </c>
      <c r="K277" s="5">
        <v>9800</v>
      </c>
      <c r="L277" s="5">
        <v>91600</v>
      </c>
      <c r="M277" s="5">
        <f t="shared" si="10"/>
        <v>101400</v>
      </c>
      <c r="N277" s="38">
        <v>2.4</v>
      </c>
      <c r="O277" s="38">
        <v>3.0945746598918205</v>
      </c>
    </row>
    <row r="278" spans="1:15">
      <c r="A278" s="1" t="s">
        <v>4459</v>
      </c>
      <c r="B278" s="1" t="s">
        <v>5310</v>
      </c>
      <c r="C278" s="1" t="s">
        <v>5311</v>
      </c>
      <c r="D278" s="1" t="s">
        <v>5230</v>
      </c>
      <c r="E278" s="2">
        <v>510</v>
      </c>
      <c r="F278" s="1" t="s">
        <v>5312</v>
      </c>
      <c r="G278" s="2" t="s">
        <v>18</v>
      </c>
      <c r="H278" s="1" t="s">
        <v>9375</v>
      </c>
      <c r="I278" s="3">
        <v>45149.61142361111</v>
      </c>
      <c r="J278" s="4">
        <v>185000</v>
      </c>
      <c r="K278" s="5">
        <v>9900</v>
      </c>
      <c r="L278" s="5">
        <v>180000</v>
      </c>
      <c r="M278" s="5">
        <f t="shared" si="10"/>
        <v>189900</v>
      </c>
      <c r="N278" s="38">
        <v>2.4</v>
      </c>
      <c r="O278" s="38">
        <v>3.0945746598918205</v>
      </c>
    </row>
    <row r="279" spans="1:15">
      <c r="A279" s="1" t="s">
        <v>4459</v>
      </c>
      <c r="B279" s="1" t="s">
        <v>5313</v>
      </c>
      <c r="C279" s="1" t="s">
        <v>5314</v>
      </c>
      <c r="D279" s="1" t="s">
        <v>5230</v>
      </c>
      <c r="E279" s="2">
        <v>510</v>
      </c>
      <c r="F279" s="1" t="s">
        <v>5315</v>
      </c>
      <c r="G279" s="2" t="s">
        <v>18</v>
      </c>
      <c r="H279" s="1" t="s">
        <v>9376</v>
      </c>
      <c r="I279" s="3">
        <v>44995.426423611112</v>
      </c>
      <c r="J279" s="4">
        <v>190000</v>
      </c>
      <c r="K279" s="5">
        <v>21200</v>
      </c>
      <c r="L279" s="5">
        <v>178100</v>
      </c>
      <c r="M279" s="5">
        <f t="shared" si="10"/>
        <v>199300</v>
      </c>
      <c r="N279" s="38">
        <v>2.4</v>
      </c>
      <c r="O279" s="38">
        <v>3.0945746598918205</v>
      </c>
    </row>
    <row r="280" spans="1:15">
      <c r="A280" s="1" t="s">
        <v>4459</v>
      </c>
      <c r="B280" s="1" t="s">
        <v>5316</v>
      </c>
      <c r="C280" s="1" t="s">
        <v>5317</v>
      </c>
      <c r="D280" s="1" t="s">
        <v>5230</v>
      </c>
      <c r="E280" s="2">
        <v>510</v>
      </c>
      <c r="F280" s="1" t="s">
        <v>5318</v>
      </c>
      <c r="G280" s="2" t="s">
        <v>18</v>
      </c>
      <c r="H280" s="1" t="s">
        <v>9377</v>
      </c>
      <c r="I280" s="3">
        <v>45047.426388888889</v>
      </c>
      <c r="J280" s="4">
        <v>80000</v>
      </c>
      <c r="K280" s="5">
        <v>8500</v>
      </c>
      <c r="L280" s="5">
        <v>75800</v>
      </c>
      <c r="M280" s="5">
        <f t="shared" si="10"/>
        <v>84300</v>
      </c>
      <c r="N280" s="38">
        <v>2.4</v>
      </c>
      <c r="O280" s="38">
        <v>3.0945746598918205</v>
      </c>
    </row>
    <row r="281" spans="1:15">
      <c r="A281" s="1" t="s">
        <v>4459</v>
      </c>
      <c r="B281" s="1" t="s">
        <v>5319</v>
      </c>
      <c r="C281" s="1" t="s">
        <v>5320</v>
      </c>
      <c r="D281" s="1" t="s">
        <v>5321</v>
      </c>
      <c r="E281" s="2">
        <v>510</v>
      </c>
      <c r="F281" s="1" t="s">
        <v>5322</v>
      </c>
      <c r="G281" s="2" t="s">
        <v>18</v>
      </c>
      <c r="H281" s="1" t="s">
        <v>9378</v>
      </c>
      <c r="I281" s="3">
        <v>45051.593680555554</v>
      </c>
      <c r="J281" s="4">
        <v>108000</v>
      </c>
      <c r="K281" s="5">
        <v>2800</v>
      </c>
      <c r="L281" s="5">
        <v>76700</v>
      </c>
      <c r="M281" s="5">
        <f t="shared" si="10"/>
        <v>79500</v>
      </c>
      <c r="N281" s="38">
        <v>2.12</v>
      </c>
      <c r="O281" s="38">
        <v>2.12</v>
      </c>
    </row>
    <row r="282" spans="1:15">
      <c r="A282" s="1" t="s">
        <v>4459</v>
      </c>
      <c r="B282" s="1" t="s">
        <v>5323</v>
      </c>
      <c r="C282" s="1" t="s">
        <v>5324</v>
      </c>
      <c r="D282" s="1" t="s">
        <v>5321</v>
      </c>
      <c r="E282" s="2">
        <v>510</v>
      </c>
      <c r="F282" s="1" t="s">
        <v>5325</v>
      </c>
      <c r="G282" s="2" t="s">
        <v>18</v>
      </c>
      <c r="H282" s="1" t="s">
        <v>9379</v>
      </c>
      <c r="I282" s="3">
        <v>45065.491793981484</v>
      </c>
      <c r="J282" s="4">
        <v>195000</v>
      </c>
      <c r="K282" s="5">
        <v>2900</v>
      </c>
      <c r="L282" s="5">
        <v>141400</v>
      </c>
      <c r="M282" s="5">
        <f t="shared" ref="M282:M304" si="11">SUM(K282:L282)</f>
        <v>144300</v>
      </c>
      <c r="N282" s="38">
        <v>2.12</v>
      </c>
      <c r="O282" s="38">
        <v>2.12</v>
      </c>
    </row>
    <row r="283" spans="1:15">
      <c r="A283" s="1" t="s">
        <v>4459</v>
      </c>
      <c r="B283" s="1" t="s">
        <v>5326</v>
      </c>
      <c r="C283" s="1" t="s">
        <v>5327</v>
      </c>
      <c r="D283" s="1" t="s">
        <v>5321</v>
      </c>
      <c r="E283" s="2">
        <v>510</v>
      </c>
      <c r="F283" s="1" t="s">
        <v>5328</v>
      </c>
      <c r="G283" s="2" t="s">
        <v>18</v>
      </c>
      <c r="H283" s="1" t="s">
        <v>9380</v>
      </c>
      <c r="I283" s="3">
        <v>45033.490219907406</v>
      </c>
      <c r="J283" s="4">
        <v>120000</v>
      </c>
      <c r="K283" s="5">
        <v>2800</v>
      </c>
      <c r="L283" s="5">
        <v>107800</v>
      </c>
      <c r="M283" s="5">
        <f t="shared" si="11"/>
        <v>110600</v>
      </c>
      <c r="N283" s="38">
        <v>2.12</v>
      </c>
      <c r="O283" s="38">
        <v>2.12</v>
      </c>
    </row>
    <row r="284" spans="1:15">
      <c r="A284" s="1" t="s">
        <v>4459</v>
      </c>
      <c r="B284" s="1" t="s">
        <v>5329</v>
      </c>
      <c r="C284" s="1" t="s">
        <v>5330</v>
      </c>
      <c r="D284" s="1" t="s">
        <v>5321</v>
      </c>
      <c r="E284" s="2">
        <v>510</v>
      </c>
      <c r="F284" s="1" t="s">
        <v>5331</v>
      </c>
      <c r="G284" s="2" t="s">
        <v>18</v>
      </c>
      <c r="H284" s="1" t="s">
        <v>9381</v>
      </c>
      <c r="I284" s="3">
        <v>45093.581932870373</v>
      </c>
      <c r="J284" s="4">
        <v>135500</v>
      </c>
      <c r="K284" s="5">
        <v>2800</v>
      </c>
      <c r="L284" s="5">
        <v>129400</v>
      </c>
      <c r="M284" s="5">
        <f t="shared" si="11"/>
        <v>132200</v>
      </c>
      <c r="N284" s="38">
        <v>2.12</v>
      </c>
      <c r="O284" s="38">
        <v>2.12</v>
      </c>
    </row>
    <row r="285" spans="1:15">
      <c r="A285" s="1" t="s">
        <v>4459</v>
      </c>
      <c r="B285" s="1" t="s">
        <v>5332</v>
      </c>
      <c r="C285" s="1" t="s">
        <v>5333</v>
      </c>
      <c r="D285" s="1" t="s">
        <v>5321</v>
      </c>
      <c r="E285" s="2">
        <v>510</v>
      </c>
      <c r="F285" s="1" t="s">
        <v>5334</v>
      </c>
      <c r="G285" s="2" t="s">
        <v>18</v>
      </c>
      <c r="H285" s="1" t="s">
        <v>9382</v>
      </c>
      <c r="I285" s="3">
        <v>45058.530509259261</v>
      </c>
      <c r="J285" s="4">
        <v>70000</v>
      </c>
      <c r="K285" s="5">
        <v>2900</v>
      </c>
      <c r="L285" s="5">
        <v>70800</v>
      </c>
      <c r="M285" s="5">
        <f t="shared" si="11"/>
        <v>73700</v>
      </c>
      <c r="N285" s="38">
        <v>2.12</v>
      </c>
      <c r="O285" s="38">
        <v>2.12</v>
      </c>
    </row>
    <row r="286" spans="1:15">
      <c r="A286" s="1" t="s">
        <v>4459</v>
      </c>
      <c r="B286" s="1" t="s">
        <v>5335</v>
      </c>
      <c r="C286" s="1" t="s">
        <v>5336</v>
      </c>
      <c r="D286" s="1" t="s">
        <v>5321</v>
      </c>
      <c r="E286" s="2">
        <v>510</v>
      </c>
      <c r="F286" s="1" t="s">
        <v>5337</v>
      </c>
      <c r="G286" s="2" t="s">
        <v>18</v>
      </c>
      <c r="H286" s="1" t="s">
        <v>9383</v>
      </c>
      <c r="I286" s="3">
        <v>45096.591817129629</v>
      </c>
      <c r="J286" s="4">
        <v>79968</v>
      </c>
      <c r="K286" s="5">
        <v>3100</v>
      </c>
      <c r="L286" s="5">
        <v>91300</v>
      </c>
      <c r="M286" s="5">
        <f t="shared" si="11"/>
        <v>94400</v>
      </c>
      <c r="N286" s="38">
        <v>2.12</v>
      </c>
      <c r="O286" s="38">
        <v>2.12</v>
      </c>
    </row>
    <row r="287" spans="1:15">
      <c r="A287" s="1" t="s">
        <v>4459</v>
      </c>
      <c r="B287" s="1" t="s">
        <v>5338</v>
      </c>
      <c r="C287" s="1" t="s">
        <v>5339</v>
      </c>
      <c r="D287" s="1" t="s">
        <v>5340</v>
      </c>
      <c r="E287" s="2">
        <v>510</v>
      </c>
      <c r="F287" s="1" t="s">
        <v>5341</v>
      </c>
      <c r="G287" s="2" t="s">
        <v>18</v>
      </c>
      <c r="H287" s="1" t="s">
        <v>9384</v>
      </c>
      <c r="I287" s="3">
        <v>45215.624189814815</v>
      </c>
      <c r="J287" s="4">
        <v>154900</v>
      </c>
      <c r="K287" s="5">
        <v>6800</v>
      </c>
      <c r="L287" s="5">
        <v>77800</v>
      </c>
      <c r="M287" s="5">
        <f t="shared" si="11"/>
        <v>84600</v>
      </c>
      <c r="N287" s="38">
        <v>1.55</v>
      </c>
      <c r="O287" s="38">
        <v>1.9631322957198447</v>
      </c>
    </row>
    <row r="288" spans="1:15">
      <c r="A288" s="1" t="s">
        <v>4459</v>
      </c>
      <c r="B288" s="1" t="s">
        <v>5342</v>
      </c>
      <c r="C288" s="1" t="s">
        <v>5343</v>
      </c>
      <c r="D288" s="1" t="s">
        <v>5340</v>
      </c>
      <c r="E288" s="2">
        <v>510</v>
      </c>
      <c r="F288" s="1" t="s">
        <v>5344</v>
      </c>
      <c r="G288" s="2" t="s">
        <v>18</v>
      </c>
      <c r="H288" s="1" t="s">
        <v>9385</v>
      </c>
      <c r="I288" s="3">
        <v>45131.422384259262</v>
      </c>
      <c r="J288" s="4">
        <v>133000</v>
      </c>
      <c r="K288" s="5">
        <v>6600</v>
      </c>
      <c r="L288" s="5">
        <v>64900</v>
      </c>
      <c r="M288" s="5">
        <f t="shared" si="11"/>
        <v>71500</v>
      </c>
      <c r="N288" s="38">
        <v>1.55</v>
      </c>
      <c r="O288" s="38">
        <v>1.9631322957198447</v>
      </c>
    </row>
    <row r="289" spans="1:15">
      <c r="A289" s="1" t="s">
        <v>4459</v>
      </c>
      <c r="B289" s="1" t="s">
        <v>5345</v>
      </c>
      <c r="C289" s="1" t="s">
        <v>5346</v>
      </c>
      <c r="D289" s="1" t="s">
        <v>5340</v>
      </c>
      <c r="E289" s="2">
        <v>510</v>
      </c>
      <c r="F289" s="1" t="s">
        <v>5347</v>
      </c>
      <c r="G289" s="2" t="s">
        <v>18</v>
      </c>
      <c r="H289" s="1" t="s">
        <v>9386</v>
      </c>
      <c r="I289" s="3">
        <v>45257.343078703707</v>
      </c>
      <c r="J289" s="4">
        <v>123500</v>
      </c>
      <c r="K289" s="5">
        <v>5900</v>
      </c>
      <c r="L289" s="5">
        <v>72300</v>
      </c>
      <c r="M289" s="5">
        <f t="shared" si="11"/>
        <v>78200</v>
      </c>
      <c r="N289" s="38">
        <v>1.55</v>
      </c>
      <c r="O289" s="38">
        <v>1.9631322957198447</v>
      </c>
    </row>
    <row r="290" spans="1:15">
      <c r="A290" s="1" t="s">
        <v>4459</v>
      </c>
      <c r="B290" s="1" t="s">
        <v>5348</v>
      </c>
      <c r="C290" s="1" t="s">
        <v>5349</v>
      </c>
      <c r="D290" s="1" t="s">
        <v>5340</v>
      </c>
      <c r="E290" s="2">
        <v>510</v>
      </c>
      <c r="F290" s="1" t="s">
        <v>5350</v>
      </c>
      <c r="G290" s="2" t="s">
        <v>18</v>
      </c>
      <c r="H290" s="1" t="s">
        <v>9387</v>
      </c>
      <c r="I290" s="3">
        <v>44944.394282407404</v>
      </c>
      <c r="J290" s="4">
        <v>166600</v>
      </c>
      <c r="K290" s="5">
        <v>6800</v>
      </c>
      <c r="L290" s="5">
        <v>100100</v>
      </c>
      <c r="M290" s="5">
        <f t="shared" si="11"/>
        <v>106900</v>
      </c>
      <c r="N290" s="38">
        <v>1.55</v>
      </c>
      <c r="O290" s="38">
        <v>1.9631322957198447</v>
      </c>
    </row>
    <row r="291" spans="1:15">
      <c r="A291" s="1" t="s">
        <v>4459</v>
      </c>
      <c r="B291" s="1" t="s">
        <v>5351</v>
      </c>
      <c r="C291" s="1" t="s">
        <v>5352</v>
      </c>
      <c r="D291" s="1" t="s">
        <v>5340</v>
      </c>
      <c r="E291" s="2">
        <v>510</v>
      </c>
      <c r="F291" s="1" t="s">
        <v>5353</v>
      </c>
      <c r="G291" s="2" t="s">
        <v>18</v>
      </c>
      <c r="H291" s="1" t="s">
        <v>9388</v>
      </c>
      <c r="I291" s="3">
        <v>45072.410983796297</v>
      </c>
      <c r="J291" s="4">
        <v>230000</v>
      </c>
      <c r="K291" s="5">
        <v>8800</v>
      </c>
      <c r="L291" s="5">
        <v>139500</v>
      </c>
      <c r="M291" s="5">
        <f t="shared" si="11"/>
        <v>148300</v>
      </c>
      <c r="N291" s="38">
        <v>1.55</v>
      </c>
      <c r="O291" s="38">
        <v>1.9631322957198447</v>
      </c>
    </row>
    <row r="292" spans="1:15">
      <c r="A292" s="1" t="s">
        <v>4459</v>
      </c>
      <c r="B292" s="1" t="s">
        <v>5354</v>
      </c>
      <c r="C292" s="1" t="s">
        <v>5355</v>
      </c>
      <c r="D292" s="1" t="s">
        <v>5340</v>
      </c>
      <c r="E292" s="2">
        <v>510</v>
      </c>
      <c r="F292" s="1" t="s">
        <v>5356</v>
      </c>
      <c r="G292" s="2" t="s">
        <v>18</v>
      </c>
      <c r="H292" s="1" t="s">
        <v>9389</v>
      </c>
      <c r="I292" s="3">
        <v>45119.392569444448</v>
      </c>
      <c r="J292" s="4">
        <v>192000</v>
      </c>
      <c r="K292" s="5">
        <v>6800</v>
      </c>
      <c r="L292" s="5">
        <v>123000</v>
      </c>
      <c r="M292" s="5">
        <f t="shared" si="11"/>
        <v>129800</v>
      </c>
      <c r="N292" s="38">
        <v>1.55</v>
      </c>
      <c r="O292" s="38">
        <v>1.9631322957198447</v>
      </c>
    </row>
    <row r="293" spans="1:15">
      <c r="A293" s="1" t="s">
        <v>4459</v>
      </c>
      <c r="B293" s="1" t="s">
        <v>5357</v>
      </c>
      <c r="C293" s="1" t="s">
        <v>5358</v>
      </c>
      <c r="D293" s="1" t="s">
        <v>5340</v>
      </c>
      <c r="E293" s="2">
        <v>510</v>
      </c>
      <c r="F293" s="1" t="s">
        <v>5359</v>
      </c>
      <c r="G293" s="2" t="s">
        <v>18</v>
      </c>
      <c r="H293" s="1" t="s">
        <v>9390</v>
      </c>
      <c r="I293" s="3">
        <v>45198.380752314813</v>
      </c>
      <c r="J293" s="4">
        <v>145000</v>
      </c>
      <c r="K293" s="5">
        <v>6800</v>
      </c>
      <c r="L293" s="5">
        <v>95000</v>
      </c>
      <c r="M293" s="5">
        <f t="shared" si="11"/>
        <v>101800</v>
      </c>
      <c r="N293" s="38">
        <v>1.55</v>
      </c>
      <c r="O293" s="38">
        <v>1.9631322957198447</v>
      </c>
    </row>
    <row r="294" spans="1:15">
      <c r="A294" s="1" t="s">
        <v>4459</v>
      </c>
      <c r="B294" s="1" t="s">
        <v>5360</v>
      </c>
      <c r="C294" s="1" t="s">
        <v>5361</v>
      </c>
      <c r="D294" s="1" t="s">
        <v>5340</v>
      </c>
      <c r="E294" s="2">
        <v>510</v>
      </c>
      <c r="F294" s="1" t="s">
        <v>5362</v>
      </c>
      <c r="G294" s="2" t="s">
        <v>18</v>
      </c>
      <c r="H294" s="1" t="s">
        <v>9391</v>
      </c>
      <c r="I294" s="3">
        <v>45280.602037037039</v>
      </c>
      <c r="J294" s="4">
        <v>155000</v>
      </c>
      <c r="K294" s="5">
        <v>7300</v>
      </c>
      <c r="L294" s="5">
        <v>103500</v>
      </c>
      <c r="M294" s="5">
        <f t="shared" si="11"/>
        <v>110800</v>
      </c>
      <c r="N294" s="38">
        <v>1.55</v>
      </c>
      <c r="O294" s="38">
        <v>1.9631322957198447</v>
      </c>
    </row>
    <row r="295" spans="1:15">
      <c r="A295" s="1" t="s">
        <v>4459</v>
      </c>
      <c r="B295" s="1" t="s">
        <v>5363</v>
      </c>
      <c r="C295" s="1" t="s">
        <v>5364</v>
      </c>
      <c r="D295" s="1" t="s">
        <v>5340</v>
      </c>
      <c r="E295" s="2">
        <v>510</v>
      </c>
      <c r="F295" s="1" t="s">
        <v>5365</v>
      </c>
      <c r="G295" s="2" t="s">
        <v>18</v>
      </c>
      <c r="H295" s="1" t="s">
        <v>9392</v>
      </c>
      <c r="I295" s="3">
        <v>45114.481249999997</v>
      </c>
      <c r="J295" s="4">
        <v>70000</v>
      </c>
      <c r="K295" s="5">
        <v>6800</v>
      </c>
      <c r="L295" s="5">
        <v>43300</v>
      </c>
      <c r="M295" s="5">
        <f t="shared" si="11"/>
        <v>50100</v>
      </c>
      <c r="N295" s="38">
        <v>1.55</v>
      </c>
      <c r="O295" s="38">
        <v>1.9631322957198447</v>
      </c>
    </row>
    <row r="296" spans="1:15">
      <c r="A296" s="1" t="s">
        <v>4459</v>
      </c>
      <c r="B296" s="1" t="s">
        <v>5366</v>
      </c>
      <c r="C296" s="1" t="s">
        <v>5367</v>
      </c>
      <c r="D296" s="1" t="s">
        <v>5340</v>
      </c>
      <c r="E296" s="2">
        <v>510</v>
      </c>
      <c r="F296" s="1" t="s">
        <v>5368</v>
      </c>
      <c r="G296" s="2" t="s">
        <v>18</v>
      </c>
      <c r="H296" s="1" t="s">
        <v>9393</v>
      </c>
      <c r="I296" s="3">
        <v>45023.426782407405</v>
      </c>
      <c r="J296" s="4">
        <v>160000</v>
      </c>
      <c r="K296" s="5">
        <v>5700</v>
      </c>
      <c r="L296" s="5">
        <v>110600</v>
      </c>
      <c r="M296" s="5">
        <f t="shared" si="11"/>
        <v>116300</v>
      </c>
      <c r="N296" s="38">
        <v>1.55</v>
      </c>
      <c r="O296" s="38">
        <v>1.9631322957198447</v>
      </c>
    </row>
    <row r="297" spans="1:15">
      <c r="A297" s="1" t="s">
        <v>4459</v>
      </c>
      <c r="B297" s="1" t="s">
        <v>5369</v>
      </c>
      <c r="C297" s="1" t="s">
        <v>5370</v>
      </c>
      <c r="D297" s="1" t="s">
        <v>5340</v>
      </c>
      <c r="E297" s="2">
        <v>510</v>
      </c>
      <c r="F297" s="1" t="s">
        <v>5371</v>
      </c>
      <c r="G297" s="2" t="s">
        <v>18</v>
      </c>
      <c r="H297" s="1" t="s">
        <v>9394</v>
      </c>
      <c r="I297" s="3">
        <v>45068.486226851855</v>
      </c>
      <c r="J297" s="4">
        <v>150000</v>
      </c>
      <c r="K297" s="5">
        <v>8400</v>
      </c>
      <c r="L297" s="5">
        <v>102500</v>
      </c>
      <c r="M297" s="5">
        <f t="shared" si="11"/>
        <v>110900</v>
      </c>
      <c r="N297" s="38">
        <v>1.55</v>
      </c>
      <c r="O297" s="38">
        <v>1.9631322957198447</v>
      </c>
    </row>
    <row r="298" spans="1:15">
      <c r="A298" s="1" t="s">
        <v>4459</v>
      </c>
      <c r="B298" s="1" t="s">
        <v>5372</v>
      </c>
      <c r="C298" s="1" t="s">
        <v>5373</v>
      </c>
      <c r="D298" s="1" t="s">
        <v>5340</v>
      </c>
      <c r="E298" s="2">
        <v>510</v>
      </c>
      <c r="F298" s="1" t="s">
        <v>5374</v>
      </c>
      <c r="G298" s="2" t="s">
        <v>18</v>
      </c>
      <c r="H298" s="1" t="s">
        <v>9395</v>
      </c>
      <c r="I298" s="3">
        <v>45177.502847222226</v>
      </c>
      <c r="J298" s="4">
        <v>141500</v>
      </c>
      <c r="K298" s="5">
        <v>7400</v>
      </c>
      <c r="L298" s="5">
        <v>97300</v>
      </c>
      <c r="M298" s="5">
        <f t="shared" si="11"/>
        <v>104700</v>
      </c>
      <c r="N298" s="38">
        <v>1.55</v>
      </c>
      <c r="O298" s="38">
        <v>1.9631322957198447</v>
      </c>
    </row>
    <row r="299" spans="1:15">
      <c r="A299" s="1" t="s">
        <v>4459</v>
      </c>
      <c r="B299" s="1" t="s">
        <v>5375</v>
      </c>
      <c r="C299" s="1" t="s">
        <v>5376</v>
      </c>
      <c r="D299" s="1" t="s">
        <v>5340</v>
      </c>
      <c r="E299" s="2">
        <v>510</v>
      </c>
      <c r="F299" s="1" t="s">
        <v>5377</v>
      </c>
      <c r="G299" s="2" t="s">
        <v>18</v>
      </c>
      <c r="H299" s="1" t="s">
        <v>9396</v>
      </c>
      <c r="I299" s="3">
        <v>45023.403124999997</v>
      </c>
      <c r="J299" s="4">
        <v>125500</v>
      </c>
      <c r="K299" s="5">
        <v>6800</v>
      </c>
      <c r="L299" s="5">
        <v>88400</v>
      </c>
      <c r="M299" s="5">
        <f t="shared" si="11"/>
        <v>95200</v>
      </c>
      <c r="N299" s="38">
        <v>1.55</v>
      </c>
      <c r="O299" s="38">
        <v>1.9631322957198447</v>
      </c>
    </row>
    <row r="300" spans="1:15">
      <c r="A300" s="1" t="s">
        <v>4459</v>
      </c>
      <c r="B300" s="1" t="s">
        <v>5378</v>
      </c>
      <c r="C300" s="1" t="s">
        <v>5379</v>
      </c>
      <c r="D300" s="1" t="s">
        <v>5340</v>
      </c>
      <c r="E300" s="2">
        <v>510</v>
      </c>
      <c r="F300" s="1" t="s">
        <v>5380</v>
      </c>
      <c r="G300" s="2" t="s">
        <v>18</v>
      </c>
      <c r="H300" s="1" t="s">
        <v>9397</v>
      </c>
      <c r="I300" s="3">
        <v>45079.479756944442</v>
      </c>
      <c r="J300" s="4">
        <v>118000</v>
      </c>
      <c r="K300" s="5">
        <v>7900</v>
      </c>
      <c r="L300" s="5">
        <v>82100</v>
      </c>
      <c r="M300" s="5">
        <f t="shared" si="11"/>
        <v>90000</v>
      </c>
      <c r="N300" s="38">
        <v>1.55</v>
      </c>
      <c r="O300" s="38">
        <v>1.9631322957198447</v>
      </c>
    </row>
    <row r="301" spans="1:15">
      <c r="A301" s="1" t="s">
        <v>4459</v>
      </c>
      <c r="B301" s="1" t="s">
        <v>5381</v>
      </c>
      <c r="C301" s="1" t="s">
        <v>5382</v>
      </c>
      <c r="D301" s="1" t="s">
        <v>5340</v>
      </c>
      <c r="E301" s="2">
        <v>510</v>
      </c>
      <c r="F301" s="1" t="s">
        <v>5383</v>
      </c>
      <c r="G301" s="2" t="s">
        <v>18</v>
      </c>
      <c r="H301" s="1" t="s">
        <v>9398</v>
      </c>
      <c r="I301" s="3">
        <v>44936.588726851849</v>
      </c>
      <c r="J301" s="4">
        <v>120000</v>
      </c>
      <c r="K301" s="5">
        <v>6800</v>
      </c>
      <c r="L301" s="5">
        <v>86000</v>
      </c>
      <c r="M301" s="5">
        <f t="shared" si="11"/>
        <v>92800</v>
      </c>
      <c r="N301" s="38">
        <v>1.55</v>
      </c>
      <c r="O301" s="38">
        <v>1.9631322957198447</v>
      </c>
    </row>
    <row r="302" spans="1:15">
      <c r="A302" s="1" t="s">
        <v>4459</v>
      </c>
      <c r="B302" s="1" t="s">
        <v>5384</v>
      </c>
      <c r="C302" s="1" t="s">
        <v>5385</v>
      </c>
      <c r="D302" s="1" t="s">
        <v>5340</v>
      </c>
      <c r="E302" s="2">
        <v>510</v>
      </c>
      <c r="F302" s="1" t="s">
        <v>5386</v>
      </c>
      <c r="G302" s="2" t="s">
        <v>18</v>
      </c>
      <c r="H302" s="1" t="s">
        <v>9399</v>
      </c>
      <c r="I302" s="3">
        <v>45077.374062499999</v>
      </c>
      <c r="J302" s="4">
        <v>172000</v>
      </c>
      <c r="K302" s="5">
        <v>8800</v>
      </c>
      <c r="L302" s="5">
        <v>130000</v>
      </c>
      <c r="M302" s="5">
        <f t="shared" si="11"/>
        <v>138800</v>
      </c>
      <c r="N302" s="38">
        <v>1.55</v>
      </c>
      <c r="O302" s="38">
        <v>1.9631322957198447</v>
      </c>
    </row>
    <row r="303" spans="1:15">
      <c r="A303" s="1" t="s">
        <v>4459</v>
      </c>
      <c r="B303" s="1" t="s">
        <v>5387</v>
      </c>
      <c r="C303" s="1" t="s">
        <v>5388</v>
      </c>
      <c r="D303" s="1" t="s">
        <v>5340</v>
      </c>
      <c r="E303" s="2">
        <v>510</v>
      </c>
      <c r="F303" s="1" t="s">
        <v>5389</v>
      </c>
      <c r="G303" s="2" t="s">
        <v>18</v>
      </c>
      <c r="H303" s="1" t="s">
        <v>9400</v>
      </c>
      <c r="I303" s="3">
        <v>45090.381122685183</v>
      </c>
      <c r="J303" s="4">
        <v>120000</v>
      </c>
      <c r="K303" s="5">
        <v>8000</v>
      </c>
      <c r="L303" s="5">
        <v>89700</v>
      </c>
      <c r="M303" s="5">
        <f t="shared" si="11"/>
        <v>97700</v>
      </c>
      <c r="N303" s="38">
        <v>1.55</v>
      </c>
      <c r="O303" s="38">
        <v>1.9631322957198447</v>
      </c>
    </row>
    <row r="304" spans="1:15">
      <c r="A304" s="1" t="s">
        <v>4459</v>
      </c>
      <c r="B304" s="1" t="s">
        <v>5390</v>
      </c>
      <c r="C304" s="1" t="s">
        <v>5391</v>
      </c>
      <c r="D304" s="1" t="s">
        <v>5340</v>
      </c>
      <c r="E304" s="2">
        <v>510</v>
      </c>
      <c r="F304" s="1" t="s">
        <v>5392</v>
      </c>
      <c r="G304" s="2" t="s">
        <v>18</v>
      </c>
      <c r="H304" s="1" t="s">
        <v>9401</v>
      </c>
      <c r="I304" s="3">
        <v>45036.600243055553</v>
      </c>
      <c r="J304" s="4">
        <v>130200</v>
      </c>
      <c r="K304" s="5">
        <v>6200</v>
      </c>
      <c r="L304" s="5">
        <v>100200</v>
      </c>
      <c r="M304" s="5">
        <f t="shared" si="11"/>
        <v>106400</v>
      </c>
      <c r="N304" s="38">
        <v>1.55</v>
      </c>
      <c r="O304" s="38">
        <v>1.9631322957198447</v>
      </c>
    </row>
    <row r="305" spans="1:15">
      <c r="A305" s="1" t="s">
        <v>4459</v>
      </c>
      <c r="B305" s="1" t="s">
        <v>5393</v>
      </c>
      <c r="C305" s="1" t="s">
        <v>5394</v>
      </c>
      <c r="D305" s="1" t="s">
        <v>5340</v>
      </c>
      <c r="E305" s="2">
        <v>510</v>
      </c>
      <c r="F305" s="1" t="s">
        <v>5395</v>
      </c>
      <c r="G305" s="2" t="s">
        <v>18</v>
      </c>
      <c r="H305" s="1" t="s">
        <v>9402</v>
      </c>
      <c r="I305" s="3">
        <v>45083.406747685185</v>
      </c>
      <c r="J305" s="4">
        <v>150000</v>
      </c>
      <c r="K305" s="5">
        <v>7500</v>
      </c>
      <c r="L305" s="5">
        <v>105400</v>
      </c>
      <c r="M305" s="5">
        <f>SUM(K305:L305)+10000</f>
        <v>122900</v>
      </c>
      <c r="N305" s="38">
        <v>1.55</v>
      </c>
      <c r="O305" s="38">
        <v>1.9631322957198447</v>
      </c>
    </row>
    <row r="306" spans="1:15">
      <c r="A306" s="1" t="s">
        <v>4459</v>
      </c>
      <c r="B306" s="1" t="s">
        <v>5396</v>
      </c>
      <c r="C306" s="1" t="s">
        <v>5397</v>
      </c>
      <c r="D306" s="1" t="s">
        <v>5340</v>
      </c>
      <c r="E306" s="2">
        <v>599</v>
      </c>
      <c r="F306" s="1" t="s">
        <v>5398</v>
      </c>
      <c r="G306" s="2" t="s">
        <v>18</v>
      </c>
      <c r="H306" s="1" t="s">
        <v>9402</v>
      </c>
      <c r="I306" s="3">
        <v>45083.406747685185</v>
      </c>
      <c r="K306" s="5">
        <v>7500</v>
      </c>
      <c r="L306" s="5">
        <v>2500</v>
      </c>
      <c r="N306" s="38">
        <v>1.55</v>
      </c>
      <c r="O306" s="38">
        <v>1.9631322957198447</v>
      </c>
    </row>
    <row r="307" spans="1:15">
      <c r="A307" s="1" t="s">
        <v>4459</v>
      </c>
      <c r="B307" s="1" t="s">
        <v>5399</v>
      </c>
      <c r="C307" s="1" t="s">
        <v>5400</v>
      </c>
      <c r="D307" s="1" t="s">
        <v>5340</v>
      </c>
      <c r="E307" s="2">
        <v>510</v>
      </c>
      <c r="F307" s="1" t="s">
        <v>5401</v>
      </c>
      <c r="G307" s="2" t="s">
        <v>18</v>
      </c>
      <c r="H307" s="1" t="s">
        <v>9403</v>
      </c>
      <c r="I307" s="3">
        <v>44998.3750462963</v>
      </c>
      <c r="J307" s="4">
        <v>89000</v>
      </c>
      <c r="K307" s="5">
        <v>6800</v>
      </c>
      <c r="L307" s="5">
        <v>67700</v>
      </c>
      <c r="M307" s="5">
        <f t="shared" ref="M307:M353" si="12">SUM(K307:L307)</f>
        <v>74500</v>
      </c>
      <c r="N307" s="38">
        <v>1.55</v>
      </c>
      <c r="O307" s="38">
        <v>1.9631322957198447</v>
      </c>
    </row>
    <row r="308" spans="1:15">
      <c r="A308" s="1" t="s">
        <v>4459</v>
      </c>
      <c r="B308" s="1" t="s">
        <v>5402</v>
      </c>
      <c r="C308" s="1" t="s">
        <v>5403</v>
      </c>
      <c r="D308" s="1" t="s">
        <v>5340</v>
      </c>
      <c r="E308" s="2">
        <v>510</v>
      </c>
      <c r="F308" s="1" t="s">
        <v>5404</v>
      </c>
      <c r="G308" s="2" t="s">
        <v>18</v>
      </c>
      <c r="H308" s="1" t="s">
        <v>9404</v>
      </c>
      <c r="I308" s="3">
        <v>45159.488726851851</v>
      </c>
      <c r="J308" s="4">
        <v>95000</v>
      </c>
      <c r="K308" s="5">
        <v>6700</v>
      </c>
      <c r="L308" s="5">
        <v>73500</v>
      </c>
      <c r="M308" s="5">
        <f t="shared" si="12"/>
        <v>80200</v>
      </c>
      <c r="N308" s="38">
        <v>1.55</v>
      </c>
      <c r="O308" s="38">
        <v>1.9631322957198447</v>
      </c>
    </row>
    <row r="309" spans="1:15">
      <c r="A309" s="1" t="s">
        <v>4459</v>
      </c>
      <c r="B309" s="1" t="s">
        <v>5405</v>
      </c>
      <c r="C309" s="1" t="s">
        <v>5406</v>
      </c>
      <c r="D309" s="1" t="s">
        <v>5340</v>
      </c>
      <c r="E309" s="2">
        <v>510</v>
      </c>
      <c r="F309" s="1" t="s">
        <v>5407</v>
      </c>
      <c r="G309" s="2" t="s">
        <v>18</v>
      </c>
      <c r="H309" s="1" t="s">
        <v>9405</v>
      </c>
      <c r="I309" s="3">
        <v>45054.631539351853</v>
      </c>
      <c r="J309" s="4">
        <v>150000</v>
      </c>
      <c r="K309" s="5">
        <v>7400</v>
      </c>
      <c r="L309" s="5">
        <v>119800</v>
      </c>
      <c r="M309" s="5">
        <f t="shared" si="12"/>
        <v>127200</v>
      </c>
      <c r="N309" s="38">
        <v>1.55</v>
      </c>
      <c r="O309" s="38">
        <v>1.9631322957198447</v>
      </c>
    </row>
    <row r="310" spans="1:15">
      <c r="A310" s="1" t="s">
        <v>4459</v>
      </c>
      <c r="B310" s="1" t="s">
        <v>5408</v>
      </c>
      <c r="C310" s="1" t="s">
        <v>5409</v>
      </c>
      <c r="D310" s="1" t="s">
        <v>5340</v>
      </c>
      <c r="E310" s="2">
        <v>510</v>
      </c>
      <c r="F310" s="1" t="s">
        <v>5410</v>
      </c>
      <c r="G310" s="2" t="s">
        <v>18</v>
      </c>
      <c r="H310" s="1" t="s">
        <v>9406</v>
      </c>
      <c r="I310" s="3">
        <v>44946.41642361111</v>
      </c>
      <c r="J310" s="4">
        <v>134900</v>
      </c>
      <c r="K310" s="5">
        <v>7600</v>
      </c>
      <c r="L310" s="5">
        <v>110000</v>
      </c>
      <c r="M310" s="5">
        <f t="shared" si="12"/>
        <v>117600</v>
      </c>
      <c r="N310" s="38">
        <v>1.55</v>
      </c>
      <c r="O310" s="38">
        <v>1.9631322957198447</v>
      </c>
    </row>
    <row r="311" spans="1:15">
      <c r="A311" s="1" t="s">
        <v>4459</v>
      </c>
      <c r="B311" s="1" t="s">
        <v>5411</v>
      </c>
      <c r="C311" s="1" t="s">
        <v>5412</v>
      </c>
      <c r="D311" s="1" t="s">
        <v>5340</v>
      </c>
      <c r="E311" s="2">
        <v>510</v>
      </c>
      <c r="F311" s="1" t="s">
        <v>5413</v>
      </c>
      <c r="G311" s="2" t="s">
        <v>18</v>
      </c>
      <c r="H311" s="1" t="s">
        <v>9407</v>
      </c>
      <c r="I311" s="3">
        <v>44945.398078703707</v>
      </c>
      <c r="J311" s="4">
        <v>90000</v>
      </c>
      <c r="K311" s="5">
        <v>6600</v>
      </c>
      <c r="L311" s="5">
        <v>75300</v>
      </c>
      <c r="M311" s="5">
        <f t="shared" si="12"/>
        <v>81900</v>
      </c>
      <c r="N311" s="38">
        <v>1.55</v>
      </c>
      <c r="O311" s="38">
        <v>1.9631322957198447</v>
      </c>
    </row>
    <row r="312" spans="1:15">
      <c r="A312" s="1" t="s">
        <v>4459</v>
      </c>
      <c r="B312" s="1" t="s">
        <v>5414</v>
      </c>
      <c r="C312" s="1" t="s">
        <v>5415</v>
      </c>
      <c r="D312" s="1" t="s">
        <v>5340</v>
      </c>
      <c r="E312" s="2">
        <v>510</v>
      </c>
      <c r="F312" s="1" t="s">
        <v>5416</v>
      </c>
      <c r="G312" s="2" t="s">
        <v>18</v>
      </c>
      <c r="H312" s="1" t="s">
        <v>9408</v>
      </c>
      <c r="I312" s="3">
        <v>45210.440787037034</v>
      </c>
      <c r="J312" s="4">
        <v>170000</v>
      </c>
      <c r="K312" s="5">
        <v>6900</v>
      </c>
      <c r="L312" s="5">
        <v>154000</v>
      </c>
      <c r="M312" s="5">
        <f t="shared" si="12"/>
        <v>160900</v>
      </c>
      <c r="N312" s="38">
        <v>1.55</v>
      </c>
      <c r="O312" s="38">
        <v>1.9631322957198447</v>
      </c>
    </row>
    <row r="313" spans="1:15">
      <c r="A313" s="1" t="s">
        <v>4459</v>
      </c>
      <c r="B313" s="1" t="s">
        <v>5417</v>
      </c>
      <c r="C313" s="1" t="s">
        <v>5418</v>
      </c>
      <c r="D313" s="1" t="s">
        <v>5340</v>
      </c>
      <c r="E313" s="2">
        <v>510</v>
      </c>
      <c r="F313" s="1" t="s">
        <v>5419</v>
      </c>
      <c r="G313" s="2" t="s">
        <v>18</v>
      </c>
      <c r="H313" s="1" t="s">
        <v>9409</v>
      </c>
      <c r="I313" s="3">
        <v>45127.399733796294</v>
      </c>
      <c r="J313" s="4">
        <v>148000</v>
      </c>
      <c r="K313" s="5">
        <v>6800</v>
      </c>
      <c r="L313" s="5">
        <v>133500</v>
      </c>
      <c r="M313" s="5">
        <f t="shared" si="12"/>
        <v>140300</v>
      </c>
      <c r="N313" s="38">
        <v>1.55</v>
      </c>
      <c r="O313" s="38">
        <v>1.9631322957198447</v>
      </c>
    </row>
    <row r="314" spans="1:15">
      <c r="A314" s="1" t="s">
        <v>4459</v>
      </c>
      <c r="B314" s="1" t="s">
        <v>5420</v>
      </c>
      <c r="C314" s="1" t="s">
        <v>5421</v>
      </c>
      <c r="D314" s="1" t="s">
        <v>5340</v>
      </c>
      <c r="E314" s="2">
        <v>510</v>
      </c>
      <c r="F314" s="1" t="s">
        <v>5422</v>
      </c>
      <c r="G314" s="2" t="s">
        <v>18</v>
      </c>
      <c r="H314" s="1" t="s">
        <v>9410</v>
      </c>
      <c r="I314" s="3">
        <v>45077.362916666665</v>
      </c>
      <c r="J314" s="4">
        <v>110000</v>
      </c>
      <c r="K314" s="5">
        <v>7500</v>
      </c>
      <c r="L314" s="5">
        <v>96800</v>
      </c>
      <c r="M314" s="5">
        <f t="shared" si="12"/>
        <v>104300</v>
      </c>
      <c r="N314" s="38">
        <v>1.55</v>
      </c>
      <c r="O314" s="38">
        <v>1.9631322957198447</v>
      </c>
    </row>
    <row r="315" spans="1:15">
      <c r="A315" s="1" t="s">
        <v>4459</v>
      </c>
      <c r="B315" s="1" t="s">
        <v>5423</v>
      </c>
      <c r="C315" s="1" t="s">
        <v>5424</v>
      </c>
      <c r="D315" s="1" t="s">
        <v>5340</v>
      </c>
      <c r="E315" s="2">
        <v>510</v>
      </c>
      <c r="F315" s="1" t="s">
        <v>5425</v>
      </c>
      <c r="G315" s="2" t="s">
        <v>18</v>
      </c>
      <c r="H315" s="1" t="s">
        <v>9411</v>
      </c>
      <c r="I315" s="3">
        <v>45002.516041666669</v>
      </c>
      <c r="J315" s="4">
        <v>110000</v>
      </c>
      <c r="K315" s="5">
        <v>6600</v>
      </c>
      <c r="L315" s="5">
        <v>98200</v>
      </c>
      <c r="M315" s="5">
        <f t="shared" si="12"/>
        <v>104800</v>
      </c>
      <c r="N315" s="38">
        <v>1.55</v>
      </c>
      <c r="O315" s="38">
        <v>1.9631322957198447</v>
      </c>
    </row>
    <row r="316" spans="1:15">
      <c r="A316" s="1" t="s">
        <v>4459</v>
      </c>
      <c r="B316" s="1" t="s">
        <v>5426</v>
      </c>
      <c r="C316" s="1" t="s">
        <v>5427</v>
      </c>
      <c r="D316" s="1" t="s">
        <v>5340</v>
      </c>
      <c r="E316" s="2">
        <v>510</v>
      </c>
      <c r="F316" s="1" t="s">
        <v>5428</v>
      </c>
      <c r="G316" s="2" t="s">
        <v>18</v>
      </c>
      <c r="H316" s="1" t="s">
        <v>9412</v>
      </c>
      <c r="I316" s="3">
        <v>44978.602199074077</v>
      </c>
      <c r="J316" s="4">
        <v>246700</v>
      </c>
      <c r="K316" s="5">
        <v>12000</v>
      </c>
      <c r="L316" s="5">
        <v>223800</v>
      </c>
      <c r="M316" s="5">
        <f t="shared" si="12"/>
        <v>235800</v>
      </c>
      <c r="N316" s="38">
        <v>1.55</v>
      </c>
      <c r="O316" s="38">
        <v>1.9631322957198447</v>
      </c>
    </row>
    <row r="317" spans="1:15">
      <c r="A317" s="1" t="s">
        <v>4459</v>
      </c>
      <c r="B317" s="1" t="s">
        <v>5429</v>
      </c>
      <c r="C317" s="1" t="s">
        <v>5430</v>
      </c>
      <c r="D317" s="1" t="s">
        <v>5340</v>
      </c>
      <c r="E317" s="2">
        <v>510</v>
      </c>
      <c r="F317" s="1" t="s">
        <v>5431</v>
      </c>
      <c r="G317" s="2" t="s">
        <v>18</v>
      </c>
      <c r="H317" s="1" t="s">
        <v>9413</v>
      </c>
      <c r="I317" s="3">
        <v>44998.532384259262</v>
      </c>
      <c r="J317" s="4">
        <v>90000</v>
      </c>
      <c r="K317" s="5">
        <v>6000</v>
      </c>
      <c r="L317" s="5">
        <v>83200</v>
      </c>
      <c r="M317" s="5">
        <f t="shared" si="12"/>
        <v>89200</v>
      </c>
      <c r="N317" s="38">
        <v>1.55</v>
      </c>
      <c r="O317" s="38">
        <v>1.9631322957198447</v>
      </c>
    </row>
    <row r="318" spans="1:15">
      <c r="A318" s="1" t="s">
        <v>4459</v>
      </c>
      <c r="B318" s="1" t="s">
        <v>5432</v>
      </c>
      <c r="C318" s="1" t="s">
        <v>5433</v>
      </c>
      <c r="D318" s="1" t="s">
        <v>5340</v>
      </c>
      <c r="E318" s="2">
        <v>510</v>
      </c>
      <c r="F318" s="1" t="s">
        <v>5434</v>
      </c>
      <c r="G318" s="2" t="s">
        <v>18</v>
      </c>
      <c r="H318" s="1" t="s">
        <v>9414</v>
      </c>
      <c r="I318" s="3">
        <v>45258.357048611113</v>
      </c>
      <c r="J318" s="4">
        <v>60000</v>
      </c>
      <c r="K318" s="5">
        <v>7200</v>
      </c>
      <c r="L318" s="5">
        <v>54300</v>
      </c>
      <c r="M318" s="5">
        <f t="shared" si="12"/>
        <v>61500</v>
      </c>
      <c r="N318" s="38">
        <v>1.55</v>
      </c>
      <c r="O318" s="38">
        <v>1.9631322957198447</v>
      </c>
    </row>
    <row r="319" spans="1:15">
      <c r="A319" s="1" t="s">
        <v>4459</v>
      </c>
      <c r="B319" s="1" t="s">
        <v>5435</v>
      </c>
      <c r="C319" s="1" t="s">
        <v>5436</v>
      </c>
      <c r="D319" s="1" t="s">
        <v>5340</v>
      </c>
      <c r="E319" s="2">
        <v>510</v>
      </c>
      <c r="F319" s="1" t="s">
        <v>5437</v>
      </c>
      <c r="G319" s="2" t="s">
        <v>18</v>
      </c>
      <c r="H319" s="1" t="s">
        <v>9415</v>
      </c>
      <c r="I319" s="3">
        <v>45035.579675925925</v>
      </c>
      <c r="J319" s="4">
        <v>170000</v>
      </c>
      <c r="K319" s="5">
        <v>8000</v>
      </c>
      <c r="L319" s="5">
        <v>172200</v>
      </c>
      <c r="M319" s="5">
        <f t="shared" si="12"/>
        <v>180200</v>
      </c>
      <c r="N319" s="38">
        <v>1.55</v>
      </c>
      <c r="O319" s="38">
        <v>1.9631322957198447</v>
      </c>
    </row>
    <row r="320" spans="1:15">
      <c r="A320" s="1" t="s">
        <v>4459</v>
      </c>
      <c r="B320" s="1" t="s">
        <v>5438</v>
      </c>
      <c r="C320" s="1" t="s">
        <v>5439</v>
      </c>
      <c r="D320" s="1" t="s">
        <v>5340</v>
      </c>
      <c r="E320" s="2">
        <v>510</v>
      </c>
      <c r="F320" s="1" t="s">
        <v>5440</v>
      </c>
      <c r="G320" s="2" t="s">
        <v>18</v>
      </c>
      <c r="H320" s="1" t="s">
        <v>9416</v>
      </c>
      <c r="I320" s="3">
        <v>45189.376064814816</v>
      </c>
      <c r="J320" s="4">
        <v>55900</v>
      </c>
      <c r="K320" s="5">
        <v>7300</v>
      </c>
      <c r="L320" s="5">
        <v>53800</v>
      </c>
      <c r="M320" s="5">
        <f t="shared" si="12"/>
        <v>61100</v>
      </c>
      <c r="N320" s="38">
        <v>1.55</v>
      </c>
      <c r="O320" s="38">
        <v>1.9631322957198447</v>
      </c>
    </row>
    <row r="321" spans="1:15">
      <c r="A321" s="1" t="s">
        <v>4459</v>
      </c>
      <c r="B321" s="1" t="s">
        <v>5441</v>
      </c>
      <c r="C321" s="1" t="s">
        <v>5442</v>
      </c>
      <c r="D321" s="1" t="s">
        <v>5443</v>
      </c>
      <c r="E321" s="2">
        <v>510</v>
      </c>
      <c r="F321" s="1" t="s">
        <v>5444</v>
      </c>
      <c r="G321" s="2" t="s">
        <v>18</v>
      </c>
      <c r="H321" s="1" t="s">
        <v>9417</v>
      </c>
      <c r="I321" s="3">
        <v>45198.603819444441</v>
      </c>
      <c r="J321" s="4">
        <v>205000</v>
      </c>
      <c r="K321" s="5">
        <v>16700</v>
      </c>
      <c r="L321" s="5">
        <v>118200</v>
      </c>
      <c r="M321" s="5">
        <f t="shared" si="12"/>
        <v>134900</v>
      </c>
      <c r="N321" s="38">
        <v>2.23</v>
      </c>
      <c r="O321" s="38">
        <v>2.23</v>
      </c>
    </row>
    <row r="322" spans="1:15">
      <c r="A322" s="1" t="s">
        <v>4459</v>
      </c>
      <c r="B322" s="1" t="s">
        <v>5445</v>
      </c>
      <c r="C322" s="1" t="s">
        <v>5446</v>
      </c>
      <c r="D322" s="1" t="s">
        <v>5443</v>
      </c>
      <c r="E322" s="2">
        <v>510</v>
      </c>
      <c r="F322" s="1" t="s">
        <v>5447</v>
      </c>
      <c r="G322" s="2" t="s">
        <v>18</v>
      </c>
      <c r="H322" s="1" t="s">
        <v>9418</v>
      </c>
      <c r="I322" s="3">
        <v>45106.403495370374</v>
      </c>
      <c r="J322" s="4">
        <v>175000</v>
      </c>
      <c r="K322" s="5">
        <v>21400</v>
      </c>
      <c r="L322" s="5">
        <v>103500</v>
      </c>
      <c r="M322" s="5">
        <f t="shared" si="12"/>
        <v>124900</v>
      </c>
      <c r="N322" s="38">
        <v>2.23</v>
      </c>
      <c r="O322" s="38">
        <v>2.23</v>
      </c>
    </row>
    <row r="323" spans="1:15">
      <c r="A323" s="1" t="s">
        <v>4459</v>
      </c>
      <c r="B323" s="1" t="s">
        <v>5448</v>
      </c>
      <c r="C323" s="1" t="s">
        <v>5449</v>
      </c>
      <c r="D323" s="1" t="s">
        <v>5443</v>
      </c>
      <c r="E323" s="2">
        <v>510</v>
      </c>
      <c r="F323" s="1" t="s">
        <v>5450</v>
      </c>
      <c r="G323" s="2" t="s">
        <v>18</v>
      </c>
      <c r="H323" s="1" t="s">
        <v>9419</v>
      </c>
      <c r="I323" s="3">
        <v>45086.376296296294</v>
      </c>
      <c r="J323" s="4">
        <v>180000</v>
      </c>
      <c r="K323" s="5">
        <v>10300</v>
      </c>
      <c r="L323" s="5">
        <v>123100</v>
      </c>
      <c r="M323" s="5">
        <f t="shared" si="12"/>
        <v>133400</v>
      </c>
      <c r="N323" s="38">
        <v>2.23</v>
      </c>
      <c r="O323" s="38">
        <v>2.23</v>
      </c>
    </row>
    <row r="324" spans="1:15">
      <c r="A324" s="1" t="s">
        <v>4459</v>
      </c>
      <c r="B324" s="1" t="s">
        <v>5451</v>
      </c>
      <c r="C324" s="1" t="s">
        <v>5452</v>
      </c>
      <c r="D324" s="1" t="s">
        <v>5443</v>
      </c>
      <c r="E324" s="2">
        <v>510</v>
      </c>
      <c r="F324" s="1" t="s">
        <v>5453</v>
      </c>
      <c r="G324" s="2" t="s">
        <v>18</v>
      </c>
      <c r="H324" s="1" t="s">
        <v>9420</v>
      </c>
      <c r="I324" s="3">
        <v>45252.33488425926</v>
      </c>
      <c r="J324" s="4">
        <v>175000</v>
      </c>
      <c r="K324" s="5">
        <v>17600</v>
      </c>
      <c r="L324" s="5">
        <v>114700</v>
      </c>
      <c r="M324" s="5">
        <f t="shared" si="12"/>
        <v>132300</v>
      </c>
      <c r="N324" s="38">
        <v>2.23</v>
      </c>
      <c r="O324" s="38">
        <v>2.23</v>
      </c>
    </row>
    <row r="325" spans="1:15">
      <c r="A325" s="1" t="s">
        <v>4459</v>
      </c>
      <c r="B325" s="1" t="s">
        <v>5454</v>
      </c>
      <c r="C325" s="1" t="s">
        <v>5455</v>
      </c>
      <c r="D325" s="1" t="s">
        <v>5443</v>
      </c>
      <c r="E325" s="2">
        <v>510</v>
      </c>
      <c r="F325" s="1" t="s">
        <v>5456</v>
      </c>
      <c r="G325" s="2" t="s">
        <v>18</v>
      </c>
      <c r="H325" s="1" t="s">
        <v>9421</v>
      </c>
      <c r="I325" s="3">
        <v>45113.343472222223</v>
      </c>
      <c r="J325" s="4">
        <v>224900</v>
      </c>
      <c r="K325" s="5">
        <v>18500</v>
      </c>
      <c r="L325" s="5">
        <v>156300</v>
      </c>
      <c r="M325" s="5">
        <f t="shared" si="12"/>
        <v>174800</v>
      </c>
      <c r="N325" s="38">
        <v>2.23</v>
      </c>
      <c r="O325" s="38">
        <v>2.23</v>
      </c>
    </row>
    <row r="326" spans="1:15">
      <c r="A326" s="1" t="s">
        <v>4459</v>
      </c>
      <c r="B326" s="1" t="s">
        <v>5457</v>
      </c>
      <c r="C326" s="1" t="s">
        <v>5458</v>
      </c>
      <c r="D326" s="1" t="s">
        <v>5443</v>
      </c>
      <c r="E326" s="2">
        <v>510</v>
      </c>
      <c r="F326" s="1" t="s">
        <v>5459</v>
      </c>
      <c r="G326" s="2" t="s">
        <v>18</v>
      </c>
      <c r="H326" s="1" t="s">
        <v>9422</v>
      </c>
      <c r="I326" s="3">
        <v>45230.664479166669</v>
      </c>
      <c r="J326" s="4">
        <v>157500</v>
      </c>
      <c r="K326" s="5">
        <v>9600</v>
      </c>
      <c r="L326" s="5">
        <v>116300</v>
      </c>
      <c r="M326" s="5">
        <f t="shared" si="12"/>
        <v>125900</v>
      </c>
      <c r="N326" s="38">
        <v>2.23</v>
      </c>
      <c r="O326" s="38">
        <v>2.23</v>
      </c>
    </row>
    <row r="327" spans="1:15">
      <c r="A327" s="1" t="s">
        <v>4459</v>
      </c>
      <c r="B327" s="1" t="s">
        <v>5460</v>
      </c>
      <c r="C327" s="1" t="s">
        <v>5461</v>
      </c>
      <c r="D327" s="1" t="s">
        <v>5443</v>
      </c>
      <c r="E327" s="2">
        <v>510</v>
      </c>
      <c r="F327" s="1" t="s">
        <v>5462</v>
      </c>
      <c r="G327" s="2" t="s">
        <v>18</v>
      </c>
      <c r="H327" s="1" t="s">
        <v>9423</v>
      </c>
      <c r="I327" s="3">
        <v>44939.582569444443</v>
      </c>
      <c r="J327" s="4">
        <v>240000</v>
      </c>
      <c r="K327" s="5">
        <v>17100</v>
      </c>
      <c r="L327" s="5">
        <v>179200</v>
      </c>
      <c r="M327" s="5">
        <f t="shared" si="12"/>
        <v>196300</v>
      </c>
      <c r="N327" s="38">
        <v>2.23</v>
      </c>
      <c r="O327" s="38">
        <v>2.23</v>
      </c>
    </row>
    <row r="328" spans="1:15">
      <c r="A328" s="1" t="s">
        <v>4459</v>
      </c>
      <c r="B328" s="1" t="s">
        <v>5463</v>
      </c>
      <c r="C328" s="1" t="s">
        <v>5464</v>
      </c>
      <c r="D328" s="1" t="s">
        <v>5443</v>
      </c>
      <c r="E328" s="2">
        <v>510</v>
      </c>
      <c r="F328" s="1" t="s">
        <v>5465</v>
      </c>
      <c r="G328" s="2" t="s">
        <v>18</v>
      </c>
      <c r="H328" s="1" t="s">
        <v>9424</v>
      </c>
      <c r="I328" s="3">
        <v>45187.462569444448</v>
      </c>
      <c r="J328" s="4">
        <v>155000</v>
      </c>
      <c r="K328" s="5">
        <v>17600</v>
      </c>
      <c r="L328" s="5">
        <v>112000</v>
      </c>
      <c r="M328" s="5">
        <f t="shared" si="12"/>
        <v>129600</v>
      </c>
      <c r="N328" s="38">
        <v>2.23</v>
      </c>
      <c r="O328" s="38">
        <v>2.23</v>
      </c>
    </row>
    <row r="329" spans="1:15">
      <c r="A329" s="1" t="s">
        <v>4459</v>
      </c>
      <c r="B329" s="1" t="s">
        <v>5466</v>
      </c>
      <c r="C329" s="1" t="s">
        <v>5467</v>
      </c>
      <c r="D329" s="1" t="s">
        <v>5443</v>
      </c>
      <c r="E329" s="2">
        <v>510</v>
      </c>
      <c r="F329" s="1" t="s">
        <v>5468</v>
      </c>
      <c r="G329" s="2" t="s">
        <v>18</v>
      </c>
      <c r="H329" s="1" t="s">
        <v>9425</v>
      </c>
      <c r="I329" s="3">
        <v>45159.358298611114</v>
      </c>
      <c r="J329" s="4">
        <v>250000</v>
      </c>
      <c r="K329" s="5">
        <v>27600</v>
      </c>
      <c r="L329" s="5">
        <v>182100</v>
      </c>
      <c r="M329" s="5">
        <f t="shared" si="12"/>
        <v>209700</v>
      </c>
      <c r="N329" s="38">
        <v>2.23</v>
      </c>
      <c r="O329" s="38">
        <v>2.23</v>
      </c>
    </row>
    <row r="330" spans="1:15">
      <c r="A330" s="1" t="s">
        <v>4459</v>
      </c>
      <c r="B330" s="1" t="s">
        <v>5469</v>
      </c>
      <c r="C330" s="1" t="s">
        <v>5470</v>
      </c>
      <c r="D330" s="1" t="s">
        <v>5443</v>
      </c>
      <c r="E330" s="2">
        <v>510</v>
      </c>
      <c r="F330" s="1" t="s">
        <v>5471</v>
      </c>
      <c r="G330" s="2" t="s">
        <v>18</v>
      </c>
      <c r="H330" s="1" t="s">
        <v>9426</v>
      </c>
      <c r="I330" s="3">
        <v>45260.528275462966</v>
      </c>
      <c r="J330" s="4">
        <v>250000</v>
      </c>
      <c r="K330" s="5">
        <v>16400</v>
      </c>
      <c r="L330" s="5">
        <v>193600</v>
      </c>
      <c r="M330" s="5">
        <f t="shared" si="12"/>
        <v>210000</v>
      </c>
      <c r="N330" s="38">
        <v>2.23</v>
      </c>
      <c r="O330" s="38">
        <v>2.23</v>
      </c>
    </row>
    <row r="331" spans="1:15">
      <c r="A331" s="1" t="s">
        <v>4459</v>
      </c>
      <c r="B331" s="1" t="s">
        <v>5472</v>
      </c>
      <c r="C331" s="1" t="s">
        <v>5473</v>
      </c>
      <c r="D331" s="1" t="s">
        <v>5443</v>
      </c>
      <c r="E331" s="2">
        <v>510</v>
      </c>
      <c r="F331" s="1" t="s">
        <v>5474</v>
      </c>
      <c r="G331" s="2" t="s">
        <v>18</v>
      </c>
      <c r="H331" s="1" t="s">
        <v>9427</v>
      </c>
      <c r="I331" s="3">
        <v>45203.613541666666</v>
      </c>
      <c r="J331" s="4">
        <v>180000</v>
      </c>
      <c r="K331" s="5">
        <v>16700</v>
      </c>
      <c r="L331" s="5">
        <v>137000</v>
      </c>
      <c r="M331" s="5">
        <f t="shared" si="12"/>
        <v>153700</v>
      </c>
      <c r="N331" s="38">
        <v>2.23</v>
      </c>
      <c r="O331" s="38">
        <v>2.23</v>
      </c>
    </row>
    <row r="332" spans="1:15">
      <c r="A332" s="1" t="s">
        <v>4459</v>
      </c>
      <c r="B332" s="1" t="s">
        <v>5475</v>
      </c>
      <c r="C332" s="1" t="s">
        <v>5476</v>
      </c>
      <c r="D332" s="1" t="s">
        <v>5443</v>
      </c>
      <c r="E332" s="2">
        <v>510</v>
      </c>
      <c r="F332" s="1" t="s">
        <v>5477</v>
      </c>
      <c r="G332" s="2" t="s">
        <v>18</v>
      </c>
      <c r="H332" s="1" t="s">
        <v>9428</v>
      </c>
      <c r="I332" s="3">
        <v>45048.582962962966</v>
      </c>
      <c r="J332" s="4">
        <v>165000</v>
      </c>
      <c r="K332" s="5">
        <v>16700</v>
      </c>
      <c r="L332" s="5">
        <v>128300</v>
      </c>
      <c r="M332" s="5">
        <f t="shared" si="12"/>
        <v>145000</v>
      </c>
      <c r="N332" s="38">
        <v>2.23</v>
      </c>
      <c r="O332" s="38">
        <v>2.23</v>
      </c>
    </row>
    <row r="333" spans="1:15">
      <c r="A333" s="1" t="s">
        <v>4459</v>
      </c>
      <c r="B333" s="1" t="s">
        <v>5478</v>
      </c>
      <c r="C333" s="1" t="s">
        <v>5479</v>
      </c>
      <c r="D333" s="1" t="s">
        <v>5443</v>
      </c>
      <c r="E333" s="2">
        <v>510</v>
      </c>
      <c r="F333" s="1" t="s">
        <v>5480</v>
      </c>
      <c r="G333" s="2" t="s">
        <v>18</v>
      </c>
      <c r="H333" s="1" t="s">
        <v>9429</v>
      </c>
      <c r="I333" s="3">
        <v>45201.674826388888</v>
      </c>
      <c r="J333" s="4">
        <v>233516.99</v>
      </c>
      <c r="K333" s="5">
        <v>8500</v>
      </c>
      <c r="L333" s="5">
        <v>200500</v>
      </c>
      <c r="M333" s="5">
        <f t="shared" si="12"/>
        <v>209000</v>
      </c>
      <c r="N333" s="38">
        <v>2.23</v>
      </c>
      <c r="O333" s="38">
        <v>2.23</v>
      </c>
    </row>
    <row r="334" spans="1:15">
      <c r="A334" s="1" t="s">
        <v>4459</v>
      </c>
      <c r="B334" s="1" t="s">
        <v>5481</v>
      </c>
      <c r="C334" s="1" t="s">
        <v>5482</v>
      </c>
      <c r="D334" s="1" t="s">
        <v>5443</v>
      </c>
      <c r="E334" s="2">
        <v>510</v>
      </c>
      <c r="F334" s="1" t="s">
        <v>5483</v>
      </c>
      <c r="G334" s="2" t="s">
        <v>18</v>
      </c>
      <c r="H334" s="1" t="s">
        <v>9430</v>
      </c>
      <c r="I334" s="3">
        <v>45065.60050925926</v>
      </c>
      <c r="J334" s="4">
        <v>198000</v>
      </c>
      <c r="K334" s="5">
        <v>13700</v>
      </c>
      <c r="L334" s="5">
        <v>171600</v>
      </c>
      <c r="M334" s="5">
        <f t="shared" si="12"/>
        <v>185300</v>
      </c>
      <c r="N334" s="38">
        <v>2.23</v>
      </c>
      <c r="O334" s="38">
        <v>2.23</v>
      </c>
    </row>
    <row r="335" spans="1:15">
      <c r="A335" s="1" t="s">
        <v>4459</v>
      </c>
      <c r="B335" s="1" t="s">
        <v>5484</v>
      </c>
      <c r="C335" s="1" t="s">
        <v>5485</v>
      </c>
      <c r="D335" s="1" t="s">
        <v>5443</v>
      </c>
      <c r="E335" s="2">
        <v>510</v>
      </c>
      <c r="F335" s="1" t="s">
        <v>5486</v>
      </c>
      <c r="G335" s="2" t="s">
        <v>18</v>
      </c>
      <c r="H335" s="1" t="s">
        <v>9431</v>
      </c>
      <c r="I335" s="3">
        <v>45135.355173611111</v>
      </c>
      <c r="J335" s="4">
        <v>136000</v>
      </c>
      <c r="K335" s="5">
        <v>9700</v>
      </c>
      <c r="L335" s="5">
        <v>118400</v>
      </c>
      <c r="M335" s="5">
        <f t="shared" si="12"/>
        <v>128100</v>
      </c>
      <c r="N335" s="38">
        <v>2.23</v>
      </c>
      <c r="O335" s="38">
        <v>2.23</v>
      </c>
    </row>
    <row r="336" spans="1:15">
      <c r="A336" s="1" t="s">
        <v>4459</v>
      </c>
      <c r="B336" s="1" t="s">
        <v>5487</v>
      </c>
      <c r="C336" s="1" t="s">
        <v>5488</v>
      </c>
      <c r="D336" s="1" t="s">
        <v>5443</v>
      </c>
      <c r="E336" s="2">
        <v>510</v>
      </c>
      <c r="F336" s="1" t="s">
        <v>5489</v>
      </c>
      <c r="G336" s="2" t="s">
        <v>18</v>
      </c>
      <c r="H336" s="1" t="s">
        <v>9432</v>
      </c>
      <c r="I336" s="3">
        <v>45086.634895833333</v>
      </c>
      <c r="J336" s="4">
        <v>180000</v>
      </c>
      <c r="K336" s="5">
        <v>17100</v>
      </c>
      <c r="L336" s="5">
        <v>154700</v>
      </c>
      <c r="M336" s="5">
        <f t="shared" si="12"/>
        <v>171800</v>
      </c>
      <c r="N336" s="38">
        <v>2.23</v>
      </c>
      <c r="O336" s="38">
        <v>2.23</v>
      </c>
    </row>
    <row r="337" spans="1:15">
      <c r="A337" s="1" t="s">
        <v>4459</v>
      </c>
      <c r="B337" s="1" t="s">
        <v>5490</v>
      </c>
      <c r="C337" s="1" t="s">
        <v>5491</v>
      </c>
      <c r="D337" s="1" t="s">
        <v>5443</v>
      </c>
      <c r="E337" s="2">
        <v>510</v>
      </c>
      <c r="F337" s="1" t="s">
        <v>5492</v>
      </c>
      <c r="G337" s="2" t="s">
        <v>18</v>
      </c>
      <c r="H337" s="1" t="s">
        <v>9433</v>
      </c>
      <c r="I337" s="3">
        <v>45250.667557870373</v>
      </c>
      <c r="J337" s="4">
        <v>234700</v>
      </c>
      <c r="K337" s="5">
        <v>16700</v>
      </c>
      <c r="L337" s="5">
        <v>208600</v>
      </c>
      <c r="M337" s="5">
        <f t="shared" si="12"/>
        <v>225300</v>
      </c>
      <c r="N337" s="38">
        <v>2.23</v>
      </c>
      <c r="O337" s="38">
        <v>2.23</v>
      </c>
    </row>
    <row r="338" spans="1:15">
      <c r="A338" s="1" t="s">
        <v>4459</v>
      </c>
      <c r="B338" s="1" t="s">
        <v>5493</v>
      </c>
      <c r="C338" s="1" t="s">
        <v>5494</v>
      </c>
      <c r="D338" s="1" t="s">
        <v>5443</v>
      </c>
      <c r="E338" s="2">
        <v>510</v>
      </c>
      <c r="F338" s="1" t="s">
        <v>5495</v>
      </c>
      <c r="G338" s="2" t="s">
        <v>18</v>
      </c>
      <c r="H338" s="1" t="s">
        <v>9434</v>
      </c>
      <c r="I338" s="3">
        <v>45226.604780092595</v>
      </c>
      <c r="J338" s="4">
        <v>175000</v>
      </c>
      <c r="K338" s="5">
        <v>15500</v>
      </c>
      <c r="L338" s="5">
        <v>153100</v>
      </c>
      <c r="M338" s="5">
        <f t="shared" si="12"/>
        <v>168600</v>
      </c>
      <c r="N338" s="38">
        <v>2.23</v>
      </c>
      <c r="O338" s="38">
        <v>2.23</v>
      </c>
    </row>
    <row r="339" spans="1:15">
      <c r="A339" s="1" t="s">
        <v>4459</v>
      </c>
      <c r="B339" s="1" t="s">
        <v>5496</v>
      </c>
      <c r="C339" s="1" t="s">
        <v>5497</v>
      </c>
      <c r="D339" s="1" t="s">
        <v>5443</v>
      </c>
      <c r="E339" s="2">
        <v>510</v>
      </c>
      <c r="F339" s="1" t="s">
        <v>5498</v>
      </c>
      <c r="G339" s="2" t="s">
        <v>18</v>
      </c>
      <c r="H339" s="1" t="s">
        <v>9435</v>
      </c>
      <c r="I339" s="3">
        <v>45086.493773148148</v>
      </c>
      <c r="J339" s="4">
        <v>270000</v>
      </c>
      <c r="K339" s="5">
        <v>19200</v>
      </c>
      <c r="L339" s="5">
        <v>243300</v>
      </c>
      <c r="M339" s="5">
        <f t="shared" si="12"/>
        <v>262500</v>
      </c>
      <c r="N339" s="38">
        <v>2.23</v>
      </c>
      <c r="O339" s="38">
        <v>2.23</v>
      </c>
    </row>
    <row r="340" spans="1:15">
      <c r="A340" s="1" t="s">
        <v>4459</v>
      </c>
      <c r="B340" s="1" t="s">
        <v>5499</v>
      </c>
      <c r="C340" s="1" t="s">
        <v>5500</v>
      </c>
      <c r="D340" s="1" t="s">
        <v>5443</v>
      </c>
      <c r="E340" s="2">
        <v>510</v>
      </c>
      <c r="F340" s="1" t="s">
        <v>5501</v>
      </c>
      <c r="G340" s="2" t="s">
        <v>18</v>
      </c>
      <c r="H340" s="1" t="s">
        <v>9436</v>
      </c>
      <c r="I340" s="3">
        <v>45134.665949074071</v>
      </c>
      <c r="J340" s="4">
        <v>377500</v>
      </c>
      <c r="K340" s="5">
        <v>35300</v>
      </c>
      <c r="L340" s="5">
        <v>336000</v>
      </c>
      <c r="M340" s="5">
        <f t="shared" si="12"/>
        <v>371300</v>
      </c>
      <c r="N340" s="38">
        <v>2.23</v>
      </c>
      <c r="O340" s="38">
        <v>2.23</v>
      </c>
    </row>
    <row r="341" spans="1:15">
      <c r="A341" s="1" t="s">
        <v>4459</v>
      </c>
      <c r="B341" s="1" t="s">
        <v>5502</v>
      </c>
      <c r="C341" s="1" t="s">
        <v>5503</v>
      </c>
      <c r="D341" s="1" t="s">
        <v>5443</v>
      </c>
      <c r="E341" s="2">
        <v>510</v>
      </c>
      <c r="F341" s="1" t="s">
        <v>5504</v>
      </c>
      <c r="G341" s="2" t="s">
        <v>18</v>
      </c>
      <c r="H341" s="1" t="s">
        <v>9437</v>
      </c>
      <c r="I341" s="3">
        <v>45149.46020833333</v>
      </c>
      <c r="J341" s="4">
        <v>188400</v>
      </c>
      <c r="K341" s="5">
        <v>16500</v>
      </c>
      <c r="L341" s="5">
        <v>169500</v>
      </c>
      <c r="M341" s="5">
        <f t="shared" si="12"/>
        <v>186000</v>
      </c>
      <c r="N341" s="38">
        <v>2.23</v>
      </c>
      <c r="O341" s="38">
        <v>2.23</v>
      </c>
    </row>
    <row r="342" spans="1:15">
      <c r="A342" s="1" t="s">
        <v>4459</v>
      </c>
      <c r="B342" s="1" t="s">
        <v>5505</v>
      </c>
      <c r="C342" s="1" t="s">
        <v>5506</v>
      </c>
      <c r="D342" s="1" t="s">
        <v>5443</v>
      </c>
      <c r="E342" s="2">
        <v>510</v>
      </c>
      <c r="F342" s="1" t="s">
        <v>5507</v>
      </c>
      <c r="G342" s="2" t="s">
        <v>18</v>
      </c>
      <c r="H342" s="1" t="s">
        <v>9438</v>
      </c>
      <c r="I342" s="3">
        <v>45065.421319444446</v>
      </c>
      <c r="J342" s="4">
        <v>207000</v>
      </c>
      <c r="K342" s="5">
        <v>32400</v>
      </c>
      <c r="L342" s="5">
        <v>179700</v>
      </c>
      <c r="M342" s="5">
        <f t="shared" si="12"/>
        <v>212100</v>
      </c>
      <c r="N342" s="38">
        <v>2.23</v>
      </c>
      <c r="O342" s="38">
        <v>2.23</v>
      </c>
    </row>
    <row r="343" spans="1:15">
      <c r="A343" s="1" t="s">
        <v>4459</v>
      </c>
      <c r="B343" s="1" t="s">
        <v>5508</v>
      </c>
      <c r="C343" s="1" t="s">
        <v>5509</v>
      </c>
      <c r="D343" s="1" t="s">
        <v>5443</v>
      </c>
      <c r="E343" s="2">
        <v>510</v>
      </c>
      <c r="F343" s="1" t="s">
        <v>5510</v>
      </c>
      <c r="G343" s="2" t="s">
        <v>18</v>
      </c>
      <c r="H343" s="1" t="s">
        <v>9439</v>
      </c>
      <c r="I343" s="3">
        <v>45044.643599537034</v>
      </c>
      <c r="J343" s="4">
        <v>263000</v>
      </c>
      <c r="K343" s="5">
        <v>25600</v>
      </c>
      <c r="L343" s="5">
        <v>245400</v>
      </c>
      <c r="M343" s="5">
        <f t="shared" si="12"/>
        <v>271000</v>
      </c>
      <c r="N343" s="38">
        <v>2.23</v>
      </c>
      <c r="O343" s="38">
        <v>2.23</v>
      </c>
    </row>
    <row r="344" spans="1:15">
      <c r="A344" s="1" t="s">
        <v>4459</v>
      </c>
      <c r="B344" s="1" t="s">
        <v>5511</v>
      </c>
      <c r="C344" s="1" t="s">
        <v>5512</v>
      </c>
      <c r="D344" s="1" t="s">
        <v>5443</v>
      </c>
      <c r="E344" s="2">
        <v>510</v>
      </c>
      <c r="F344" s="1" t="s">
        <v>5513</v>
      </c>
      <c r="G344" s="2" t="s">
        <v>18</v>
      </c>
      <c r="H344" s="1" t="s">
        <v>9440</v>
      </c>
      <c r="I344" s="3">
        <v>45077.402557870373</v>
      </c>
      <c r="J344" s="4">
        <v>300000</v>
      </c>
      <c r="K344" s="5">
        <v>21900</v>
      </c>
      <c r="L344" s="5">
        <v>306700</v>
      </c>
      <c r="M344" s="5">
        <f t="shared" si="12"/>
        <v>328600</v>
      </c>
      <c r="N344" s="38">
        <v>2.23</v>
      </c>
      <c r="O344" s="38">
        <v>2.23</v>
      </c>
    </row>
    <row r="345" spans="1:15">
      <c r="A345" s="1" t="s">
        <v>4459</v>
      </c>
      <c r="B345" s="1" t="s">
        <v>5514</v>
      </c>
      <c r="C345" s="1" t="s">
        <v>5515</v>
      </c>
      <c r="D345" s="1" t="s">
        <v>5443</v>
      </c>
      <c r="E345" s="2">
        <v>510</v>
      </c>
      <c r="F345" s="1" t="s">
        <v>5516</v>
      </c>
      <c r="G345" s="2" t="s">
        <v>18</v>
      </c>
      <c r="H345" s="1" t="s">
        <v>9441</v>
      </c>
      <c r="I345" s="3">
        <v>45155.595081018517</v>
      </c>
      <c r="J345" s="4">
        <v>140000</v>
      </c>
      <c r="K345" s="5">
        <v>17500</v>
      </c>
      <c r="L345" s="5">
        <v>135900</v>
      </c>
      <c r="M345" s="5">
        <f t="shared" si="12"/>
        <v>153400</v>
      </c>
      <c r="N345" s="38">
        <v>2.23</v>
      </c>
      <c r="O345" s="38">
        <v>2.23</v>
      </c>
    </row>
    <row r="346" spans="1:15">
      <c r="A346" s="1" t="s">
        <v>4459</v>
      </c>
      <c r="B346" s="1" t="s">
        <v>5517</v>
      </c>
      <c r="C346" s="1" t="s">
        <v>5518</v>
      </c>
      <c r="D346" s="1" t="s">
        <v>5443</v>
      </c>
      <c r="E346" s="2">
        <v>510</v>
      </c>
      <c r="F346" s="1" t="s">
        <v>5519</v>
      </c>
      <c r="G346" s="2" t="s">
        <v>18</v>
      </c>
      <c r="H346" s="1" t="s">
        <v>9442</v>
      </c>
      <c r="I346" s="3">
        <v>45155.636458333334</v>
      </c>
      <c r="J346" s="4">
        <v>170000</v>
      </c>
      <c r="K346" s="5">
        <v>9400</v>
      </c>
      <c r="L346" s="5">
        <v>179700</v>
      </c>
      <c r="M346" s="5">
        <f t="shared" si="12"/>
        <v>189100</v>
      </c>
      <c r="N346" s="38">
        <v>2.23</v>
      </c>
      <c r="O346" s="38">
        <v>2.23</v>
      </c>
    </row>
    <row r="347" spans="1:15">
      <c r="A347" s="1" t="s">
        <v>4459</v>
      </c>
      <c r="B347" s="1" t="s">
        <v>5520</v>
      </c>
      <c r="C347" s="1" t="s">
        <v>5521</v>
      </c>
      <c r="D347" s="1" t="s">
        <v>5443</v>
      </c>
      <c r="E347" s="2">
        <v>510</v>
      </c>
      <c r="F347" s="1" t="s">
        <v>5522</v>
      </c>
      <c r="G347" s="2" t="s">
        <v>18</v>
      </c>
      <c r="H347" s="1" t="s">
        <v>9443</v>
      </c>
      <c r="I347" s="3">
        <v>44974.604803240742</v>
      </c>
      <c r="J347" s="4">
        <v>249900</v>
      </c>
      <c r="K347" s="5">
        <v>21200</v>
      </c>
      <c r="L347" s="5">
        <v>272800</v>
      </c>
      <c r="M347" s="5">
        <f t="shared" si="12"/>
        <v>294000</v>
      </c>
      <c r="N347" s="38">
        <v>2.23</v>
      </c>
      <c r="O347" s="38">
        <v>2.23</v>
      </c>
    </row>
    <row r="348" spans="1:15">
      <c r="A348" s="1" t="s">
        <v>4459</v>
      </c>
      <c r="B348" s="1" t="s">
        <v>5523</v>
      </c>
      <c r="C348" s="1" t="s">
        <v>5524</v>
      </c>
      <c r="D348" s="1" t="s">
        <v>5443</v>
      </c>
      <c r="E348" s="2">
        <v>510</v>
      </c>
      <c r="F348" s="1" t="s">
        <v>5525</v>
      </c>
      <c r="G348" s="2" t="s">
        <v>18</v>
      </c>
      <c r="H348" s="1" t="s">
        <v>9444</v>
      </c>
      <c r="I348" s="3">
        <v>44957.599629629629</v>
      </c>
      <c r="J348" s="4">
        <v>262500</v>
      </c>
      <c r="K348" s="5">
        <v>31100</v>
      </c>
      <c r="L348" s="5">
        <v>291700</v>
      </c>
      <c r="M348" s="5">
        <f t="shared" si="12"/>
        <v>322800</v>
      </c>
      <c r="N348" s="38">
        <v>2.23</v>
      </c>
      <c r="O348" s="38">
        <v>2.23</v>
      </c>
    </row>
    <row r="349" spans="1:15">
      <c r="A349" s="1" t="s">
        <v>4459</v>
      </c>
      <c r="B349" s="1" t="s">
        <v>5526</v>
      </c>
      <c r="C349" s="1" t="s">
        <v>5527</v>
      </c>
      <c r="D349" s="1" t="s">
        <v>5528</v>
      </c>
      <c r="E349" s="2">
        <v>510</v>
      </c>
      <c r="F349" s="1" t="s">
        <v>5529</v>
      </c>
      <c r="G349" s="2" t="s">
        <v>18</v>
      </c>
      <c r="H349" s="1" t="s">
        <v>9445</v>
      </c>
      <c r="I349" s="3">
        <v>45037.626736111109</v>
      </c>
      <c r="J349" s="4">
        <v>400000</v>
      </c>
      <c r="K349" s="5">
        <v>40900</v>
      </c>
      <c r="L349" s="5">
        <v>244600</v>
      </c>
      <c r="M349" s="5">
        <f t="shared" si="12"/>
        <v>285500</v>
      </c>
      <c r="N349" s="38">
        <v>1.73</v>
      </c>
      <c r="O349" s="38">
        <v>2.1796704811189063</v>
      </c>
    </row>
    <row r="350" spans="1:15">
      <c r="A350" s="1" t="s">
        <v>4459</v>
      </c>
      <c r="B350" s="1" t="s">
        <v>5530</v>
      </c>
      <c r="C350" s="1" t="s">
        <v>5531</v>
      </c>
      <c r="D350" s="1" t="s">
        <v>5528</v>
      </c>
      <c r="E350" s="2">
        <v>510</v>
      </c>
      <c r="F350" s="1" t="s">
        <v>5532</v>
      </c>
      <c r="G350" s="2" t="s">
        <v>18</v>
      </c>
      <c r="H350" s="1" t="s">
        <v>9446</v>
      </c>
      <c r="I350" s="3">
        <v>45156.624120370368</v>
      </c>
      <c r="J350" s="4">
        <v>325000</v>
      </c>
      <c r="K350" s="5">
        <v>42800</v>
      </c>
      <c r="L350" s="5">
        <v>191400</v>
      </c>
      <c r="M350" s="5">
        <f t="shared" si="12"/>
        <v>234200</v>
      </c>
      <c r="N350" s="38">
        <v>1.73</v>
      </c>
      <c r="O350" s="38">
        <v>2.1796704811189063</v>
      </c>
    </row>
    <row r="351" spans="1:15">
      <c r="A351" s="1" t="s">
        <v>4459</v>
      </c>
      <c r="B351" s="1" t="s">
        <v>5533</v>
      </c>
      <c r="C351" s="1" t="s">
        <v>5534</v>
      </c>
      <c r="D351" s="1" t="s">
        <v>5528</v>
      </c>
      <c r="E351" s="2">
        <v>510</v>
      </c>
      <c r="F351" s="1" t="s">
        <v>5535</v>
      </c>
      <c r="G351" s="2" t="s">
        <v>18</v>
      </c>
      <c r="H351" s="1" t="s">
        <v>9447</v>
      </c>
      <c r="I351" s="3">
        <v>45128.611597222225</v>
      </c>
      <c r="J351" s="4">
        <v>498500</v>
      </c>
      <c r="K351" s="5">
        <v>21100</v>
      </c>
      <c r="L351" s="5">
        <v>365400</v>
      </c>
      <c r="M351" s="5">
        <f t="shared" si="12"/>
        <v>386500</v>
      </c>
      <c r="N351" s="38">
        <v>1.73</v>
      </c>
      <c r="O351" s="38">
        <v>2.1796704811189063</v>
      </c>
    </row>
    <row r="352" spans="1:15">
      <c r="A352" s="1" t="s">
        <v>4459</v>
      </c>
      <c r="B352" s="1" t="s">
        <v>5536</v>
      </c>
      <c r="C352" s="1" t="s">
        <v>5537</v>
      </c>
      <c r="D352" s="1" t="s">
        <v>5528</v>
      </c>
      <c r="E352" s="2">
        <v>510</v>
      </c>
      <c r="F352" s="1" t="s">
        <v>5538</v>
      </c>
      <c r="G352" s="2" t="s">
        <v>18</v>
      </c>
      <c r="H352" s="1" t="s">
        <v>9448</v>
      </c>
      <c r="I352" s="3">
        <v>45100.578194444446</v>
      </c>
      <c r="J352" s="4">
        <v>650000</v>
      </c>
      <c r="K352" s="5">
        <v>96000</v>
      </c>
      <c r="L352" s="5">
        <v>417000</v>
      </c>
      <c r="M352" s="5">
        <f t="shared" si="12"/>
        <v>513000</v>
      </c>
      <c r="N352" s="38">
        <v>1.73</v>
      </c>
      <c r="O352" s="38">
        <v>2.1796704811189063</v>
      </c>
    </row>
    <row r="353" spans="1:15">
      <c r="A353" s="1" t="s">
        <v>4459</v>
      </c>
      <c r="B353" s="1" t="s">
        <v>5539</v>
      </c>
      <c r="C353" s="1" t="s">
        <v>5540</v>
      </c>
      <c r="D353" s="1" t="s">
        <v>5528</v>
      </c>
      <c r="E353" s="2">
        <v>510</v>
      </c>
      <c r="F353" s="1" t="s">
        <v>5541</v>
      </c>
      <c r="G353" s="2" t="s">
        <v>18</v>
      </c>
      <c r="H353" s="1" t="s">
        <v>9449</v>
      </c>
      <c r="I353" s="3">
        <v>45076.591284722221</v>
      </c>
      <c r="J353" s="4">
        <v>327000</v>
      </c>
      <c r="K353" s="5">
        <v>43400</v>
      </c>
      <c r="L353" s="5">
        <v>222800</v>
      </c>
      <c r="M353" s="5">
        <f t="shared" si="12"/>
        <v>266200</v>
      </c>
      <c r="N353" s="38">
        <v>1.73</v>
      </c>
      <c r="O353" s="38">
        <v>2.1796704811189063</v>
      </c>
    </row>
    <row r="354" spans="1:15">
      <c r="A354" s="1" t="s">
        <v>4459</v>
      </c>
      <c r="B354" s="1" t="s">
        <v>5542</v>
      </c>
      <c r="C354" s="1" t="s">
        <v>5543</v>
      </c>
      <c r="D354" s="1" t="s">
        <v>5528</v>
      </c>
      <c r="E354" s="2">
        <v>510</v>
      </c>
      <c r="F354" s="1" t="s">
        <v>5544</v>
      </c>
      <c r="G354" s="2" t="s">
        <v>18</v>
      </c>
      <c r="H354" s="1" t="s">
        <v>9450</v>
      </c>
      <c r="I354" s="3">
        <v>45125.353460648148</v>
      </c>
      <c r="J354" s="4">
        <v>436500</v>
      </c>
      <c r="K354" s="5">
        <v>72700</v>
      </c>
      <c r="L354" s="5">
        <v>284700</v>
      </c>
      <c r="M354" s="5">
        <f>SUM(K354:L354)+200</f>
        <v>357600</v>
      </c>
      <c r="N354" s="38">
        <v>1.73</v>
      </c>
      <c r="O354" s="38">
        <v>2.1796704811189063</v>
      </c>
    </row>
    <row r="355" spans="1:15">
      <c r="A355" s="1" t="s">
        <v>4459</v>
      </c>
      <c r="B355" s="1" t="s">
        <v>5545</v>
      </c>
      <c r="C355" s="1" t="s">
        <v>5546</v>
      </c>
      <c r="D355" s="1" t="s">
        <v>5547</v>
      </c>
      <c r="E355" s="2">
        <v>509</v>
      </c>
      <c r="F355" s="1" t="s">
        <v>5548</v>
      </c>
      <c r="G355" s="2" t="s">
        <v>18</v>
      </c>
      <c r="H355" s="1" t="s">
        <v>9450</v>
      </c>
      <c r="I355" s="3">
        <v>45125.353460648148</v>
      </c>
      <c r="K355" s="5">
        <v>200</v>
      </c>
      <c r="L355" s="5">
        <v>0</v>
      </c>
      <c r="N355" s="38">
        <v>1</v>
      </c>
      <c r="O355" s="38">
        <v>1</v>
      </c>
    </row>
    <row r="356" spans="1:15">
      <c r="A356" s="1" t="s">
        <v>4459</v>
      </c>
      <c r="B356" s="1" t="s">
        <v>5549</v>
      </c>
      <c r="C356" s="1" t="s">
        <v>5550</v>
      </c>
      <c r="D356" s="1" t="s">
        <v>5528</v>
      </c>
      <c r="E356" s="2">
        <v>510</v>
      </c>
      <c r="F356" s="1" t="s">
        <v>5551</v>
      </c>
      <c r="G356" s="2" t="s">
        <v>18</v>
      </c>
      <c r="H356" s="1" t="s">
        <v>9451</v>
      </c>
      <c r="I356" s="3">
        <v>45141.590763888889</v>
      </c>
      <c r="J356" s="4">
        <v>460000</v>
      </c>
      <c r="K356" s="5">
        <v>95100</v>
      </c>
      <c r="L356" s="5">
        <v>293500</v>
      </c>
      <c r="M356" s="5">
        <f>SUM(K356:L356)</f>
        <v>388600</v>
      </c>
      <c r="N356" s="38">
        <v>1.73</v>
      </c>
      <c r="O356" s="38">
        <v>2.1796704811189063</v>
      </c>
    </row>
    <row r="357" spans="1:15">
      <c r="A357" s="1" t="s">
        <v>4459</v>
      </c>
      <c r="B357" s="1" t="s">
        <v>5552</v>
      </c>
      <c r="C357" s="1" t="s">
        <v>5553</v>
      </c>
      <c r="D357" s="1" t="s">
        <v>5528</v>
      </c>
      <c r="E357" s="2">
        <v>510</v>
      </c>
      <c r="F357" s="1" t="s">
        <v>5554</v>
      </c>
      <c r="G357" s="2" t="s">
        <v>18</v>
      </c>
      <c r="H357" s="1" t="s">
        <v>9452</v>
      </c>
      <c r="I357" s="3">
        <v>45218.623564814814</v>
      </c>
      <c r="J357" s="4">
        <v>345000</v>
      </c>
      <c r="K357" s="5">
        <v>68500</v>
      </c>
      <c r="L357" s="5">
        <v>357000</v>
      </c>
      <c r="M357" s="5">
        <f>SUM(K357:L357)</f>
        <v>425500</v>
      </c>
      <c r="N357" s="38">
        <v>1.73</v>
      </c>
      <c r="O357" s="38">
        <v>2.1796704811189063</v>
      </c>
    </row>
    <row r="358" spans="1:15">
      <c r="A358" s="1" t="s">
        <v>4459</v>
      </c>
      <c r="B358" s="1" t="s">
        <v>5555</v>
      </c>
      <c r="C358" s="1" t="s">
        <v>5556</v>
      </c>
      <c r="D358" s="1" t="s">
        <v>5557</v>
      </c>
      <c r="E358" s="2">
        <v>510</v>
      </c>
      <c r="F358" s="1" t="s">
        <v>5558</v>
      </c>
      <c r="G358" s="2" t="s">
        <v>18</v>
      </c>
      <c r="H358" s="1" t="s">
        <v>9453</v>
      </c>
      <c r="I358" s="3">
        <v>45142.600787037038</v>
      </c>
      <c r="J358" s="4">
        <v>130500</v>
      </c>
      <c r="K358" s="5">
        <v>5600</v>
      </c>
      <c r="L358" s="5">
        <v>68200</v>
      </c>
      <c r="M358" s="5">
        <f>SUM(K358:L358)</f>
        <v>73800</v>
      </c>
      <c r="N358" s="38">
        <v>1.9</v>
      </c>
      <c r="O358" s="38">
        <v>2.1714285714285713</v>
      </c>
    </row>
    <row r="359" spans="1:15">
      <c r="A359" s="1" t="s">
        <v>4459</v>
      </c>
      <c r="B359" s="1" t="s">
        <v>5559</v>
      </c>
      <c r="C359" s="1" t="s">
        <v>5560</v>
      </c>
      <c r="D359" s="1" t="s">
        <v>5557</v>
      </c>
      <c r="E359" s="2">
        <v>510</v>
      </c>
      <c r="F359" s="1" t="s">
        <v>5561</v>
      </c>
      <c r="G359" s="2" t="s">
        <v>18</v>
      </c>
      <c r="H359" s="1" t="s">
        <v>9454</v>
      </c>
      <c r="I359" s="3">
        <v>45093.494803240741</v>
      </c>
      <c r="J359" s="4">
        <v>170000</v>
      </c>
      <c r="K359" s="5">
        <v>5000</v>
      </c>
      <c r="L359" s="5">
        <v>96600</v>
      </c>
      <c r="M359" s="5">
        <f>SUM(K359:L359)</f>
        <v>101600</v>
      </c>
      <c r="N359" s="38">
        <v>1.9</v>
      </c>
      <c r="O359" s="38">
        <v>2.1714285714285713</v>
      </c>
    </row>
    <row r="360" spans="1:15">
      <c r="A360" s="1" t="s">
        <v>4459</v>
      </c>
      <c r="B360" s="1" t="s">
        <v>5562</v>
      </c>
      <c r="C360" s="1" t="s">
        <v>5563</v>
      </c>
      <c r="D360" s="1" t="s">
        <v>5557</v>
      </c>
      <c r="E360" s="2">
        <v>510</v>
      </c>
      <c r="F360" s="1" t="s">
        <v>5564</v>
      </c>
      <c r="G360" s="2" t="s">
        <v>18</v>
      </c>
      <c r="H360" s="1" t="s">
        <v>9455</v>
      </c>
      <c r="I360" s="3">
        <v>45177.360543981478</v>
      </c>
      <c r="J360" s="4">
        <v>148000</v>
      </c>
      <c r="K360" s="5">
        <v>6200</v>
      </c>
      <c r="L360" s="5">
        <v>131100</v>
      </c>
      <c r="M360" s="5">
        <f>SUM(K360:L360)</f>
        <v>137300</v>
      </c>
      <c r="N360" s="38">
        <v>1.9</v>
      </c>
      <c r="O360" s="38">
        <v>2.1714285714285713</v>
      </c>
    </row>
    <row r="361" spans="1:15">
      <c r="A361" s="1" t="s">
        <v>4459</v>
      </c>
      <c r="B361" s="1" t="s">
        <v>5565</v>
      </c>
      <c r="C361" s="1" t="s">
        <v>5566</v>
      </c>
      <c r="D361" s="1" t="s">
        <v>5557</v>
      </c>
      <c r="E361" s="2">
        <v>510</v>
      </c>
      <c r="F361" s="1" t="s">
        <v>5567</v>
      </c>
      <c r="G361" s="2" t="s">
        <v>18</v>
      </c>
      <c r="H361" s="1" t="s">
        <v>9456</v>
      </c>
      <c r="I361" s="3">
        <v>45247.604745370372</v>
      </c>
      <c r="J361" s="4">
        <v>166000</v>
      </c>
      <c r="K361" s="5">
        <v>6700</v>
      </c>
      <c r="L361" s="5">
        <v>96600</v>
      </c>
      <c r="M361" s="5">
        <f>SUM(K361:L361)+300</f>
        <v>103600</v>
      </c>
      <c r="N361" s="38">
        <v>1.9</v>
      </c>
      <c r="O361" s="38">
        <v>2.1714285714285713</v>
      </c>
    </row>
    <row r="362" spans="1:15">
      <c r="A362" s="1" t="s">
        <v>4459</v>
      </c>
      <c r="B362" s="1" t="s">
        <v>5568</v>
      </c>
      <c r="C362" s="1" t="s">
        <v>5569</v>
      </c>
      <c r="D362" s="1" t="s">
        <v>5570</v>
      </c>
      <c r="E362" s="2">
        <v>509</v>
      </c>
      <c r="F362" s="1" t="s">
        <v>5571</v>
      </c>
      <c r="G362" s="2" t="s">
        <v>18</v>
      </c>
      <c r="H362" s="1" t="s">
        <v>9456</v>
      </c>
      <c r="I362" s="3">
        <v>45247.604745370372</v>
      </c>
      <c r="K362" s="5">
        <v>300</v>
      </c>
      <c r="L362" s="5">
        <v>0</v>
      </c>
      <c r="N362" s="38">
        <v>1</v>
      </c>
      <c r="O362" s="38">
        <v>1</v>
      </c>
    </row>
    <row r="363" spans="1:15">
      <c r="A363" s="1" t="s">
        <v>4459</v>
      </c>
      <c r="B363" s="1" t="s">
        <v>5572</v>
      </c>
      <c r="C363" s="1" t="s">
        <v>5573</v>
      </c>
      <c r="D363" s="1" t="s">
        <v>5557</v>
      </c>
      <c r="E363" s="2">
        <v>510</v>
      </c>
      <c r="F363" s="1" t="s">
        <v>5574</v>
      </c>
      <c r="G363" s="2" t="s">
        <v>18</v>
      </c>
      <c r="H363" s="1" t="s">
        <v>9457</v>
      </c>
      <c r="I363" s="3">
        <v>45195.454768518517</v>
      </c>
      <c r="J363" s="4">
        <v>204000</v>
      </c>
      <c r="K363" s="5">
        <v>10100</v>
      </c>
      <c r="L363" s="5">
        <v>124400</v>
      </c>
      <c r="M363" s="5">
        <f t="shared" ref="M363:M394" si="13">SUM(K363:L363)</f>
        <v>134500</v>
      </c>
      <c r="N363" s="38">
        <v>1.9</v>
      </c>
      <c r="O363" s="38">
        <v>2.1714285714285713</v>
      </c>
    </row>
    <row r="364" spans="1:15">
      <c r="A364" s="1" t="s">
        <v>4459</v>
      </c>
      <c r="B364" s="1" t="s">
        <v>5575</v>
      </c>
      <c r="C364" s="1" t="s">
        <v>5576</v>
      </c>
      <c r="D364" s="1" t="s">
        <v>5557</v>
      </c>
      <c r="E364" s="2">
        <v>510</v>
      </c>
      <c r="F364" s="1" t="s">
        <v>5577</v>
      </c>
      <c r="G364" s="2" t="s">
        <v>18</v>
      </c>
      <c r="H364" s="1" t="s">
        <v>9458</v>
      </c>
      <c r="I364" s="3">
        <v>45114.472777777781</v>
      </c>
      <c r="J364" s="4">
        <v>129000</v>
      </c>
      <c r="K364" s="5">
        <v>5100</v>
      </c>
      <c r="L364" s="5">
        <v>79200</v>
      </c>
      <c r="M364" s="5">
        <f t="shared" si="13"/>
        <v>84300</v>
      </c>
      <c r="N364" s="38">
        <v>1.9</v>
      </c>
      <c r="O364" s="38">
        <v>2.1714285714285713</v>
      </c>
    </row>
    <row r="365" spans="1:15">
      <c r="A365" s="1" t="s">
        <v>4459</v>
      </c>
      <c r="B365" s="1" t="s">
        <v>5578</v>
      </c>
      <c r="C365" s="1" t="s">
        <v>5579</v>
      </c>
      <c r="D365" s="1" t="s">
        <v>5557</v>
      </c>
      <c r="E365" s="2">
        <v>510</v>
      </c>
      <c r="F365" s="1" t="s">
        <v>5580</v>
      </c>
      <c r="G365" s="2" t="s">
        <v>18</v>
      </c>
      <c r="H365" s="1" t="s">
        <v>9459</v>
      </c>
      <c r="I365" s="3">
        <v>45097.59851851852</v>
      </c>
      <c r="J365" s="4">
        <v>190000</v>
      </c>
      <c r="K365" s="5">
        <v>5800</v>
      </c>
      <c r="L365" s="5">
        <v>119400</v>
      </c>
      <c r="M365" s="5">
        <f t="shared" si="13"/>
        <v>125200</v>
      </c>
      <c r="N365" s="38">
        <v>1.9</v>
      </c>
      <c r="O365" s="38">
        <v>2.1714285714285713</v>
      </c>
    </row>
    <row r="366" spans="1:15">
      <c r="A366" s="1" t="s">
        <v>4459</v>
      </c>
      <c r="B366" s="1" t="s">
        <v>5581</v>
      </c>
      <c r="C366" s="1" t="s">
        <v>5582</v>
      </c>
      <c r="D366" s="1" t="s">
        <v>5557</v>
      </c>
      <c r="E366" s="2">
        <v>510</v>
      </c>
      <c r="F366" s="1" t="s">
        <v>5583</v>
      </c>
      <c r="G366" s="2" t="s">
        <v>18</v>
      </c>
      <c r="H366" s="1" t="s">
        <v>9460</v>
      </c>
      <c r="I366" s="3">
        <v>45149.478148148148</v>
      </c>
      <c r="J366" s="4">
        <v>150000</v>
      </c>
      <c r="K366" s="5">
        <v>5200</v>
      </c>
      <c r="L366" s="5">
        <v>92800</v>
      </c>
      <c r="M366" s="5">
        <f t="shared" si="13"/>
        <v>98000</v>
      </c>
      <c r="N366" s="38">
        <v>1.9</v>
      </c>
      <c r="O366" s="38">
        <v>2.1714285714285713</v>
      </c>
    </row>
    <row r="367" spans="1:15">
      <c r="A367" s="1" t="s">
        <v>4459</v>
      </c>
      <c r="B367" s="1" t="s">
        <v>5584</v>
      </c>
      <c r="C367" s="1" t="s">
        <v>5585</v>
      </c>
      <c r="D367" s="1" t="s">
        <v>5557</v>
      </c>
      <c r="E367" s="2">
        <v>510</v>
      </c>
      <c r="F367" s="1" t="s">
        <v>5586</v>
      </c>
      <c r="G367" s="2" t="s">
        <v>18</v>
      </c>
      <c r="H367" s="1" t="s">
        <v>9461</v>
      </c>
      <c r="I367" s="3">
        <v>45142.626307870371</v>
      </c>
      <c r="J367" s="4">
        <v>179000</v>
      </c>
      <c r="K367" s="5">
        <v>5700</v>
      </c>
      <c r="L367" s="5">
        <v>113400</v>
      </c>
      <c r="M367" s="5">
        <f t="shared" si="13"/>
        <v>119100</v>
      </c>
      <c r="N367" s="38">
        <v>1.9</v>
      </c>
      <c r="O367" s="38">
        <v>2.1714285714285713</v>
      </c>
    </row>
    <row r="368" spans="1:15">
      <c r="A368" s="1" t="s">
        <v>4459</v>
      </c>
      <c r="B368" s="1" t="s">
        <v>5587</v>
      </c>
      <c r="C368" s="1" t="s">
        <v>5588</v>
      </c>
      <c r="D368" s="1" t="s">
        <v>5557</v>
      </c>
      <c r="E368" s="2">
        <v>510</v>
      </c>
      <c r="F368" s="1" t="s">
        <v>5589</v>
      </c>
      <c r="G368" s="2" t="s">
        <v>18</v>
      </c>
      <c r="H368" s="1" t="s">
        <v>9462</v>
      </c>
      <c r="I368" s="3">
        <v>45027.620266203703</v>
      </c>
      <c r="J368" s="4">
        <v>150000</v>
      </c>
      <c r="K368" s="5">
        <v>5900</v>
      </c>
      <c r="L368" s="5">
        <v>94100</v>
      </c>
      <c r="M368" s="5">
        <f t="shared" si="13"/>
        <v>100000</v>
      </c>
      <c r="N368" s="38">
        <v>1.9</v>
      </c>
      <c r="O368" s="38">
        <v>2.1714285714285713</v>
      </c>
    </row>
    <row r="369" spans="1:15">
      <c r="A369" s="1" t="s">
        <v>4459</v>
      </c>
      <c r="B369" s="1" t="s">
        <v>5590</v>
      </c>
      <c r="C369" s="1" t="s">
        <v>5591</v>
      </c>
      <c r="D369" s="1" t="s">
        <v>5557</v>
      </c>
      <c r="E369" s="2">
        <v>510</v>
      </c>
      <c r="F369" s="1" t="s">
        <v>5592</v>
      </c>
      <c r="G369" s="2" t="s">
        <v>18</v>
      </c>
      <c r="H369" s="1" t="s">
        <v>9463</v>
      </c>
      <c r="I369" s="3">
        <v>45048.614872685182</v>
      </c>
      <c r="J369" s="4">
        <v>202000</v>
      </c>
      <c r="K369" s="5">
        <v>7000</v>
      </c>
      <c r="L369" s="5">
        <v>129600</v>
      </c>
      <c r="M369" s="5">
        <f t="shared" si="13"/>
        <v>136600</v>
      </c>
      <c r="N369" s="38">
        <v>1.9</v>
      </c>
      <c r="O369" s="38">
        <v>2.1714285714285713</v>
      </c>
    </row>
    <row r="370" spans="1:15">
      <c r="A370" s="1" t="s">
        <v>4459</v>
      </c>
      <c r="B370" s="1" t="s">
        <v>5593</v>
      </c>
      <c r="C370" s="1" t="s">
        <v>5594</v>
      </c>
      <c r="D370" s="1" t="s">
        <v>5557</v>
      </c>
      <c r="E370" s="2">
        <v>510</v>
      </c>
      <c r="F370" s="1" t="s">
        <v>5595</v>
      </c>
      <c r="G370" s="2" t="s">
        <v>18</v>
      </c>
      <c r="H370" s="1" t="s">
        <v>9464</v>
      </c>
      <c r="I370" s="3">
        <v>45198.340613425928</v>
      </c>
      <c r="J370" s="4">
        <v>132900</v>
      </c>
      <c r="K370" s="5">
        <v>5600</v>
      </c>
      <c r="L370" s="5">
        <v>84300</v>
      </c>
      <c r="M370" s="5">
        <f t="shared" si="13"/>
        <v>89900</v>
      </c>
      <c r="N370" s="38">
        <v>1.9</v>
      </c>
      <c r="O370" s="38">
        <v>2.1714285714285713</v>
      </c>
    </row>
    <row r="371" spans="1:15">
      <c r="A371" s="1" t="s">
        <v>4459</v>
      </c>
      <c r="B371" s="1" t="s">
        <v>5596</v>
      </c>
      <c r="C371" s="1" t="s">
        <v>5597</v>
      </c>
      <c r="D371" s="1" t="s">
        <v>5557</v>
      </c>
      <c r="E371" s="2">
        <v>510</v>
      </c>
      <c r="F371" s="1" t="s">
        <v>5598</v>
      </c>
      <c r="G371" s="2" t="s">
        <v>18</v>
      </c>
      <c r="H371" s="1" t="s">
        <v>9465</v>
      </c>
      <c r="I371" s="3">
        <v>45085.397905092592</v>
      </c>
      <c r="J371" s="4">
        <v>157000</v>
      </c>
      <c r="K371" s="5">
        <v>5800</v>
      </c>
      <c r="L371" s="5">
        <v>100400</v>
      </c>
      <c r="M371" s="5">
        <f t="shared" si="13"/>
        <v>106200</v>
      </c>
      <c r="N371" s="38">
        <v>1.9</v>
      </c>
      <c r="O371" s="38">
        <v>2.1714285714285713</v>
      </c>
    </row>
    <row r="372" spans="1:15">
      <c r="A372" s="1" t="s">
        <v>4459</v>
      </c>
      <c r="B372" s="1" t="s">
        <v>5599</v>
      </c>
      <c r="C372" s="1" t="s">
        <v>5600</v>
      </c>
      <c r="D372" s="1" t="s">
        <v>5557</v>
      </c>
      <c r="E372" s="2">
        <v>510</v>
      </c>
      <c r="F372" s="1" t="s">
        <v>5601</v>
      </c>
      <c r="G372" s="2" t="s">
        <v>18</v>
      </c>
      <c r="H372" s="1" t="s">
        <v>9466</v>
      </c>
      <c r="I372" s="3">
        <v>45189.585289351853</v>
      </c>
      <c r="J372" s="4">
        <v>142000</v>
      </c>
      <c r="K372" s="5">
        <v>5900</v>
      </c>
      <c r="L372" s="5">
        <v>91800</v>
      </c>
      <c r="M372" s="5">
        <f t="shared" si="13"/>
        <v>97700</v>
      </c>
      <c r="N372" s="38">
        <v>1.9</v>
      </c>
      <c r="O372" s="38">
        <v>2.1714285714285713</v>
      </c>
    </row>
    <row r="373" spans="1:15">
      <c r="A373" s="1" t="s">
        <v>4459</v>
      </c>
      <c r="B373" s="1" t="s">
        <v>5602</v>
      </c>
      <c r="C373" s="1" t="s">
        <v>5603</v>
      </c>
      <c r="D373" s="1" t="s">
        <v>5557</v>
      </c>
      <c r="E373" s="2">
        <v>510</v>
      </c>
      <c r="F373" s="1" t="s">
        <v>5604</v>
      </c>
      <c r="G373" s="2" t="s">
        <v>18</v>
      </c>
      <c r="H373" s="1" t="s">
        <v>10115</v>
      </c>
      <c r="I373" s="3">
        <v>45054.47016203704</v>
      </c>
      <c r="J373" s="4">
        <v>137102</v>
      </c>
      <c r="K373" s="5">
        <v>6700</v>
      </c>
      <c r="L373" s="5">
        <v>89600</v>
      </c>
      <c r="M373" s="5">
        <f t="shared" si="13"/>
        <v>96300</v>
      </c>
      <c r="N373" s="38">
        <v>1.9</v>
      </c>
      <c r="O373" s="38">
        <v>2.1714285714285713</v>
      </c>
    </row>
    <row r="374" spans="1:15">
      <c r="A374" s="1" t="s">
        <v>4459</v>
      </c>
      <c r="B374" s="1" t="s">
        <v>5605</v>
      </c>
      <c r="C374" s="1" t="s">
        <v>5606</v>
      </c>
      <c r="D374" s="1" t="s">
        <v>5557</v>
      </c>
      <c r="E374" s="2">
        <v>510</v>
      </c>
      <c r="F374" s="1" t="s">
        <v>5607</v>
      </c>
      <c r="G374" s="2" t="s">
        <v>18</v>
      </c>
      <c r="H374" s="1" t="s">
        <v>9467</v>
      </c>
      <c r="I374" s="3">
        <v>45212.409456018519</v>
      </c>
      <c r="J374" s="4">
        <v>160000</v>
      </c>
      <c r="K374" s="5">
        <v>9200</v>
      </c>
      <c r="L374" s="5">
        <v>103100</v>
      </c>
      <c r="M374" s="5">
        <f t="shared" si="13"/>
        <v>112300</v>
      </c>
      <c r="N374" s="38">
        <v>1.9</v>
      </c>
      <c r="O374" s="38">
        <v>2.1714285714285713</v>
      </c>
    </row>
    <row r="375" spans="1:15">
      <c r="A375" s="1" t="s">
        <v>4459</v>
      </c>
      <c r="B375" s="1" t="s">
        <v>5608</v>
      </c>
      <c r="C375" s="1" t="s">
        <v>5609</v>
      </c>
      <c r="D375" s="1" t="s">
        <v>5557</v>
      </c>
      <c r="E375" s="2">
        <v>510</v>
      </c>
      <c r="F375" s="1" t="s">
        <v>5610</v>
      </c>
      <c r="G375" s="2" t="s">
        <v>18</v>
      </c>
      <c r="H375" s="1" t="s">
        <v>9468</v>
      </c>
      <c r="I375" s="3">
        <v>45233.444652777776</v>
      </c>
      <c r="J375" s="4">
        <v>121000</v>
      </c>
      <c r="K375" s="5">
        <v>5100</v>
      </c>
      <c r="L375" s="5">
        <v>79800</v>
      </c>
      <c r="M375" s="5">
        <f t="shared" si="13"/>
        <v>84900</v>
      </c>
      <c r="N375" s="38">
        <v>1.9</v>
      </c>
      <c r="O375" s="38">
        <v>2.1714285714285713</v>
      </c>
    </row>
    <row r="376" spans="1:15">
      <c r="A376" s="1" t="s">
        <v>4459</v>
      </c>
      <c r="B376" s="1" t="s">
        <v>5611</v>
      </c>
      <c r="C376" s="1" t="s">
        <v>5612</v>
      </c>
      <c r="D376" s="1" t="s">
        <v>5557</v>
      </c>
      <c r="E376" s="2">
        <v>510</v>
      </c>
      <c r="F376" s="1" t="s">
        <v>5613</v>
      </c>
      <c r="G376" s="2" t="s">
        <v>18</v>
      </c>
      <c r="H376" s="1" t="s">
        <v>9469</v>
      </c>
      <c r="I376" s="3">
        <v>45069.604849537034</v>
      </c>
      <c r="J376" s="4">
        <v>155000</v>
      </c>
      <c r="K376" s="5">
        <v>5900</v>
      </c>
      <c r="L376" s="5">
        <v>104400</v>
      </c>
      <c r="M376" s="5">
        <f t="shared" si="13"/>
        <v>110300</v>
      </c>
      <c r="N376" s="38">
        <v>1.9</v>
      </c>
      <c r="O376" s="38">
        <v>2.1714285714285713</v>
      </c>
    </row>
    <row r="377" spans="1:15">
      <c r="A377" s="1" t="s">
        <v>4459</v>
      </c>
      <c r="B377" s="1" t="s">
        <v>5614</v>
      </c>
      <c r="C377" s="1" t="s">
        <v>5615</v>
      </c>
      <c r="D377" s="1" t="s">
        <v>5557</v>
      </c>
      <c r="E377" s="2">
        <v>510</v>
      </c>
      <c r="F377" s="1" t="s">
        <v>5616</v>
      </c>
      <c r="G377" s="2" t="s">
        <v>18</v>
      </c>
      <c r="H377" s="1" t="s">
        <v>9470</v>
      </c>
      <c r="I377" s="3">
        <v>45163.659687500003</v>
      </c>
      <c r="J377" s="4">
        <v>181000</v>
      </c>
      <c r="K377" s="5">
        <v>5900</v>
      </c>
      <c r="L377" s="5">
        <v>124200</v>
      </c>
      <c r="M377" s="5">
        <f t="shared" si="13"/>
        <v>130100</v>
      </c>
      <c r="N377" s="38">
        <v>1.9</v>
      </c>
      <c r="O377" s="38">
        <v>2.1714285714285713</v>
      </c>
    </row>
    <row r="378" spans="1:15">
      <c r="A378" s="1" t="s">
        <v>4459</v>
      </c>
      <c r="B378" s="1" t="s">
        <v>5617</v>
      </c>
      <c r="C378" s="1" t="s">
        <v>5618</v>
      </c>
      <c r="D378" s="1" t="s">
        <v>5557</v>
      </c>
      <c r="E378" s="2">
        <v>510</v>
      </c>
      <c r="F378" s="1" t="s">
        <v>5619</v>
      </c>
      <c r="G378" s="2" t="s">
        <v>18</v>
      </c>
      <c r="H378" s="1" t="s">
        <v>9471</v>
      </c>
      <c r="I378" s="3">
        <v>44953.488958333335</v>
      </c>
      <c r="J378" s="4">
        <v>121900</v>
      </c>
      <c r="K378" s="5">
        <v>5900</v>
      </c>
      <c r="L378" s="5">
        <v>83600</v>
      </c>
      <c r="M378" s="5">
        <f t="shared" si="13"/>
        <v>89500</v>
      </c>
      <c r="N378" s="38">
        <v>1.9</v>
      </c>
      <c r="O378" s="38">
        <v>2.1714285714285713</v>
      </c>
    </row>
    <row r="379" spans="1:15">
      <c r="A379" s="1" t="s">
        <v>4459</v>
      </c>
      <c r="B379" s="1" t="s">
        <v>5620</v>
      </c>
      <c r="C379" s="1" t="s">
        <v>5621</v>
      </c>
      <c r="D379" s="1" t="s">
        <v>5557</v>
      </c>
      <c r="E379" s="2">
        <v>510</v>
      </c>
      <c r="F379" s="1" t="s">
        <v>5622</v>
      </c>
      <c r="G379" s="2" t="s">
        <v>18</v>
      </c>
      <c r="H379" s="1" t="s">
        <v>9472</v>
      </c>
      <c r="I379" s="3">
        <v>45093.418807870374</v>
      </c>
      <c r="J379" s="4">
        <v>160000</v>
      </c>
      <c r="K379" s="5">
        <v>6400</v>
      </c>
      <c r="L379" s="5">
        <v>113000</v>
      </c>
      <c r="M379" s="5">
        <f t="shared" si="13"/>
        <v>119400</v>
      </c>
      <c r="N379" s="38">
        <v>1.9</v>
      </c>
      <c r="O379" s="38">
        <v>2.1714285714285713</v>
      </c>
    </row>
    <row r="380" spans="1:15">
      <c r="A380" s="1" t="s">
        <v>4459</v>
      </c>
      <c r="B380" s="1" t="s">
        <v>5623</v>
      </c>
      <c r="C380" s="1" t="s">
        <v>5624</v>
      </c>
      <c r="D380" s="1" t="s">
        <v>5557</v>
      </c>
      <c r="E380" s="2">
        <v>510</v>
      </c>
      <c r="F380" s="1" t="s">
        <v>5625</v>
      </c>
      <c r="G380" s="2" t="s">
        <v>18</v>
      </c>
      <c r="H380" s="1" t="s">
        <v>9473</v>
      </c>
      <c r="I380" s="3">
        <v>44929.619155092594</v>
      </c>
      <c r="J380" s="4">
        <v>145000</v>
      </c>
      <c r="K380" s="5">
        <v>6400</v>
      </c>
      <c r="L380" s="5">
        <v>102200</v>
      </c>
      <c r="M380" s="5">
        <f t="shared" si="13"/>
        <v>108600</v>
      </c>
      <c r="N380" s="38">
        <v>1.9</v>
      </c>
      <c r="O380" s="38">
        <v>2.1714285714285713</v>
      </c>
    </row>
    <row r="381" spans="1:15">
      <c r="A381" s="1" t="s">
        <v>4459</v>
      </c>
      <c r="B381" s="1" t="s">
        <v>5626</v>
      </c>
      <c r="C381" s="1" t="s">
        <v>5627</v>
      </c>
      <c r="D381" s="1" t="s">
        <v>5557</v>
      </c>
      <c r="E381" s="2">
        <v>510</v>
      </c>
      <c r="F381" s="1" t="s">
        <v>5628</v>
      </c>
      <c r="G381" s="2" t="s">
        <v>18</v>
      </c>
      <c r="H381" s="1" t="s">
        <v>9474</v>
      </c>
      <c r="I381" s="3">
        <v>45069.481064814812</v>
      </c>
      <c r="J381" s="4">
        <v>123500</v>
      </c>
      <c r="K381" s="5">
        <v>6100</v>
      </c>
      <c r="L381" s="5">
        <v>86100</v>
      </c>
      <c r="M381" s="5">
        <f t="shared" si="13"/>
        <v>92200</v>
      </c>
      <c r="N381" s="38">
        <v>1.9</v>
      </c>
      <c r="O381" s="38">
        <v>2.1714285714285713</v>
      </c>
    </row>
    <row r="382" spans="1:15">
      <c r="A382" s="1" t="s">
        <v>4459</v>
      </c>
      <c r="B382" s="1" t="s">
        <v>5629</v>
      </c>
      <c r="C382" s="1" t="s">
        <v>5630</v>
      </c>
      <c r="D382" s="1" t="s">
        <v>5557</v>
      </c>
      <c r="E382" s="2">
        <v>510</v>
      </c>
      <c r="F382" s="1" t="s">
        <v>5631</v>
      </c>
      <c r="G382" s="2" t="s">
        <v>18</v>
      </c>
      <c r="H382" s="1" t="s">
        <v>9475</v>
      </c>
      <c r="I382" s="3">
        <v>44988.404699074075</v>
      </c>
      <c r="J382" s="4">
        <v>166320</v>
      </c>
      <c r="K382" s="5">
        <v>6100</v>
      </c>
      <c r="L382" s="5">
        <v>119400</v>
      </c>
      <c r="M382" s="5">
        <f t="shared" si="13"/>
        <v>125500</v>
      </c>
      <c r="N382" s="38">
        <v>1.9</v>
      </c>
      <c r="O382" s="38">
        <v>2.1714285714285713</v>
      </c>
    </row>
    <row r="383" spans="1:15">
      <c r="A383" s="1" t="s">
        <v>4459</v>
      </c>
      <c r="B383" s="1" t="s">
        <v>5632</v>
      </c>
      <c r="C383" s="1" t="s">
        <v>5633</v>
      </c>
      <c r="D383" s="1" t="s">
        <v>5557</v>
      </c>
      <c r="E383" s="2">
        <v>510</v>
      </c>
      <c r="F383" s="1" t="s">
        <v>5634</v>
      </c>
      <c r="G383" s="2" t="s">
        <v>18</v>
      </c>
      <c r="H383" s="1" t="s">
        <v>9476</v>
      </c>
      <c r="I383" s="3">
        <v>45098.355567129627</v>
      </c>
      <c r="J383" s="4">
        <v>222127</v>
      </c>
      <c r="K383" s="5">
        <v>7600</v>
      </c>
      <c r="L383" s="5">
        <v>163400</v>
      </c>
      <c r="M383" s="5">
        <f t="shared" si="13"/>
        <v>171000</v>
      </c>
      <c r="N383" s="38">
        <v>1.9</v>
      </c>
      <c r="O383" s="38">
        <v>2.1714285714285713</v>
      </c>
    </row>
    <row r="384" spans="1:15" ht="18.75" customHeight="1">
      <c r="A384" s="1" t="s">
        <v>4459</v>
      </c>
      <c r="B384" s="1" t="s">
        <v>5635</v>
      </c>
      <c r="C384" s="1" t="s">
        <v>5636</v>
      </c>
      <c r="D384" s="1" t="s">
        <v>5557</v>
      </c>
      <c r="E384" s="2">
        <v>510</v>
      </c>
      <c r="F384" s="1" t="s">
        <v>5637</v>
      </c>
      <c r="G384" s="2" t="s">
        <v>18</v>
      </c>
      <c r="H384" s="1" t="s">
        <v>9477</v>
      </c>
      <c r="I384" s="3">
        <v>45251.568877314814</v>
      </c>
      <c r="J384" s="4">
        <v>145000</v>
      </c>
      <c r="K384" s="5">
        <v>5700</v>
      </c>
      <c r="L384" s="5">
        <v>107000</v>
      </c>
      <c r="M384" s="5">
        <f t="shared" si="13"/>
        <v>112700</v>
      </c>
      <c r="N384" s="38">
        <v>1.9</v>
      </c>
      <c r="O384" s="38">
        <v>2.1714285714285713</v>
      </c>
    </row>
    <row r="385" spans="1:15">
      <c r="A385" s="1" t="s">
        <v>4459</v>
      </c>
      <c r="B385" s="1" t="s">
        <v>5638</v>
      </c>
      <c r="C385" s="1" t="s">
        <v>5639</v>
      </c>
      <c r="D385" s="1" t="s">
        <v>5557</v>
      </c>
      <c r="E385" s="2">
        <v>510</v>
      </c>
      <c r="F385" s="1" t="s">
        <v>5640</v>
      </c>
      <c r="G385" s="2" t="s">
        <v>18</v>
      </c>
      <c r="H385" s="1" t="s">
        <v>9478</v>
      </c>
      <c r="I385" s="3">
        <v>45183.638518518521</v>
      </c>
      <c r="J385" s="4">
        <v>175000</v>
      </c>
      <c r="K385" s="5">
        <v>6100</v>
      </c>
      <c r="L385" s="5">
        <v>130100</v>
      </c>
      <c r="M385" s="5">
        <f t="shared" si="13"/>
        <v>136200</v>
      </c>
      <c r="N385" s="38">
        <v>1.9</v>
      </c>
      <c r="O385" s="38">
        <v>2.1714285714285713</v>
      </c>
    </row>
    <row r="386" spans="1:15">
      <c r="A386" s="1" t="s">
        <v>4459</v>
      </c>
      <c r="B386" s="1" t="s">
        <v>5641</v>
      </c>
      <c r="C386" s="1" t="s">
        <v>5642</v>
      </c>
      <c r="D386" s="1" t="s">
        <v>5557</v>
      </c>
      <c r="E386" s="2">
        <v>510</v>
      </c>
      <c r="F386" s="1" t="s">
        <v>5643</v>
      </c>
      <c r="G386" s="2" t="s">
        <v>18</v>
      </c>
      <c r="H386" s="1" t="s">
        <v>9479</v>
      </c>
      <c r="I386" s="3">
        <v>45117.485011574077</v>
      </c>
      <c r="J386" s="4">
        <v>140000</v>
      </c>
      <c r="K386" s="5">
        <v>5000</v>
      </c>
      <c r="L386" s="5">
        <v>103800</v>
      </c>
      <c r="M386" s="5">
        <f t="shared" si="13"/>
        <v>108800</v>
      </c>
      <c r="N386" s="38">
        <v>1.9</v>
      </c>
      <c r="O386" s="38">
        <v>2.1714285714285713</v>
      </c>
    </row>
    <row r="387" spans="1:15">
      <c r="A387" s="1" t="s">
        <v>4459</v>
      </c>
      <c r="B387" s="1" t="s">
        <v>5644</v>
      </c>
      <c r="C387" s="1" t="s">
        <v>5645</v>
      </c>
      <c r="D387" s="1" t="s">
        <v>5557</v>
      </c>
      <c r="E387" s="2">
        <v>510</v>
      </c>
      <c r="F387" s="1" t="s">
        <v>5646</v>
      </c>
      <c r="G387" s="2" t="s">
        <v>18</v>
      </c>
      <c r="H387" s="1" t="s">
        <v>9480</v>
      </c>
      <c r="I387" s="3">
        <v>45190.429861111108</v>
      </c>
      <c r="J387" s="4">
        <v>112500</v>
      </c>
      <c r="K387" s="5">
        <v>6100</v>
      </c>
      <c r="L387" s="5">
        <v>82700</v>
      </c>
      <c r="M387" s="5">
        <f t="shared" si="13"/>
        <v>88800</v>
      </c>
      <c r="N387" s="38">
        <v>1.9</v>
      </c>
      <c r="O387" s="38">
        <v>2.1714285714285713</v>
      </c>
    </row>
    <row r="388" spans="1:15">
      <c r="A388" s="1" t="s">
        <v>4459</v>
      </c>
      <c r="B388" s="1" t="s">
        <v>5647</v>
      </c>
      <c r="C388" s="1" t="s">
        <v>5648</v>
      </c>
      <c r="D388" s="1" t="s">
        <v>5557</v>
      </c>
      <c r="E388" s="2">
        <v>510</v>
      </c>
      <c r="F388" s="1" t="s">
        <v>5649</v>
      </c>
      <c r="G388" s="2" t="s">
        <v>18</v>
      </c>
      <c r="H388" s="1" t="s">
        <v>9481</v>
      </c>
      <c r="I388" s="3">
        <v>45174.512650462966</v>
      </c>
      <c r="J388" s="4">
        <v>113500</v>
      </c>
      <c r="K388" s="5">
        <v>6400</v>
      </c>
      <c r="L388" s="5">
        <v>82900</v>
      </c>
      <c r="M388" s="5">
        <f t="shared" si="13"/>
        <v>89300</v>
      </c>
      <c r="N388" s="38">
        <v>1.9</v>
      </c>
      <c r="O388" s="38">
        <v>2.1714285714285713</v>
      </c>
    </row>
    <row r="389" spans="1:15">
      <c r="A389" s="1" t="s">
        <v>4459</v>
      </c>
      <c r="B389" s="1" t="s">
        <v>5650</v>
      </c>
      <c r="C389" s="1" t="s">
        <v>5651</v>
      </c>
      <c r="D389" s="1" t="s">
        <v>5557</v>
      </c>
      <c r="E389" s="2">
        <v>510</v>
      </c>
      <c r="F389" s="1" t="s">
        <v>5652</v>
      </c>
      <c r="G389" s="2" t="s">
        <v>18</v>
      </c>
      <c r="H389" s="1" t="s">
        <v>9482</v>
      </c>
      <c r="I389" s="3">
        <v>45093.534467592595</v>
      </c>
      <c r="J389" s="4">
        <v>168000</v>
      </c>
      <c r="K389" s="5">
        <v>5900</v>
      </c>
      <c r="L389" s="5">
        <v>126900</v>
      </c>
      <c r="M389" s="5">
        <f t="shared" si="13"/>
        <v>132800</v>
      </c>
      <c r="N389" s="38">
        <v>1.9</v>
      </c>
      <c r="O389" s="38">
        <v>2.1714285714285713</v>
      </c>
    </row>
    <row r="390" spans="1:15">
      <c r="A390" s="1" t="s">
        <v>4459</v>
      </c>
      <c r="B390" s="1" t="s">
        <v>5653</v>
      </c>
      <c r="C390" s="1" t="s">
        <v>5654</v>
      </c>
      <c r="D390" s="1" t="s">
        <v>5557</v>
      </c>
      <c r="E390" s="2">
        <v>510</v>
      </c>
      <c r="F390" s="1" t="s">
        <v>5655</v>
      </c>
      <c r="G390" s="2" t="s">
        <v>18</v>
      </c>
      <c r="H390" s="1" t="s">
        <v>9483</v>
      </c>
      <c r="I390" s="3">
        <v>45268.671875</v>
      </c>
      <c r="J390" s="4">
        <v>135000</v>
      </c>
      <c r="K390" s="5">
        <v>4300</v>
      </c>
      <c r="L390" s="5">
        <v>101600</v>
      </c>
      <c r="M390" s="5">
        <f t="shared" si="13"/>
        <v>105900</v>
      </c>
      <c r="N390" s="38">
        <v>1.9</v>
      </c>
      <c r="O390" s="38">
        <v>2.1714285714285713</v>
      </c>
    </row>
    <row r="391" spans="1:15">
      <c r="A391" s="1" t="s">
        <v>4459</v>
      </c>
      <c r="B391" s="1" t="s">
        <v>5656</v>
      </c>
      <c r="C391" s="1" t="s">
        <v>5657</v>
      </c>
      <c r="D391" s="1" t="s">
        <v>5557</v>
      </c>
      <c r="E391" s="2">
        <v>510</v>
      </c>
      <c r="F391" s="1" t="s">
        <v>5658</v>
      </c>
      <c r="G391" s="2" t="s">
        <v>18</v>
      </c>
      <c r="H391" s="1" t="s">
        <v>9484</v>
      </c>
      <c r="I391" s="3">
        <v>44978.513032407405</v>
      </c>
      <c r="J391" s="4">
        <v>153000</v>
      </c>
      <c r="K391" s="5">
        <v>5000</v>
      </c>
      <c r="L391" s="5">
        <v>116800</v>
      </c>
      <c r="M391" s="5">
        <f t="shared" si="13"/>
        <v>121800</v>
      </c>
      <c r="N391" s="38">
        <v>1.9</v>
      </c>
      <c r="O391" s="38">
        <v>2.1714285714285713</v>
      </c>
    </row>
    <row r="392" spans="1:15">
      <c r="A392" s="1" t="s">
        <v>4459</v>
      </c>
      <c r="B392" s="1" t="s">
        <v>5659</v>
      </c>
      <c r="C392" s="1" t="s">
        <v>5660</v>
      </c>
      <c r="D392" s="1" t="s">
        <v>5557</v>
      </c>
      <c r="E392" s="2">
        <v>510</v>
      </c>
      <c r="F392" s="1" t="s">
        <v>5661</v>
      </c>
      <c r="G392" s="2" t="s">
        <v>18</v>
      </c>
      <c r="H392" s="1" t="s">
        <v>9485</v>
      </c>
      <c r="I392" s="3">
        <v>44995.575983796298</v>
      </c>
      <c r="J392" s="4">
        <v>125900</v>
      </c>
      <c r="K392" s="5">
        <v>6100</v>
      </c>
      <c r="L392" s="5">
        <v>93900</v>
      </c>
      <c r="M392" s="5">
        <f t="shared" si="13"/>
        <v>100000</v>
      </c>
      <c r="N392" s="38">
        <v>1.9</v>
      </c>
      <c r="O392" s="38">
        <v>2.1714285714285713</v>
      </c>
    </row>
    <row r="393" spans="1:15">
      <c r="A393" s="1" t="s">
        <v>4459</v>
      </c>
      <c r="B393" s="1" t="s">
        <v>5662</v>
      </c>
      <c r="C393" s="1" t="s">
        <v>5663</v>
      </c>
      <c r="D393" s="1" t="s">
        <v>5557</v>
      </c>
      <c r="E393" s="2">
        <v>510</v>
      </c>
      <c r="F393" s="1" t="s">
        <v>5664</v>
      </c>
      <c r="G393" s="2" t="s">
        <v>18</v>
      </c>
      <c r="H393" s="1" t="s">
        <v>9486</v>
      </c>
      <c r="I393" s="3">
        <v>45107.634340277778</v>
      </c>
      <c r="J393" s="4">
        <v>130000</v>
      </c>
      <c r="K393" s="5">
        <v>5800</v>
      </c>
      <c r="L393" s="5">
        <v>97700</v>
      </c>
      <c r="M393" s="5">
        <f t="shared" si="13"/>
        <v>103500</v>
      </c>
      <c r="N393" s="38">
        <v>1.9</v>
      </c>
      <c r="O393" s="38">
        <v>2.1714285714285713</v>
      </c>
    </row>
    <row r="394" spans="1:15">
      <c r="A394" s="1" t="s">
        <v>4459</v>
      </c>
      <c r="B394" s="1" t="s">
        <v>5665</v>
      </c>
      <c r="C394" s="1" t="s">
        <v>5666</v>
      </c>
      <c r="D394" s="1" t="s">
        <v>5557</v>
      </c>
      <c r="E394" s="2">
        <v>510</v>
      </c>
      <c r="F394" s="1" t="s">
        <v>5667</v>
      </c>
      <c r="G394" s="2" t="s">
        <v>18</v>
      </c>
      <c r="H394" s="1" t="s">
        <v>9487</v>
      </c>
      <c r="I394" s="3">
        <v>45126.376608796294</v>
      </c>
      <c r="J394" s="4">
        <v>150000</v>
      </c>
      <c r="K394" s="5">
        <v>5700</v>
      </c>
      <c r="L394" s="5">
        <v>113700</v>
      </c>
      <c r="M394" s="5">
        <f t="shared" si="13"/>
        <v>119400</v>
      </c>
      <c r="N394" s="38">
        <v>1.9</v>
      </c>
      <c r="O394" s="38">
        <v>2.1714285714285713</v>
      </c>
    </row>
    <row r="395" spans="1:15">
      <c r="A395" s="1" t="s">
        <v>4459</v>
      </c>
      <c r="B395" s="1" t="s">
        <v>5668</v>
      </c>
      <c r="C395" s="1" t="s">
        <v>5669</v>
      </c>
      <c r="D395" s="1" t="s">
        <v>5557</v>
      </c>
      <c r="E395" s="2">
        <v>510</v>
      </c>
      <c r="F395" s="1" t="s">
        <v>5670</v>
      </c>
      <c r="G395" s="2" t="s">
        <v>18</v>
      </c>
      <c r="H395" s="1" t="s">
        <v>9488</v>
      </c>
      <c r="I395" s="3">
        <v>45238.38722222222</v>
      </c>
      <c r="J395" s="4">
        <v>123000</v>
      </c>
      <c r="K395" s="5">
        <v>5900</v>
      </c>
      <c r="L395" s="5">
        <v>93200</v>
      </c>
      <c r="M395" s="5">
        <f t="shared" ref="M395:M417" si="14">SUM(K395:L395)</f>
        <v>99100</v>
      </c>
      <c r="N395" s="38">
        <v>1.9</v>
      </c>
      <c r="O395" s="38">
        <v>2.1714285714285713</v>
      </c>
    </row>
    <row r="396" spans="1:15">
      <c r="A396" s="1" t="s">
        <v>4459</v>
      </c>
      <c r="B396" s="1" t="s">
        <v>5671</v>
      </c>
      <c r="C396" s="1" t="s">
        <v>5672</v>
      </c>
      <c r="D396" s="1" t="s">
        <v>5557</v>
      </c>
      <c r="E396" s="2">
        <v>510</v>
      </c>
      <c r="F396" s="1" t="s">
        <v>5673</v>
      </c>
      <c r="G396" s="2" t="s">
        <v>18</v>
      </c>
      <c r="H396" s="1" t="s">
        <v>9489</v>
      </c>
      <c r="I396" s="3">
        <v>45139.414907407408</v>
      </c>
      <c r="J396" s="4">
        <v>95000</v>
      </c>
      <c r="K396" s="5">
        <v>5600</v>
      </c>
      <c r="L396" s="5">
        <v>71300</v>
      </c>
      <c r="M396" s="5">
        <f t="shared" si="14"/>
        <v>76900</v>
      </c>
      <c r="N396" s="38">
        <v>1.9</v>
      </c>
      <c r="O396" s="38">
        <v>2.1714285714285713</v>
      </c>
    </row>
    <row r="397" spans="1:15">
      <c r="A397" s="1" t="s">
        <v>4459</v>
      </c>
      <c r="B397" s="1" t="s">
        <v>5674</v>
      </c>
      <c r="C397" s="1" t="s">
        <v>5675</v>
      </c>
      <c r="D397" s="1" t="s">
        <v>5557</v>
      </c>
      <c r="E397" s="2">
        <v>510</v>
      </c>
      <c r="F397" s="1" t="s">
        <v>5676</v>
      </c>
      <c r="G397" s="2" t="s">
        <v>18</v>
      </c>
      <c r="H397" s="1" t="s">
        <v>9490</v>
      </c>
      <c r="I397" s="3">
        <v>45051.352812500001</v>
      </c>
      <c r="J397" s="4">
        <v>129000</v>
      </c>
      <c r="K397" s="5">
        <v>5600</v>
      </c>
      <c r="L397" s="5">
        <v>99800</v>
      </c>
      <c r="M397" s="5">
        <f t="shared" si="14"/>
        <v>105400</v>
      </c>
      <c r="N397" s="38">
        <v>1.9</v>
      </c>
      <c r="O397" s="38">
        <v>2.1714285714285713</v>
      </c>
    </row>
    <row r="398" spans="1:15">
      <c r="A398" s="1" t="s">
        <v>4459</v>
      </c>
      <c r="B398" s="1" t="s">
        <v>5677</v>
      </c>
      <c r="C398" s="1" t="s">
        <v>5678</v>
      </c>
      <c r="D398" s="1" t="s">
        <v>5557</v>
      </c>
      <c r="E398" s="2">
        <v>510</v>
      </c>
      <c r="F398" s="1" t="s">
        <v>5679</v>
      </c>
      <c r="G398" s="2" t="s">
        <v>18</v>
      </c>
      <c r="H398" s="1" t="s">
        <v>9491</v>
      </c>
      <c r="I398" s="3">
        <v>45022.486805555556</v>
      </c>
      <c r="J398" s="4">
        <v>132000</v>
      </c>
      <c r="K398" s="5">
        <v>6700</v>
      </c>
      <c r="L398" s="5">
        <v>102000</v>
      </c>
      <c r="M398" s="5">
        <f t="shared" si="14"/>
        <v>108700</v>
      </c>
      <c r="N398" s="38">
        <v>1.9</v>
      </c>
      <c r="O398" s="38">
        <v>2.1714285714285713</v>
      </c>
    </row>
    <row r="399" spans="1:15">
      <c r="A399" s="1" t="s">
        <v>4459</v>
      </c>
      <c r="B399" s="1" t="s">
        <v>5680</v>
      </c>
      <c r="C399" s="1" t="s">
        <v>5681</v>
      </c>
      <c r="D399" s="1" t="s">
        <v>5557</v>
      </c>
      <c r="E399" s="2">
        <v>510</v>
      </c>
      <c r="F399" s="1" t="s">
        <v>5682</v>
      </c>
      <c r="G399" s="2" t="s">
        <v>18</v>
      </c>
      <c r="H399" s="1" t="s">
        <v>9492</v>
      </c>
      <c r="I399" s="3">
        <v>45169.508206018516</v>
      </c>
      <c r="J399" s="4">
        <v>191000</v>
      </c>
      <c r="K399" s="5">
        <v>5200</v>
      </c>
      <c r="L399" s="5">
        <v>151900</v>
      </c>
      <c r="M399" s="5">
        <f t="shared" si="14"/>
        <v>157100</v>
      </c>
      <c r="N399" s="38">
        <v>1.9</v>
      </c>
      <c r="O399" s="38">
        <v>2.1714285714285713</v>
      </c>
    </row>
    <row r="400" spans="1:15">
      <c r="A400" s="1" t="s">
        <v>4459</v>
      </c>
      <c r="B400" s="1" t="s">
        <v>5683</v>
      </c>
      <c r="C400" s="1" t="s">
        <v>5684</v>
      </c>
      <c r="D400" s="1" t="s">
        <v>5557</v>
      </c>
      <c r="E400" s="2">
        <v>510</v>
      </c>
      <c r="F400" s="1" t="s">
        <v>5685</v>
      </c>
      <c r="G400" s="2" t="s">
        <v>18</v>
      </c>
      <c r="H400" s="1" t="s">
        <v>9493</v>
      </c>
      <c r="I400" s="3">
        <v>44929.402314814812</v>
      </c>
      <c r="J400" s="4">
        <v>155500</v>
      </c>
      <c r="K400" s="5">
        <v>5600</v>
      </c>
      <c r="L400" s="5">
        <v>122500</v>
      </c>
      <c r="M400" s="5">
        <f t="shared" si="14"/>
        <v>128100</v>
      </c>
      <c r="N400" s="38">
        <v>1.9</v>
      </c>
      <c r="O400" s="38">
        <v>2.1714285714285713</v>
      </c>
    </row>
    <row r="401" spans="1:15">
      <c r="A401" s="1" t="s">
        <v>4459</v>
      </c>
      <c r="B401" s="1" t="s">
        <v>5686</v>
      </c>
      <c r="C401" s="1" t="s">
        <v>5687</v>
      </c>
      <c r="D401" s="1" t="s">
        <v>5557</v>
      </c>
      <c r="E401" s="2">
        <v>510</v>
      </c>
      <c r="F401" s="1" t="s">
        <v>5688</v>
      </c>
      <c r="G401" s="2" t="s">
        <v>18</v>
      </c>
      <c r="H401" s="1" t="s">
        <v>9494</v>
      </c>
      <c r="I401" s="3">
        <v>45084.428773148145</v>
      </c>
      <c r="J401" s="4">
        <v>162000</v>
      </c>
      <c r="K401" s="5">
        <v>5900</v>
      </c>
      <c r="L401" s="5">
        <v>130100</v>
      </c>
      <c r="M401" s="5">
        <f t="shared" si="14"/>
        <v>136000</v>
      </c>
      <c r="N401" s="38">
        <v>1.9</v>
      </c>
      <c r="O401" s="38">
        <v>2.1714285714285713</v>
      </c>
    </row>
    <row r="402" spans="1:15">
      <c r="A402" s="1" t="s">
        <v>4459</v>
      </c>
      <c r="B402" s="1" t="s">
        <v>5689</v>
      </c>
      <c r="C402" s="1" t="s">
        <v>5690</v>
      </c>
      <c r="D402" s="1" t="s">
        <v>5557</v>
      </c>
      <c r="E402" s="2">
        <v>510</v>
      </c>
      <c r="F402" s="1" t="s">
        <v>5691</v>
      </c>
      <c r="G402" s="2" t="s">
        <v>18</v>
      </c>
      <c r="H402" s="1" t="s">
        <v>9495</v>
      </c>
      <c r="I402" s="3">
        <v>45196.475995370369</v>
      </c>
      <c r="J402" s="4">
        <v>139900</v>
      </c>
      <c r="K402" s="5">
        <v>5000</v>
      </c>
      <c r="L402" s="5">
        <v>112200</v>
      </c>
      <c r="M402" s="5">
        <f t="shared" si="14"/>
        <v>117200</v>
      </c>
      <c r="N402" s="38">
        <v>1.9</v>
      </c>
      <c r="O402" s="38">
        <v>2.1714285714285713</v>
      </c>
    </row>
    <row r="403" spans="1:15">
      <c r="A403" s="1" t="s">
        <v>4459</v>
      </c>
      <c r="B403" s="1" t="s">
        <v>5692</v>
      </c>
      <c r="C403" s="1" t="s">
        <v>5693</v>
      </c>
      <c r="D403" s="1" t="s">
        <v>5557</v>
      </c>
      <c r="E403" s="2">
        <v>510</v>
      </c>
      <c r="F403" s="1" t="s">
        <v>5694</v>
      </c>
      <c r="G403" s="2" t="s">
        <v>18</v>
      </c>
      <c r="H403" s="1" t="s">
        <v>9496</v>
      </c>
      <c r="I403" s="3">
        <v>45217.604016203702</v>
      </c>
      <c r="J403" s="4">
        <v>135000</v>
      </c>
      <c r="K403" s="5">
        <v>6100</v>
      </c>
      <c r="L403" s="5">
        <v>108400</v>
      </c>
      <c r="M403" s="5">
        <f t="shared" si="14"/>
        <v>114500</v>
      </c>
      <c r="N403" s="38">
        <v>1.9</v>
      </c>
      <c r="O403" s="38">
        <v>2.1714285714285713</v>
      </c>
    </row>
    <row r="404" spans="1:15">
      <c r="A404" s="1" t="s">
        <v>4459</v>
      </c>
      <c r="B404" s="1" t="s">
        <v>5695</v>
      </c>
      <c r="C404" s="1" t="s">
        <v>5696</v>
      </c>
      <c r="D404" s="1" t="s">
        <v>5557</v>
      </c>
      <c r="E404" s="2">
        <v>510</v>
      </c>
      <c r="F404" s="1" t="s">
        <v>5697</v>
      </c>
      <c r="G404" s="2" t="s">
        <v>18</v>
      </c>
      <c r="H404" s="1" t="s">
        <v>9497</v>
      </c>
      <c r="I404" s="3">
        <v>45183.406331018516</v>
      </c>
      <c r="J404" s="4">
        <v>145000</v>
      </c>
      <c r="K404" s="5">
        <v>5700</v>
      </c>
      <c r="L404" s="5">
        <v>117900</v>
      </c>
      <c r="M404" s="5">
        <f t="shared" si="14"/>
        <v>123600</v>
      </c>
      <c r="N404" s="38">
        <v>1.9</v>
      </c>
      <c r="O404" s="38">
        <v>2.1714285714285713</v>
      </c>
    </row>
    <row r="405" spans="1:15">
      <c r="A405" s="1" t="s">
        <v>4459</v>
      </c>
      <c r="B405" s="1" t="s">
        <v>5698</v>
      </c>
      <c r="C405" s="1" t="s">
        <v>5699</v>
      </c>
      <c r="D405" s="1" t="s">
        <v>5557</v>
      </c>
      <c r="E405" s="2">
        <v>510</v>
      </c>
      <c r="F405" s="1" t="s">
        <v>5700</v>
      </c>
      <c r="G405" s="2" t="s">
        <v>18</v>
      </c>
      <c r="H405" s="1" t="s">
        <v>9498</v>
      </c>
      <c r="I405" s="3">
        <v>45062.343078703707</v>
      </c>
      <c r="J405" s="4">
        <v>202000</v>
      </c>
      <c r="K405" s="5">
        <v>10100</v>
      </c>
      <c r="L405" s="5">
        <v>163200</v>
      </c>
      <c r="M405" s="5">
        <f t="shared" si="14"/>
        <v>173300</v>
      </c>
      <c r="N405" s="38">
        <v>1.9</v>
      </c>
      <c r="O405" s="38">
        <v>2.1714285714285713</v>
      </c>
    </row>
    <row r="406" spans="1:15">
      <c r="A406" s="1" t="s">
        <v>4459</v>
      </c>
      <c r="B406" s="1" t="s">
        <v>5701</v>
      </c>
      <c r="C406" s="1" t="s">
        <v>5702</v>
      </c>
      <c r="D406" s="1" t="s">
        <v>5557</v>
      </c>
      <c r="E406" s="2">
        <v>510</v>
      </c>
      <c r="F406" s="1" t="s">
        <v>5703</v>
      </c>
      <c r="G406" s="2" t="s">
        <v>18</v>
      </c>
      <c r="H406" s="1" t="s">
        <v>9499</v>
      </c>
      <c r="I406" s="3">
        <v>45016.495312500003</v>
      </c>
      <c r="J406" s="4">
        <v>175000</v>
      </c>
      <c r="K406" s="5">
        <v>5900</v>
      </c>
      <c r="L406" s="5">
        <v>169200</v>
      </c>
      <c r="M406" s="5">
        <f t="shared" si="14"/>
        <v>175100</v>
      </c>
      <c r="N406" s="38">
        <v>1.9</v>
      </c>
      <c r="O406" s="38">
        <v>2.1714285714285713</v>
      </c>
    </row>
    <row r="407" spans="1:15">
      <c r="A407" s="1" t="s">
        <v>4459</v>
      </c>
      <c r="B407" s="1" t="s">
        <v>5704</v>
      </c>
      <c r="C407" s="1" t="s">
        <v>5705</v>
      </c>
      <c r="D407" s="1" t="s">
        <v>5557</v>
      </c>
      <c r="E407" s="2">
        <v>510</v>
      </c>
      <c r="F407" s="1" t="s">
        <v>5706</v>
      </c>
      <c r="G407" s="2" t="s">
        <v>18</v>
      </c>
      <c r="H407" s="1" t="s">
        <v>9500</v>
      </c>
      <c r="I407" s="3">
        <v>45280.465046296296</v>
      </c>
      <c r="J407" s="4">
        <v>159900</v>
      </c>
      <c r="K407" s="5">
        <v>5900</v>
      </c>
      <c r="L407" s="5">
        <v>131700</v>
      </c>
      <c r="M407" s="5">
        <f t="shared" si="14"/>
        <v>137600</v>
      </c>
      <c r="N407" s="38">
        <v>1.9</v>
      </c>
      <c r="O407" s="38">
        <v>2.1714285714285713</v>
      </c>
    </row>
    <row r="408" spans="1:15">
      <c r="A408" s="1" t="s">
        <v>4459</v>
      </c>
      <c r="B408" s="1" t="s">
        <v>5707</v>
      </c>
      <c r="C408" s="1" t="s">
        <v>5708</v>
      </c>
      <c r="D408" s="1" t="s">
        <v>5557</v>
      </c>
      <c r="E408" s="2">
        <v>510</v>
      </c>
      <c r="F408" s="1" t="s">
        <v>5709</v>
      </c>
      <c r="G408" s="2" t="s">
        <v>18</v>
      </c>
      <c r="H408" s="1" t="s">
        <v>9501</v>
      </c>
      <c r="I408" s="3">
        <v>45219.541574074072</v>
      </c>
      <c r="J408" s="4">
        <v>115000</v>
      </c>
      <c r="K408" s="5">
        <v>5100</v>
      </c>
      <c r="L408" s="5">
        <v>92700</v>
      </c>
      <c r="M408" s="5">
        <f t="shared" si="14"/>
        <v>97800</v>
      </c>
      <c r="N408" s="38">
        <v>1.9</v>
      </c>
      <c r="O408" s="38">
        <v>2.1714285714285713</v>
      </c>
    </row>
    <row r="409" spans="1:15">
      <c r="A409" s="1" t="s">
        <v>4459</v>
      </c>
      <c r="B409" s="1" t="s">
        <v>5710</v>
      </c>
      <c r="C409" s="1" t="s">
        <v>5711</v>
      </c>
      <c r="D409" s="1" t="s">
        <v>5557</v>
      </c>
      <c r="E409" s="2">
        <v>510</v>
      </c>
      <c r="F409" s="1" t="s">
        <v>5712</v>
      </c>
      <c r="G409" s="2" t="s">
        <v>18</v>
      </c>
      <c r="H409" s="1" t="s">
        <v>9502</v>
      </c>
      <c r="I409" s="3">
        <v>45168.35260416667</v>
      </c>
      <c r="J409" s="4">
        <v>140000</v>
      </c>
      <c r="K409" s="5">
        <v>5900</v>
      </c>
      <c r="L409" s="5">
        <v>114900</v>
      </c>
      <c r="M409" s="5">
        <f t="shared" si="14"/>
        <v>120800</v>
      </c>
      <c r="N409" s="38">
        <v>1.9</v>
      </c>
      <c r="O409" s="38">
        <v>2.1714285714285713</v>
      </c>
    </row>
    <row r="410" spans="1:15">
      <c r="A410" s="1" t="s">
        <v>4459</v>
      </c>
      <c r="B410" s="1" t="s">
        <v>5713</v>
      </c>
      <c r="C410" s="1" t="s">
        <v>5714</v>
      </c>
      <c r="D410" s="1" t="s">
        <v>5557</v>
      </c>
      <c r="E410" s="2">
        <v>510</v>
      </c>
      <c r="F410" s="1" t="s">
        <v>5715</v>
      </c>
      <c r="G410" s="2" t="s">
        <v>18</v>
      </c>
      <c r="H410" s="1" t="s">
        <v>9503</v>
      </c>
      <c r="I410" s="3">
        <v>45139.418530092589</v>
      </c>
      <c r="J410" s="4">
        <v>125000</v>
      </c>
      <c r="K410" s="5">
        <v>5800</v>
      </c>
      <c r="L410" s="5">
        <v>102600</v>
      </c>
      <c r="M410" s="5">
        <f t="shared" si="14"/>
        <v>108400</v>
      </c>
      <c r="N410" s="38">
        <v>1.9</v>
      </c>
      <c r="O410" s="38">
        <v>2.1714285714285713</v>
      </c>
    </row>
    <row r="411" spans="1:15">
      <c r="A411" s="1" t="s">
        <v>4459</v>
      </c>
      <c r="B411" s="1" t="s">
        <v>5716</v>
      </c>
      <c r="C411" s="1" t="s">
        <v>5717</v>
      </c>
      <c r="D411" s="1" t="s">
        <v>5557</v>
      </c>
      <c r="E411" s="2">
        <v>510</v>
      </c>
      <c r="F411" s="1" t="s">
        <v>5718</v>
      </c>
      <c r="G411" s="2" t="s">
        <v>18</v>
      </c>
      <c r="H411" s="1" t="s">
        <v>9504</v>
      </c>
      <c r="I411" s="3">
        <v>45194.496111111112</v>
      </c>
      <c r="J411" s="4">
        <v>169000</v>
      </c>
      <c r="K411" s="5">
        <v>6200</v>
      </c>
      <c r="L411" s="5">
        <v>141000</v>
      </c>
      <c r="M411" s="5">
        <f t="shared" si="14"/>
        <v>147200</v>
      </c>
      <c r="N411" s="38">
        <v>1.9</v>
      </c>
      <c r="O411" s="38">
        <v>2.1714285714285713</v>
      </c>
    </row>
    <row r="412" spans="1:15">
      <c r="A412" s="1" t="s">
        <v>4459</v>
      </c>
      <c r="B412" s="1" t="s">
        <v>5719</v>
      </c>
      <c r="C412" s="1" t="s">
        <v>5720</v>
      </c>
      <c r="D412" s="1" t="s">
        <v>5557</v>
      </c>
      <c r="E412" s="2">
        <v>510</v>
      </c>
      <c r="F412" s="1" t="s">
        <v>5721</v>
      </c>
      <c r="G412" s="2" t="s">
        <v>18</v>
      </c>
      <c r="H412" s="1" t="s">
        <v>9505</v>
      </c>
      <c r="I412" s="3">
        <v>45061.515115740738</v>
      </c>
      <c r="J412" s="4">
        <v>150000</v>
      </c>
      <c r="K412" s="5">
        <v>5900</v>
      </c>
      <c r="L412" s="5">
        <v>126800</v>
      </c>
      <c r="M412" s="5">
        <f t="shared" si="14"/>
        <v>132700</v>
      </c>
      <c r="N412" s="38">
        <v>1.9</v>
      </c>
      <c r="O412" s="38">
        <v>2.1714285714285713</v>
      </c>
    </row>
    <row r="413" spans="1:15">
      <c r="A413" s="1" t="s">
        <v>4459</v>
      </c>
      <c r="B413" s="1" t="s">
        <v>5722</v>
      </c>
      <c r="C413" s="1" t="s">
        <v>5723</v>
      </c>
      <c r="D413" s="1" t="s">
        <v>5557</v>
      </c>
      <c r="E413" s="2">
        <v>510</v>
      </c>
      <c r="F413" s="1" t="s">
        <v>5724</v>
      </c>
      <c r="G413" s="2" t="s">
        <v>18</v>
      </c>
      <c r="H413" s="1" t="s">
        <v>9506</v>
      </c>
      <c r="I413" s="3">
        <v>44981.59988425926</v>
      </c>
      <c r="J413" s="4">
        <v>170000</v>
      </c>
      <c r="K413" s="5">
        <v>5900</v>
      </c>
      <c r="L413" s="5">
        <v>145200</v>
      </c>
      <c r="M413" s="5">
        <f t="shared" si="14"/>
        <v>151100</v>
      </c>
      <c r="N413" s="38">
        <v>1.9</v>
      </c>
      <c r="O413" s="38">
        <v>2.1714285714285713</v>
      </c>
    </row>
    <row r="414" spans="1:15">
      <c r="A414" s="1" t="s">
        <v>4459</v>
      </c>
      <c r="B414" s="1" t="s">
        <v>5725</v>
      </c>
      <c r="C414" s="1" t="s">
        <v>5726</v>
      </c>
      <c r="D414" s="1" t="s">
        <v>5557</v>
      </c>
      <c r="E414" s="2">
        <v>510</v>
      </c>
      <c r="F414" s="1" t="s">
        <v>5727</v>
      </c>
      <c r="G414" s="2" t="s">
        <v>18</v>
      </c>
      <c r="H414" s="1" t="s">
        <v>9507</v>
      </c>
      <c r="I414" s="3">
        <v>45198.580312500002</v>
      </c>
      <c r="J414" s="4">
        <v>150000</v>
      </c>
      <c r="K414" s="5">
        <v>5900</v>
      </c>
      <c r="L414" s="5">
        <v>127600</v>
      </c>
      <c r="M414" s="5">
        <f t="shared" si="14"/>
        <v>133500</v>
      </c>
      <c r="N414" s="38">
        <v>1.9</v>
      </c>
      <c r="O414" s="38">
        <v>2.1714285714285713</v>
      </c>
    </row>
    <row r="415" spans="1:15">
      <c r="A415" s="1" t="s">
        <v>4459</v>
      </c>
      <c r="B415" s="1" t="s">
        <v>5728</v>
      </c>
      <c r="C415" s="1" t="s">
        <v>5729</v>
      </c>
      <c r="D415" s="1" t="s">
        <v>5557</v>
      </c>
      <c r="E415" s="2">
        <v>510</v>
      </c>
      <c r="F415" s="1" t="s">
        <v>5730</v>
      </c>
      <c r="G415" s="2" t="s">
        <v>18</v>
      </c>
      <c r="H415" s="1" t="s">
        <v>9508</v>
      </c>
      <c r="I415" s="3">
        <v>45035.375127314815</v>
      </c>
      <c r="J415" s="4">
        <v>130000</v>
      </c>
      <c r="K415" s="5">
        <v>5800</v>
      </c>
      <c r="L415" s="5">
        <v>111400</v>
      </c>
      <c r="M415" s="5">
        <f t="shared" si="14"/>
        <v>117200</v>
      </c>
      <c r="N415" s="38">
        <v>1.9</v>
      </c>
      <c r="O415" s="38">
        <v>2.1714285714285713</v>
      </c>
    </row>
    <row r="416" spans="1:15">
      <c r="A416" s="1" t="s">
        <v>4459</v>
      </c>
      <c r="B416" s="1" t="s">
        <v>5731</v>
      </c>
      <c r="C416" s="1" t="s">
        <v>5732</v>
      </c>
      <c r="D416" s="1" t="s">
        <v>5557</v>
      </c>
      <c r="E416" s="2">
        <v>510</v>
      </c>
      <c r="F416" s="1" t="s">
        <v>5733</v>
      </c>
      <c r="G416" s="2" t="s">
        <v>18</v>
      </c>
      <c r="H416" s="1" t="s">
        <v>9509</v>
      </c>
      <c r="I416" s="3">
        <v>45138.600057870368</v>
      </c>
      <c r="J416" s="4">
        <v>126500</v>
      </c>
      <c r="K416" s="5">
        <v>6100</v>
      </c>
      <c r="L416" s="5">
        <v>108100</v>
      </c>
      <c r="M416" s="5">
        <f t="shared" si="14"/>
        <v>114200</v>
      </c>
      <c r="N416" s="38">
        <v>1.9</v>
      </c>
      <c r="O416" s="38">
        <v>2.1714285714285713</v>
      </c>
    </row>
    <row r="417" spans="1:15">
      <c r="A417" s="1" t="s">
        <v>4459</v>
      </c>
      <c r="B417" s="1" t="s">
        <v>5734</v>
      </c>
      <c r="C417" s="1" t="s">
        <v>5735</v>
      </c>
      <c r="D417" s="1" t="s">
        <v>5557</v>
      </c>
      <c r="E417" s="2">
        <v>510</v>
      </c>
      <c r="F417" s="1" t="s">
        <v>5736</v>
      </c>
      <c r="G417" s="2" t="s">
        <v>18</v>
      </c>
      <c r="H417" s="1" t="s">
        <v>9510</v>
      </c>
      <c r="I417" s="3">
        <v>45023.592499999999</v>
      </c>
      <c r="J417" s="4">
        <v>139000</v>
      </c>
      <c r="K417" s="5">
        <v>5900</v>
      </c>
      <c r="L417" s="5">
        <v>121000</v>
      </c>
      <c r="M417" s="5">
        <f t="shared" si="14"/>
        <v>126900</v>
      </c>
      <c r="N417" s="38">
        <v>1.9</v>
      </c>
      <c r="O417" s="38">
        <v>2.1714285714285713</v>
      </c>
    </row>
    <row r="418" spans="1:15">
      <c r="A418" s="1" t="s">
        <v>4459</v>
      </c>
      <c r="B418" s="1" t="s">
        <v>5737</v>
      </c>
      <c r="C418" s="1" t="s">
        <v>5738</v>
      </c>
      <c r="D418" s="1" t="s">
        <v>5557</v>
      </c>
      <c r="E418" s="2">
        <v>510</v>
      </c>
      <c r="F418" s="1" t="s">
        <v>5739</v>
      </c>
      <c r="G418" s="2" t="s">
        <v>18</v>
      </c>
      <c r="H418" s="1" t="s">
        <v>9511</v>
      </c>
      <c r="I418" s="3">
        <v>44963.620416666665</v>
      </c>
      <c r="J418" s="4">
        <v>120000</v>
      </c>
      <c r="K418" s="5">
        <v>4300</v>
      </c>
      <c r="L418" s="5">
        <v>103200</v>
      </c>
      <c r="M418" s="5">
        <f>SUM(K418:L418)+1800</f>
        <v>109300</v>
      </c>
      <c r="N418" s="38">
        <v>1.9</v>
      </c>
      <c r="O418" s="38">
        <v>2.1714285714285713</v>
      </c>
    </row>
    <row r="419" spans="1:15">
      <c r="A419" s="1" t="s">
        <v>4459</v>
      </c>
      <c r="B419" s="1" t="s">
        <v>5740</v>
      </c>
      <c r="C419" s="1" t="s">
        <v>5741</v>
      </c>
      <c r="D419" s="1" t="s">
        <v>5570</v>
      </c>
      <c r="E419" s="2">
        <v>500</v>
      </c>
      <c r="F419" s="1" t="s">
        <v>5742</v>
      </c>
      <c r="G419" s="2" t="s">
        <v>18</v>
      </c>
      <c r="H419" s="1" t="s">
        <v>9511</v>
      </c>
      <c r="I419" s="3">
        <v>44963.620416666665</v>
      </c>
      <c r="K419" s="5">
        <v>1800</v>
      </c>
      <c r="L419" s="5">
        <v>0</v>
      </c>
      <c r="N419" s="38">
        <v>1</v>
      </c>
      <c r="O419" s="38">
        <v>1</v>
      </c>
    </row>
    <row r="420" spans="1:15">
      <c r="A420" s="1" t="s">
        <v>4459</v>
      </c>
      <c r="B420" s="1" t="s">
        <v>5743</v>
      </c>
      <c r="C420" s="1" t="s">
        <v>5744</v>
      </c>
      <c r="D420" s="1" t="s">
        <v>5557</v>
      </c>
      <c r="E420" s="2">
        <v>510</v>
      </c>
      <c r="F420" s="1" t="s">
        <v>5745</v>
      </c>
      <c r="G420" s="2" t="s">
        <v>18</v>
      </c>
      <c r="H420" s="1" t="s">
        <v>9512</v>
      </c>
      <c r="I420" s="3">
        <v>45281.508668981478</v>
      </c>
      <c r="J420" s="4">
        <v>134000</v>
      </c>
      <c r="K420" s="5">
        <v>6100</v>
      </c>
      <c r="L420" s="5">
        <v>118000</v>
      </c>
      <c r="M420" s="5">
        <f t="shared" ref="M420:M426" si="15">SUM(K420:L420)</f>
        <v>124100</v>
      </c>
      <c r="N420" s="38">
        <v>1.9</v>
      </c>
      <c r="O420" s="38">
        <v>2.1714285714285713</v>
      </c>
    </row>
    <row r="421" spans="1:15">
      <c r="A421" s="1" t="s">
        <v>4459</v>
      </c>
      <c r="B421" s="1" t="s">
        <v>5746</v>
      </c>
      <c r="C421" s="1" t="s">
        <v>5747</v>
      </c>
      <c r="D421" s="1" t="s">
        <v>5557</v>
      </c>
      <c r="E421" s="2">
        <v>510</v>
      </c>
      <c r="F421" s="1" t="s">
        <v>5748</v>
      </c>
      <c r="G421" s="2" t="s">
        <v>18</v>
      </c>
      <c r="H421" s="1" t="s">
        <v>9513</v>
      </c>
      <c r="I421" s="3">
        <v>44953.63994212963</v>
      </c>
      <c r="J421" s="4">
        <v>139717.14000000001</v>
      </c>
      <c r="K421" s="5">
        <v>5400</v>
      </c>
      <c r="L421" s="5">
        <v>124400</v>
      </c>
      <c r="M421" s="5">
        <f t="shared" si="15"/>
        <v>129800</v>
      </c>
      <c r="N421" s="38">
        <v>1.9</v>
      </c>
      <c r="O421" s="38">
        <v>2.1714285714285713</v>
      </c>
    </row>
    <row r="422" spans="1:15">
      <c r="A422" s="1" t="s">
        <v>4459</v>
      </c>
      <c r="B422" s="1" t="s">
        <v>5749</v>
      </c>
      <c r="C422" s="1" t="s">
        <v>5750</v>
      </c>
      <c r="D422" s="1" t="s">
        <v>5557</v>
      </c>
      <c r="E422" s="2">
        <v>510</v>
      </c>
      <c r="F422" s="1" t="s">
        <v>5751</v>
      </c>
      <c r="G422" s="2" t="s">
        <v>18</v>
      </c>
      <c r="H422" s="1" t="s">
        <v>9514</v>
      </c>
      <c r="I422" s="3">
        <v>45057.6406712963</v>
      </c>
      <c r="J422" s="4">
        <v>122000</v>
      </c>
      <c r="K422" s="5">
        <v>5700</v>
      </c>
      <c r="L422" s="5">
        <v>108300</v>
      </c>
      <c r="M422" s="5">
        <f t="shared" si="15"/>
        <v>114000</v>
      </c>
      <c r="N422" s="38">
        <v>1.9</v>
      </c>
      <c r="O422" s="38">
        <v>2.1714285714285713</v>
      </c>
    </row>
    <row r="423" spans="1:15">
      <c r="A423" s="1" t="s">
        <v>4459</v>
      </c>
      <c r="B423" s="1" t="s">
        <v>5752</v>
      </c>
      <c r="C423" s="1" t="s">
        <v>5753</v>
      </c>
      <c r="D423" s="1" t="s">
        <v>5557</v>
      </c>
      <c r="E423" s="2">
        <v>510</v>
      </c>
      <c r="F423" s="1" t="s">
        <v>5754</v>
      </c>
      <c r="G423" s="2" t="s">
        <v>18</v>
      </c>
      <c r="H423" s="1" t="s">
        <v>9515</v>
      </c>
      <c r="I423" s="3">
        <v>45245.428587962961</v>
      </c>
      <c r="J423" s="4">
        <v>130000</v>
      </c>
      <c r="K423" s="5">
        <v>6800</v>
      </c>
      <c r="L423" s="5">
        <v>114900</v>
      </c>
      <c r="M423" s="5">
        <f t="shared" si="15"/>
        <v>121700</v>
      </c>
      <c r="N423" s="38">
        <v>1.9</v>
      </c>
      <c r="O423" s="38">
        <v>2.1714285714285713</v>
      </c>
    </row>
    <row r="424" spans="1:15">
      <c r="A424" s="1" t="s">
        <v>4459</v>
      </c>
      <c r="B424" s="1" t="s">
        <v>5755</v>
      </c>
      <c r="C424" s="1" t="s">
        <v>5756</v>
      </c>
      <c r="D424" s="1" t="s">
        <v>5557</v>
      </c>
      <c r="E424" s="2">
        <v>510</v>
      </c>
      <c r="F424" s="1" t="s">
        <v>5757</v>
      </c>
      <c r="G424" s="2" t="s">
        <v>18</v>
      </c>
      <c r="H424" s="1" t="s">
        <v>9516</v>
      </c>
      <c r="I424" s="3">
        <v>45014.449236111112</v>
      </c>
      <c r="J424" s="4">
        <v>155000</v>
      </c>
      <c r="K424" s="5">
        <v>6200</v>
      </c>
      <c r="L424" s="5">
        <v>139500</v>
      </c>
      <c r="M424" s="5">
        <f t="shared" si="15"/>
        <v>145700</v>
      </c>
      <c r="N424" s="38">
        <v>1.9</v>
      </c>
      <c r="O424" s="38">
        <v>2.1714285714285713</v>
      </c>
    </row>
    <row r="425" spans="1:15">
      <c r="A425" s="1" t="s">
        <v>4459</v>
      </c>
      <c r="B425" s="1" t="s">
        <v>5758</v>
      </c>
      <c r="C425" s="1" t="s">
        <v>5759</v>
      </c>
      <c r="D425" s="1" t="s">
        <v>5557</v>
      </c>
      <c r="E425" s="2">
        <v>510</v>
      </c>
      <c r="F425" s="1" t="s">
        <v>5760</v>
      </c>
      <c r="G425" s="2" t="s">
        <v>18</v>
      </c>
      <c r="H425" s="1" t="s">
        <v>9517</v>
      </c>
      <c r="I425" s="3">
        <v>45044.591840277775</v>
      </c>
      <c r="J425" s="4">
        <v>145000</v>
      </c>
      <c r="K425" s="5">
        <v>5900</v>
      </c>
      <c r="L425" s="5">
        <v>130500</v>
      </c>
      <c r="M425" s="5">
        <f t="shared" si="15"/>
        <v>136400</v>
      </c>
      <c r="N425" s="38">
        <v>1.9</v>
      </c>
      <c r="O425" s="38">
        <v>2.1714285714285713</v>
      </c>
    </row>
    <row r="426" spans="1:15">
      <c r="A426" s="1" t="s">
        <v>4459</v>
      </c>
      <c r="B426" s="1" t="s">
        <v>5761</v>
      </c>
      <c r="C426" s="1" t="s">
        <v>5762</v>
      </c>
      <c r="D426" s="1" t="s">
        <v>5557</v>
      </c>
      <c r="E426" s="2">
        <v>510</v>
      </c>
      <c r="F426" s="1" t="s">
        <v>5763</v>
      </c>
      <c r="G426" s="2" t="s">
        <v>18</v>
      </c>
      <c r="H426" s="1" t="s">
        <v>9518</v>
      </c>
      <c r="I426" s="3">
        <v>45030.472858796296</v>
      </c>
      <c r="J426" s="4">
        <v>125000</v>
      </c>
      <c r="K426" s="5">
        <v>6100</v>
      </c>
      <c r="L426" s="5">
        <v>111700</v>
      </c>
      <c r="M426" s="5">
        <f t="shared" si="15"/>
        <v>117800</v>
      </c>
      <c r="N426" s="38">
        <v>1.9</v>
      </c>
      <c r="O426" s="38">
        <v>2.1714285714285713</v>
      </c>
    </row>
    <row r="427" spans="1:15">
      <c r="A427" s="1" t="s">
        <v>4459</v>
      </c>
      <c r="B427" s="1" t="s">
        <v>5764</v>
      </c>
      <c r="C427" s="1" t="s">
        <v>5765</v>
      </c>
      <c r="D427" s="1" t="s">
        <v>5557</v>
      </c>
      <c r="E427" s="2">
        <v>510</v>
      </c>
      <c r="F427" s="1" t="s">
        <v>5766</v>
      </c>
      <c r="G427" s="2" t="s">
        <v>18</v>
      </c>
      <c r="H427" s="1" t="s">
        <v>9519</v>
      </c>
      <c r="I427" s="3">
        <v>45203.58011574074</v>
      </c>
      <c r="J427" s="4">
        <v>175000</v>
      </c>
      <c r="K427" s="5">
        <v>5800</v>
      </c>
      <c r="L427" s="5">
        <v>155300</v>
      </c>
      <c r="M427" s="5">
        <f>SUM(K427:L427)+400</f>
        <v>161500</v>
      </c>
      <c r="N427" s="38">
        <v>1.9</v>
      </c>
      <c r="O427" s="38">
        <v>2.1714285714285713</v>
      </c>
    </row>
    <row r="428" spans="1:15">
      <c r="A428" s="1" t="s">
        <v>4459</v>
      </c>
      <c r="B428" s="1" t="s">
        <v>5767</v>
      </c>
      <c r="C428" s="1" t="s">
        <v>5768</v>
      </c>
      <c r="D428" s="1" t="s">
        <v>5570</v>
      </c>
      <c r="E428" s="2">
        <v>509</v>
      </c>
      <c r="F428" s="1" t="s">
        <v>5769</v>
      </c>
      <c r="G428" s="2" t="s">
        <v>18</v>
      </c>
      <c r="H428" s="1" t="s">
        <v>9519</v>
      </c>
      <c r="I428" s="3">
        <v>45203.58011574074</v>
      </c>
      <c r="K428" s="5">
        <v>400</v>
      </c>
      <c r="L428" s="5">
        <v>0</v>
      </c>
      <c r="N428" s="38">
        <v>1</v>
      </c>
      <c r="O428" s="38">
        <v>1</v>
      </c>
    </row>
    <row r="429" spans="1:15">
      <c r="A429" s="1" t="s">
        <v>4459</v>
      </c>
      <c r="B429" s="1" t="s">
        <v>5770</v>
      </c>
      <c r="C429" s="1" t="s">
        <v>5771</v>
      </c>
      <c r="D429" s="1" t="s">
        <v>5557</v>
      </c>
      <c r="E429" s="2">
        <v>510</v>
      </c>
      <c r="F429" s="1" t="s">
        <v>5772</v>
      </c>
      <c r="G429" s="2" t="s">
        <v>18</v>
      </c>
      <c r="H429" s="1" t="s">
        <v>9520</v>
      </c>
      <c r="I429" s="3">
        <v>45189.679930555554</v>
      </c>
      <c r="J429" s="4">
        <v>75000</v>
      </c>
      <c r="K429" s="5">
        <v>5800</v>
      </c>
      <c r="L429" s="5">
        <v>66700</v>
      </c>
      <c r="M429" s="5">
        <f t="shared" ref="M429:M462" si="16">SUM(K429:L429)</f>
        <v>72500</v>
      </c>
      <c r="N429" s="38">
        <v>1.9</v>
      </c>
      <c r="O429" s="38">
        <v>2.1714285714285713</v>
      </c>
    </row>
    <row r="430" spans="1:15">
      <c r="A430" s="1" t="s">
        <v>4459</v>
      </c>
      <c r="B430" s="1" t="s">
        <v>5773</v>
      </c>
      <c r="C430" s="1" t="s">
        <v>5774</v>
      </c>
      <c r="D430" s="1" t="s">
        <v>5557</v>
      </c>
      <c r="E430" s="2">
        <v>510</v>
      </c>
      <c r="F430" s="1" t="s">
        <v>5775</v>
      </c>
      <c r="G430" s="2" t="s">
        <v>18</v>
      </c>
      <c r="H430" s="1" t="s">
        <v>9521</v>
      </c>
      <c r="I430" s="3">
        <v>45034.558657407404</v>
      </c>
      <c r="J430" s="4">
        <v>143000</v>
      </c>
      <c r="K430" s="5">
        <v>5900</v>
      </c>
      <c r="L430" s="5">
        <v>132800</v>
      </c>
      <c r="M430" s="5">
        <f t="shared" si="16"/>
        <v>138700</v>
      </c>
      <c r="N430" s="38">
        <v>1.9</v>
      </c>
      <c r="O430" s="38">
        <v>2.1714285714285713</v>
      </c>
    </row>
    <row r="431" spans="1:15">
      <c r="A431" s="1" t="s">
        <v>4459</v>
      </c>
      <c r="B431" s="1" t="s">
        <v>5776</v>
      </c>
      <c r="C431" s="1" t="s">
        <v>5777</v>
      </c>
      <c r="D431" s="1" t="s">
        <v>5557</v>
      </c>
      <c r="E431" s="2">
        <v>510</v>
      </c>
      <c r="F431" s="1" t="s">
        <v>5778</v>
      </c>
      <c r="G431" s="2" t="s">
        <v>18</v>
      </c>
      <c r="H431" s="1" t="s">
        <v>9522</v>
      </c>
      <c r="I431" s="3">
        <v>45163.65357638889</v>
      </c>
      <c r="J431" s="4">
        <v>135000</v>
      </c>
      <c r="K431" s="5">
        <v>5900</v>
      </c>
      <c r="L431" s="5">
        <v>125200</v>
      </c>
      <c r="M431" s="5">
        <f t="shared" si="16"/>
        <v>131100</v>
      </c>
      <c r="N431" s="38">
        <v>1.9</v>
      </c>
      <c r="O431" s="38">
        <v>2.1714285714285713</v>
      </c>
    </row>
    <row r="432" spans="1:15">
      <c r="A432" s="1" t="s">
        <v>4459</v>
      </c>
      <c r="B432" s="1" t="s">
        <v>5779</v>
      </c>
      <c r="C432" s="1" t="s">
        <v>5780</v>
      </c>
      <c r="D432" s="1" t="s">
        <v>5557</v>
      </c>
      <c r="E432" s="2">
        <v>510</v>
      </c>
      <c r="F432" s="1" t="s">
        <v>5781</v>
      </c>
      <c r="G432" s="2" t="s">
        <v>18</v>
      </c>
      <c r="H432" s="1" t="s">
        <v>9523</v>
      </c>
      <c r="I432" s="3">
        <v>45034.564062500001</v>
      </c>
      <c r="J432" s="4">
        <v>105000</v>
      </c>
      <c r="K432" s="5">
        <v>5100</v>
      </c>
      <c r="L432" s="5">
        <v>96800</v>
      </c>
      <c r="M432" s="5">
        <f t="shared" si="16"/>
        <v>101900</v>
      </c>
      <c r="N432" s="38">
        <v>1.9</v>
      </c>
      <c r="O432" s="38">
        <v>2.1714285714285713</v>
      </c>
    </row>
    <row r="433" spans="1:15">
      <c r="A433" s="1" t="s">
        <v>4459</v>
      </c>
      <c r="B433" s="1" t="s">
        <v>5782</v>
      </c>
      <c r="C433" s="1" t="s">
        <v>5783</v>
      </c>
      <c r="D433" s="1" t="s">
        <v>5557</v>
      </c>
      <c r="E433" s="2">
        <v>510</v>
      </c>
      <c r="F433" s="1" t="s">
        <v>5784</v>
      </c>
      <c r="G433" s="2" t="s">
        <v>18</v>
      </c>
      <c r="H433" s="1" t="s">
        <v>9524</v>
      </c>
      <c r="I433" s="3">
        <v>45155.580462962964</v>
      </c>
      <c r="J433" s="4">
        <v>96500</v>
      </c>
      <c r="K433" s="5">
        <v>5600</v>
      </c>
      <c r="L433" s="5">
        <v>88500</v>
      </c>
      <c r="M433" s="5">
        <f t="shared" si="16"/>
        <v>94100</v>
      </c>
      <c r="N433" s="38">
        <v>1.9</v>
      </c>
      <c r="O433" s="38">
        <v>2.1714285714285713</v>
      </c>
    </row>
    <row r="434" spans="1:15">
      <c r="A434" s="1" t="s">
        <v>4459</v>
      </c>
      <c r="B434" s="1" t="s">
        <v>5785</v>
      </c>
      <c r="C434" s="1" t="s">
        <v>5786</v>
      </c>
      <c r="D434" s="1" t="s">
        <v>5557</v>
      </c>
      <c r="E434" s="2">
        <v>510</v>
      </c>
      <c r="F434" s="1" t="s">
        <v>5787</v>
      </c>
      <c r="G434" s="2" t="s">
        <v>18</v>
      </c>
      <c r="H434" s="1" t="s">
        <v>9525</v>
      </c>
      <c r="I434" s="3">
        <v>45084.391469907408</v>
      </c>
      <c r="J434" s="4">
        <v>130500</v>
      </c>
      <c r="K434" s="5">
        <v>5900</v>
      </c>
      <c r="L434" s="5">
        <v>121400</v>
      </c>
      <c r="M434" s="5">
        <f t="shared" si="16"/>
        <v>127300</v>
      </c>
      <c r="N434" s="38">
        <v>1.9</v>
      </c>
      <c r="O434" s="38">
        <v>2.1714285714285713</v>
      </c>
    </row>
    <row r="435" spans="1:15">
      <c r="A435" s="1" t="s">
        <v>4459</v>
      </c>
      <c r="B435" s="1" t="s">
        <v>5788</v>
      </c>
      <c r="C435" s="1" t="s">
        <v>5789</v>
      </c>
      <c r="D435" s="1" t="s">
        <v>5557</v>
      </c>
      <c r="E435" s="2">
        <v>510</v>
      </c>
      <c r="F435" s="1" t="s">
        <v>5790</v>
      </c>
      <c r="G435" s="2" t="s">
        <v>18</v>
      </c>
      <c r="H435" s="1" t="s">
        <v>9526</v>
      </c>
      <c r="I435" s="3">
        <v>45152.590543981481</v>
      </c>
      <c r="J435" s="4">
        <v>176000</v>
      </c>
      <c r="K435" s="5">
        <v>7500</v>
      </c>
      <c r="L435" s="5">
        <v>164200</v>
      </c>
      <c r="M435" s="5">
        <f t="shared" si="16"/>
        <v>171700</v>
      </c>
      <c r="N435" s="38">
        <v>1.9</v>
      </c>
      <c r="O435" s="38">
        <v>2.1714285714285713</v>
      </c>
    </row>
    <row r="436" spans="1:15">
      <c r="A436" s="1" t="s">
        <v>4459</v>
      </c>
      <c r="B436" s="1" t="s">
        <v>5791</v>
      </c>
      <c r="C436" s="1" t="s">
        <v>5792</v>
      </c>
      <c r="D436" s="1" t="s">
        <v>5557</v>
      </c>
      <c r="E436" s="2">
        <v>510</v>
      </c>
      <c r="F436" s="1" t="s">
        <v>5793</v>
      </c>
      <c r="G436" s="2" t="s">
        <v>18</v>
      </c>
      <c r="H436" s="1" t="s">
        <v>9527</v>
      </c>
      <c r="I436" s="3">
        <v>45131.361145833333</v>
      </c>
      <c r="J436" s="4">
        <v>150000</v>
      </c>
      <c r="K436" s="5">
        <v>5700</v>
      </c>
      <c r="L436" s="5">
        <v>141300</v>
      </c>
      <c r="M436" s="5">
        <f t="shared" si="16"/>
        <v>147000</v>
      </c>
      <c r="N436" s="38">
        <v>1.9</v>
      </c>
      <c r="O436" s="38">
        <v>2.1714285714285713</v>
      </c>
    </row>
    <row r="437" spans="1:15">
      <c r="A437" s="1" t="s">
        <v>4459</v>
      </c>
      <c r="B437" s="1" t="s">
        <v>5794</v>
      </c>
      <c r="C437" s="1" t="s">
        <v>5795</v>
      </c>
      <c r="D437" s="1" t="s">
        <v>5557</v>
      </c>
      <c r="E437" s="2">
        <v>510</v>
      </c>
      <c r="F437" s="1" t="s">
        <v>5796</v>
      </c>
      <c r="G437" s="2" t="s">
        <v>18</v>
      </c>
      <c r="H437" s="1" t="s">
        <v>9528</v>
      </c>
      <c r="I437" s="3">
        <v>45182.566643518519</v>
      </c>
      <c r="J437" s="4">
        <v>166000</v>
      </c>
      <c r="K437" s="5">
        <v>7700</v>
      </c>
      <c r="L437" s="5">
        <v>155700</v>
      </c>
      <c r="M437" s="5">
        <f t="shared" si="16"/>
        <v>163400</v>
      </c>
      <c r="N437" s="38">
        <v>1.9</v>
      </c>
      <c r="O437" s="38">
        <v>2.1714285714285713</v>
      </c>
    </row>
    <row r="438" spans="1:15">
      <c r="A438" s="1" t="s">
        <v>4459</v>
      </c>
      <c r="B438" s="1" t="s">
        <v>5797</v>
      </c>
      <c r="C438" s="1" t="s">
        <v>5798</v>
      </c>
      <c r="D438" s="1" t="s">
        <v>5557</v>
      </c>
      <c r="E438" s="2">
        <v>510</v>
      </c>
      <c r="F438" s="1" t="s">
        <v>5799</v>
      </c>
      <c r="G438" s="2" t="s">
        <v>18</v>
      </c>
      <c r="H438" s="1" t="s">
        <v>9529</v>
      </c>
      <c r="I438" s="3">
        <v>45278.672766203701</v>
      </c>
      <c r="J438" s="4">
        <v>142000</v>
      </c>
      <c r="K438" s="5">
        <v>6000</v>
      </c>
      <c r="L438" s="5">
        <v>134300</v>
      </c>
      <c r="M438" s="5">
        <f t="shared" si="16"/>
        <v>140300</v>
      </c>
      <c r="N438" s="38">
        <v>1.9</v>
      </c>
      <c r="O438" s="38">
        <v>2.1714285714285713</v>
      </c>
    </row>
    <row r="439" spans="1:15">
      <c r="A439" s="1" t="s">
        <v>4459</v>
      </c>
      <c r="B439" s="1" t="s">
        <v>5800</v>
      </c>
      <c r="C439" s="1" t="s">
        <v>5801</v>
      </c>
      <c r="D439" s="1" t="s">
        <v>5557</v>
      </c>
      <c r="E439" s="2">
        <v>510</v>
      </c>
      <c r="F439" s="1" t="s">
        <v>5802</v>
      </c>
      <c r="G439" s="2" t="s">
        <v>18</v>
      </c>
      <c r="H439" s="1" t="s">
        <v>9530</v>
      </c>
      <c r="I439" s="3">
        <v>45093.427002314813</v>
      </c>
      <c r="J439" s="4">
        <v>130000</v>
      </c>
      <c r="K439" s="5">
        <v>5900</v>
      </c>
      <c r="L439" s="5">
        <v>123200</v>
      </c>
      <c r="M439" s="5">
        <f t="shared" si="16"/>
        <v>129100</v>
      </c>
      <c r="N439" s="38">
        <v>1.9</v>
      </c>
      <c r="O439" s="38">
        <v>2.1714285714285713</v>
      </c>
    </row>
    <row r="440" spans="1:15">
      <c r="A440" s="5" t="s">
        <v>4459</v>
      </c>
      <c r="B440" s="1" t="s">
        <v>5803</v>
      </c>
      <c r="C440" s="1" t="s">
        <v>5804</v>
      </c>
      <c r="D440" s="1" t="s">
        <v>5557</v>
      </c>
      <c r="E440" s="2">
        <v>510</v>
      </c>
      <c r="F440" s="1" t="s">
        <v>5805</v>
      </c>
      <c r="G440" s="2" t="s">
        <v>18</v>
      </c>
      <c r="H440" s="1" t="s">
        <v>9531</v>
      </c>
      <c r="I440" s="3">
        <v>5600</v>
      </c>
      <c r="J440" s="4">
        <v>142000</v>
      </c>
      <c r="K440" s="6">
        <v>5600</v>
      </c>
      <c r="L440" s="20">
        <v>135600</v>
      </c>
      <c r="M440" s="5">
        <f t="shared" si="16"/>
        <v>141200</v>
      </c>
      <c r="N440" s="38">
        <v>1.9</v>
      </c>
      <c r="O440" s="38">
        <v>2.1714285714285713</v>
      </c>
    </row>
    <row r="441" spans="1:15">
      <c r="A441" s="1" t="s">
        <v>4459</v>
      </c>
      <c r="B441" s="1" t="s">
        <v>5806</v>
      </c>
      <c r="C441" s="1" t="s">
        <v>5807</v>
      </c>
      <c r="D441" s="1" t="s">
        <v>5557</v>
      </c>
      <c r="E441" s="2">
        <v>510</v>
      </c>
      <c r="F441" s="1" t="s">
        <v>5808</v>
      </c>
      <c r="G441" s="2" t="s">
        <v>18</v>
      </c>
      <c r="H441" s="1" t="s">
        <v>9532</v>
      </c>
      <c r="I441" s="3">
        <v>45069.63790509259</v>
      </c>
      <c r="J441" s="4">
        <v>130000</v>
      </c>
      <c r="K441" s="5">
        <v>5900</v>
      </c>
      <c r="L441" s="5">
        <v>123800</v>
      </c>
      <c r="M441" s="5">
        <f t="shared" si="16"/>
        <v>129700</v>
      </c>
      <c r="N441" s="38">
        <v>1.9</v>
      </c>
      <c r="O441" s="38">
        <v>2.1714285714285713</v>
      </c>
    </row>
    <row r="442" spans="1:15">
      <c r="A442" s="1" t="s">
        <v>4459</v>
      </c>
      <c r="B442" s="1" t="s">
        <v>5809</v>
      </c>
      <c r="C442" s="1" t="s">
        <v>5810</v>
      </c>
      <c r="D442" s="1" t="s">
        <v>5557</v>
      </c>
      <c r="E442" s="2">
        <v>510</v>
      </c>
      <c r="F442" s="1" t="s">
        <v>5811</v>
      </c>
      <c r="G442" s="2" t="s">
        <v>18</v>
      </c>
      <c r="H442" s="1" t="s">
        <v>9533</v>
      </c>
      <c r="I442" s="3">
        <v>45103.391041666669</v>
      </c>
      <c r="J442" s="4">
        <v>175000</v>
      </c>
      <c r="K442" s="5">
        <v>5800</v>
      </c>
      <c r="L442" s="5">
        <v>168700</v>
      </c>
      <c r="M442" s="5">
        <f t="shared" si="16"/>
        <v>174500</v>
      </c>
      <c r="N442" s="38">
        <v>1.9</v>
      </c>
      <c r="O442" s="38">
        <v>2.1714285714285713</v>
      </c>
    </row>
    <row r="443" spans="1:15">
      <c r="A443" s="1" t="s">
        <v>4459</v>
      </c>
      <c r="B443" s="1" t="s">
        <v>5812</v>
      </c>
      <c r="C443" s="1" t="s">
        <v>5813</v>
      </c>
      <c r="D443" s="1" t="s">
        <v>5557</v>
      </c>
      <c r="E443" s="2">
        <v>510</v>
      </c>
      <c r="F443" s="1" t="s">
        <v>5814</v>
      </c>
      <c r="G443" s="2" t="s">
        <v>18</v>
      </c>
      <c r="H443" s="1" t="s">
        <v>9534</v>
      </c>
      <c r="I443" s="3">
        <v>45184.572002314817</v>
      </c>
      <c r="J443" s="4">
        <v>179900</v>
      </c>
      <c r="K443" s="5">
        <v>6100</v>
      </c>
      <c r="L443" s="5">
        <v>173600</v>
      </c>
      <c r="M443" s="5">
        <f t="shared" si="16"/>
        <v>179700</v>
      </c>
      <c r="N443" s="38">
        <v>1.9</v>
      </c>
      <c r="O443" s="38">
        <v>2.1714285714285713</v>
      </c>
    </row>
    <row r="444" spans="1:15">
      <c r="A444" s="1" t="s">
        <v>4459</v>
      </c>
      <c r="B444" s="1" t="s">
        <v>5815</v>
      </c>
      <c r="C444" s="1" t="s">
        <v>5816</v>
      </c>
      <c r="D444" s="1" t="s">
        <v>5557</v>
      </c>
      <c r="E444" s="2">
        <v>510</v>
      </c>
      <c r="F444" s="1" t="s">
        <v>5817</v>
      </c>
      <c r="G444" s="2" t="s">
        <v>18</v>
      </c>
      <c r="H444" s="1" t="s">
        <v>9535</v>
      </c>
      <c r="I444" s="3">
        <v>45233.451805555553</v>
      </c>
      <c r="J444" s="4">
        <v>210000</v>
      </c>
      <c r="K444" s="5">
        <v>6200</v>
      </c>
      <c r="L444" s="5">
        <v>204200</v>
      </c>
      <c r="M444" s="5">
        <f t="shared" si="16"/>
        <v>210400</v>
      </c>
      <c r="N444" s="38">
        <v>1.9</v>
      </c>
      <c r="O444" s="38">
        <v>2.1714285714285713</v>
      </c>
    </row>
    <row r="445" spans="1:15">
      <c r="A445" s="1" t="s">
        <v>4459</v>
      </c>
      <c r="B445" s="1" t="s">
        <v>5818</v>
      </c>
      <c r="C445" s="1" t="s">
        <v>5819</v>
      </c>
      <c r="D445" s="1" t="s">
        <v>5557</v>
      </c>
      <c r="E445" s="2">
        <v>510</v>
      </c>
      <c r="F445" s="1" t="s">
        <v>5820</v>
      </c>
      <c r="G445" s="2" t="s">
        <v>18</v>
      </c>
      <c r="H445" s="1" t="s">
        <v>9536</v>
      </c>
      <c r="I445" s="3">
        <v>45128.356203703705</v>
      </c>
      <c r="J445" s="4">
        <v>125000</v>
      </c>
      <c r="K445" s="5">
        <v>6000</v>
      </c>
      <c r="L445" s="5">
        <v>119500</v>
      </c>
      <c r="M445" s="5">
        <f t="shared" si="16"/>
        <v>125500</v>
      </c>
      <c r="N445" s="38">
        <v>1.9</v>
      </c>
      <c r="O445" s="38">
        <v>2.1714285714285713</v>
      </c>
    </row>
    <row r="446" spans="1:15">
      <c r="A446" s="1" t="s">
        <v>4459</v>
      </c>
      <c r="B446" s="1" t="s">
        <v>5821</v>
      </c>
      <c r="C446" s="1" t="s">
        <v>5822</v>
      </c>
      <c r="D446" s="1" t="s">
        <v>5557</v>
      </c>
      <c r="E446" s="2">
        <v>510</v>
      </c>
      <c r="F446" s="1" t="s">
        <v>5823</v>
      </c>
      <c r="G446" s="2" t="s">
        <v>18</v>
      </c>
      <c r="H446" s="1" t="s">
        <v>9537</v>
      </c>
      <c r="I446" s="3">
        <v>45149.633391203701</v>
      </c>
      <c r="J446" s="4">
        <v>140050</v>
      </c>
      <c r="K446" s="5">
        <v>7500</v>
      </c>
      <c r="L446" s="5">
        <v>134500</v>
      </c>
      <c r="M446" s="5">
        <f t="shared" si="16"/>
        <v>142000</v>
      </c>
      <c r="N446" s="38">
        <v>1.9</v>
      </c>
      <c r="O446" s="38">
        <v>2.1714285714285713</v>
      </c>
    </row>
    <row r="447" spans="1:15">
      <c r="A447" s="1" t="s">
        <v>4459</v>
      </c>
      <c r="B447" s="1" t="s">
        <v>5824</v>
      </c>
      <c r="C447" s="1" t="s">
        <v>5825</v>
      </c>
      <c r="D447" s="1" t="s">
        <v>5557</v>
      </c>
      <c r="E447" s="2">
        <v>510</v>
      </c>
      <c r="F447" s="1" t="s">
        <v>5826</v>
      </c>
      <c r="G447" s="2" t="s">
        <v>18</v>
      </c>
      <c r="H447" s="1" t="s">
        <v>9538</v>
      </c>
      <c r="I447" s="3">
        <v>45202.602731481478</v>
      </c>
      <c r="J447" s="4">
        <v>85000</v>
      </c>
      <c r="K447" s="5">
        <v>6400</v>
      </c>
      <c r="L447" s="5">
        <v>80500</v>
      </c>
      <c r="M447" s="5">
        <f t="shared" si="16"/>
        <v>86900</v>
      </c>
      <c r="N447" s="38">
        <v>1.9</v>
      </c>
      <c r="O447" s="38">
        <v>2.1714285714285713</v>
      </c>
    </row>
    <row r="448" spans="1:15">
      <c r="A448" s="1" t="s">
        <v>4459</v>
      </c>
      <c r="B448" s="1" t="s">
        <v>5827</v>
      </c>
      <c r="C448" s="1" t="s">
        <v>5828</v>
      </c>
      <c r="D448" s="1" t="s">
        <v>5557</v>
      </c>
      <c r="E448" s="2">
        <v>510</v>
      </c>
      <c r="F448" s="1" t="s">
        <v>5829</v>
      </c>
      <c r="G448" s="2" t="s">
        <v>18</v>
      </c>
      <c r="H448" s="1" t="s">
        <v>9539</v>
      </c>
      <c r="I448" s="3">
        <v>45240.578958333332</v>
      </c>
      <c r="J448" s="4">
        <v>460000</v>
      </c>
      <c r="K448" s="5">
        <v>7900</v>
      </c>
      <c r="L448" s="5">
        <v>463700</v>
      </c>
      <c r="M448" s="5">
        <f t="shared" si="16"/>
        <v>471600</v>
      </c>
      <c r="N448" s="38">
        <v>1.9</v>
      </c>
      <c r="O448" s="38">
        <v>2.1714285714285713</v>
      </c>
    </row>
    <row r="449" spans="1:15">
      <c r="A449" s="1" t="s">
        <v>4459</v>
      </c>
      <c r="B449" s="1" t="s">
        <v>5830</v>
      </c>
      <c r="C449" s="1" t="s">
        <v>5831</v>
      </c>
      <c r="D449" s="1" t="s">
        <v>5557</v>
      </c>
      <c r="E449" s="2">
        <v>510</v>
      </c>
      <c r="F449" s="1" t="s">
        <v>5832</v>
      </c>
      <c r="G449" s="2" t="s">
        <v>18</v>
      </c>
      <c r="H449" s="1" t="s">
        <v>9540</v>
      </c>
      <c r="I449" s="3">
        <v>45070.356689814813</v>
      </c>
      <c r="J449" s="4">
        <v>150000</v>
      </c>
      <c r="K449" s="5">
        <v>5300</v>
      </c>
      <c r="L449" s="5">
        <v>148500</v>
      </c>
      <c r="M449" s="5">
        <f t="shared" si="16"/>
        <v>153800</v>
      </c>
      <c r="N449" s="38">
        <v>1.9</v>
      </c>
      <c r="O449" s="38">
        <v>2.1714285714285713</v>
      </c>
    </row>
    <row r="450" spans="1:15">
      <c r="A450" s="1" t="s">
        <v>4459</v>
      </c>
      <c r="B450" s="1" t="s">
        <v>5833</v>
      </c>
      <c r="C450" s="1" t="s">
        <v>5834</v>
      </c>
      <c r="D450" s="1" t="s">
        <v>5557</v>
      </c>
      <c r="E450" s="2">
        <v>510</v>
      </c>
      <c r="F450" s="1" t="s">
        <v>5835</v>
      </c>
      <c r="G450" s="2" t="s">
        <v>18</v>
      </c>
      <c r="H450" s="1" t="s">
        <v>9541</v>
      </c>
      <c r="I450" s="3">
        <v>44984.607025462959</v>
      </c>
      <c r="J450" s="4">
        <v>100000</v>
      </c>
      <c r="K450" s="5">
        <v>5900</v>
      </c>
      <c r="L450" s="5">
        <v>97300</v>
      </c>
      <c r="M450" s="5">
        <f t="shared" si="16"/>
        <v>103200</v>
      </c>
      <c r="N450" s="38">
        <v>1.9</v>
      </c>
      <c r="O450" s="38">
        <v>2.1714285714285713</v>
      </c>
    </row>
    <row r="451" spans="1:15">
      <c r="A451" s="1" t="s">
        <v>4459</v>
      </c>
      <c r="B451" s="1" t="s">
        <v>5836</v>
      </c>
      <c r="C451" s="1" t="s">
        <v>5837</v>
      </c>
      <c r="D451" s="1" t="s">
        <v>5557</v>
      </c>
      <c r="E451" s="2">
        <v>510</v>
      </c>
      <c r="F451" s="1" t="s">
        <v>5838</v>
      </c>
      <c r="G451" s="2" t="s">
        <v>18</v>
      </c>
      <c r="H451" s="1" t="s">
        <v>9542</v>
      </c>
      <c r="I451" s="3">
        <v>45166.64503472222</v>
      </c>
      <c r="J451" s="4">
        <v>121000</v>
      </c>
      <c r="K451" s="5">
        <v>6100</v>
      </c>
      <c r="L451" s="5">
        <v>123500</v>
      </c>
      <c r="M451" s="5">
        <f t="shared" si="16"/>
        <v>129600</v>
      </c>
      <c r="N451" s="38">
        <v>1.9</v>
      </c>
      <c r="O451" s="38">
        <v>2.1714285714285713</v>
      </c>
    </row>
    <row r="452" spans="1:15">
      <c r="A452" s="1" t="s">
        <v>4459</v>
      </c>
      <c r="B452" s="1" t="s">
        <v>5839</v>
      </c>
      <c r="C452" s="1" t="s">
        <v>5840</v>
      </c>
      <c r="D452" s="1" t="s">
        <v>5557</v>
      </c>
      <c r="E452" s="2">
        <v>510</v>
      </c>
      <c r="F452" s="1" t="s">
        <v>5841</v>
      </c>
      <c r="G452" s="2" t="s">
        <v>18</v>
      </c>
      <c r="H452" s="1" t="s">
        <v>9543</v>
      </c>
      <c r="I452" s="3">
        <v>45264.604826388888</v>
      </c>
      <c r="J452" s="4">
        <v>110000</v>
      </c>
      <c r="K452" s="5">
        <v>6100</v>
      </c>
      <c r="L452" s="5">
        <v>113800</v>
      </c>
      <c r="M452" s="5">
        <f t="shared" si="16"/>
        <v>119900</v>
      </c>
      <c r="N452" s="38">
        <v>1.9</v>
      </c>
      <c r="O452" s="38">
        <v>2.1714285714285713</v>
      </c>
    </row>
    <row r="453" spans="1:15">
      <c r="A453" s="1" t="s">
        <v>4459</v>
      </c>
      <c r="B453" s="1" t="s">
        <v>5842</v>
      </c>
      <c r="C453" s="1" t="s">
        <v>5843</v>
      </c>
      <c r="D453" s="1" t="s">
        <v>5557</v>
      </c>
      <c r="E453" s="2">
        <v>510</v>
      </c>
      <c r="F453" s="1" t="s">
        <v>5844</v>
      </c>
      <c r="G453" s="2" t="s">
        <v>18</v>
      </c>
      <c r="H453" s="1" t="s">
        <v>9544</v>
      </c>
      <c r="I453" s="3">
        <v>45169.598182870373</v>
      </c>
      <c r="J453" s="4">
        <v>126000</v>
      </c>
      <c r="K453" s="5">
        <v>6100</v>
      </c>
      <c r="L453" s="5">
        <v>134700</v>
      </c>
      <c r="M453" s="5">
        <f t="shared" si="16"/>
        <v>140800</v>
      </c>
      <c r="N453" s="38">
        <v>1.9</v>
      </c>
      <c r="O453" s="38">
        <v>2.1714285714285713</v>
      </c>
    </row>
    <row r="454" spans="1:15">
      <c r="A454" s="1" t="s">
        <v>4459</v>
      </c>
      <c r="B454" s="1" t="s">
        <v>5845</v>
      </c>
      <c r="C454" s="1" t="s">
        <v>5846</v>
      </c>
      <c r="D454" s="1" t="s">
        <v>5557</v>
      </c>
      <c r="E454" s="2">
        <v>510</v>
      </c>
      <c r="F454" s="1" t="s">
        <v>5847</v>
      </c>
      <c r="G454" s="2" t="s">
        <v>18</v>
      </c>
      <c r="H454" s="1" t="s">
        <v>9545</v>
      </c>
      <c r="I454" s="3">
        <v>45077.423726851855</v>
      </c>
      <c r="J454" s="4">
        <v>130000</v>
      </c>
      <c r="K454" s="5">
        <v>5700</v>
      </c>
      <c r="L454" s="5">
        <v>140500</v>
      </c>
      <c r="M454" s="5">
        <f t="shared" si="16"/>
        <v>146200</v>
      </c>
      <c r="N454" s="38">
        <v>1.9</v>
      </c>
      <c r="O454" s="38">
        <v>2.1714285714285713</v>
      </c>
    </row>
    <row r="455" spans="1:15">
      <c r="A455" s="1" t="s">
        <v>4459</v>
      </c>
      <c r="B455" s="1" t="s">
        <v>5848</v>
      </c>
      <c r="C455" s="1" t="s">
        <v>5849</v>
      </c>
      <c r="D455" s="1" t="s">
        <v>5557</v>
      </c>
      <c r="E455" s="2">
        <v>510</v>
      </c>
      <c r="F455" s="1" t="s">
        <v>5850</v>
      </c>
      <c r="G455" s="2" t="s">
        <v>18</v>
      </c>
      <c r="H455" s="1" t="s">
        <v>9546</v>
      </c>
      <c r="I455" s="3">
        <v>45036.47146990741</v>
      </c>
      <c r="J455" s="4">
        <v>170000</v>
      </c>
      <c r="K455" s="5">
        <v>6000</v>
      </c>
      <c r="L455" s="5">
        <v>187500</v>
      </c>
      <c r="M455" s="5">
        <f t="shared" si="16"/>
        <v>193500</v>
      </c>
      <c r="N455" s="38">
        <v>1.9</v>
      </c>
      <c r="O455" s="38">
        <v>2.1714285714285713</v>
      </c>
    </row>
    <row r="456" spans="1:15">
      <c r="A456" s="1" t="s">
        <v>4459</v>
      </c>
      <c r="B456" s="1" t="s">
        <v>5851</v>
      </c>
      <c r="C456" s="1" t="s">
        <v>5852</v>
      </c>
      <c r="D456" s="1" t="s">
        <v>5557</v>
      </c>
      <c r="E456" s="2">
        <v>510</v>
      </c>
      <c r="F456" s="1" t="s">
        <v>5853</v>
      </c>
      <c r="G456" s="2" t="s">
        <v>18</v>
      </c>
      <c r="H456" s="1" t="s">
        <v>9547</v>
      </c>
      <c r="I456" s="3">
        <v>44958.615115740744</v>
      </c>
      <c r="J456" s="4">
        <v>125000</v>
      </c>
      <c r="K456" s="5">
        <v>9800</v>
      </c>
      <c r="L456" s="5">
        <v>125100</v>
      </c>
      <c r="M456" s="5">
        <f t="shared" si="16"/>
        <v>134900</v>
      </c>
      <c r="N456" s="38">
        <v>1.9</v>
      </c>
      <c r="O456" s="38">
        <v>2.1714285714285713</v>
      </c>
    </row>
    <row r="457" spans="1:15">
      <c r="A457" s="1" t="s">
        <v>4459</v>
      </c>
      <c r="B457" s="1" t="s">
        <v>5854</v>
      </c>
      <c r="C457" s="1" t="s">
        <v>5855</v>
      </c>
      <c r="D457" s="1" t="s">
        <v>5557</v>
      </c>
      <c r="E457" s="2">
        <v>510</v>
      </c>
      <c r="F457" s="1" t="s">
        <v>5856</v>
      </c>
      <c r="G457" s="2" t="s">
        <v>18</v>
      </c>
      <c r="H457" s="1" t="s">
        <v>9548</v>
      </c>
      <c r="I457" s="3">
        <v>44992.597349537034</v>
      </c>
      <c r="J457" s="4">
        <v>124000</v>
      </c>
      <c r="K457" s="5">
        <v>6000</v>
      </c>
      <c r="L457" s="5">
        <v>137400</v>
      </c>
      <c r="M457" s="5">
        <f t="shared" si="16"/>
        <v>143400</v>
      </c>
      <c r="N457" s="38">
        <v>1.9</v>
      </c>
      <c r="O457" s="38">
        <v>2.1714285714285713</v>
      </c>
    </row>
    <row r="458" spans="1:15">
      <c r="A458" s="1" t="s">
        <v>4459</v>
      </c>
      <c r="B458" s="1" t="s">
        <v>5857</v>
      </c>
      <c r="C458" s="1" t="s">
        <v>5858</v>
      </c>
      <c r="D458" s="1" t="s">
        <v>5557</v>
      </c>
      <c r="E458" s="2">
        <v>510</v>
      </c>
      <c r="F458" s="1" t="s">
        <v>5859</v>
      </c>
      <c r="G458" s="2" t="s">
        <v>18</v>
      </c>
      <c r="H458" s="1" t="s">
        <v>9549</v>
      </c>
      <c r="I458" s="3">
        <v>45027.383738425924</v>
      </c>
      <c r="J458" s="4">
        <v>80500</v>
      </c>
      <c r="K458" s="5">
        <v>5600</v>
      </c>
      <c r="L458" s="5">
        <v>88600</v>
      </c>
      <c r="M458" s="5">
        <f t="shared" si="16"/>
        <v>94200</v>
      </c>
      <c r="N458" s="38">
        <v>1.9</v>
      </c>
      <c r="O458" s="38">
        <v>2.1714285714285713</v>
      </c>
    </row>
    <row r="459" spans="1:15">
      <c r="A459" s="1" t="s">
        <v>4459</v>
      </c>
      <c r="B459" s="1" t="s">
        <v>5860</v>
      </c>
      <c r="C459" s="1" t="s">
        <v>5861</v>
      </c>
      <c r="D459" s="1" t="s">
        <v>5557</v>
      </c>
      <c r="E459" s="2">
        <v>510</v>
      </c>
      <c r="F459" s="1" t="s">
        <v>5862</v>
      </c>
      <c r="G459" s="2" t="s">
        <v>18</v>
      </c>
      <c r="H459" s="1" t="s">
        <v>9550</v>
      </c>
      <c r="I459" s="3">
        <v>45097.618009259262</v>
      </c>
      <c r="J459" s="4">
        <v>89160</v>
      </c>
      <c r="K459" s="5">
        <v>5900</v>
      </c>
      <c r="L459" s="5">
        <v>98500</v>
      </c>
      <c r="M459" s="5">
        <f t="shared" si="16"/>
        <v>104400</v>
      </c>
      <c r="N459" s="38">
        <v>1.9</v>
      </c>
      <c r="O459" s="38">
        <v>2.1714285714285713</v>
      </c>
    </row>
    <row r="460" spans="1:15">
      <c r="A460" s="1" t="s">
        <v>4459</v>
      </c>
      <c r="B460" s="1" t="s">
        <v>5863</v>
      </c>
      <c r="C460" s="1" t="s">
        <v>5864</v>
      </c>
      <c r="D460" s="1" t="s">
        <v>5557</v>
      </c>
      <c r="E460" s="2">
        <v>510</v>
      </c>
      <c r="F460" s="1" t="s">
        <v>5865</v>
      </c>
      <c r="G460" s="2" t="s">
        <v>18</v>
      </c>
      <c r="H460" s="1" t="s">
        <v>9551</v>
      </c>
      <c r="I460" s="3">
        <v>45204.584328703706</v>
      </c>
      <c r="J460" s="4">
        <v>158500</v>
      </c>
      <c r="K460" s="5">
        <v>5900</v>
      </c>
      <c r="L460" s="5">
        <v>184000</v>
      </c>
      <c r="M460" s="5">
        <f t="shared" si="16"/>
        <v>189900</v>
      </c>
      <c r="N460" s="38">
        <v>1.9</v>
      </c>
      <c r="O460" s="38">
        <v>2.1714285714285713</v>
      </c>
    </row>
    <row r="461" spans="1:15">
      <c r="A461" s="1" t="s">
        <v>4459</v>
      </c>
      <c r="B461" s="1" t="s">
        <v>5866</v>
      </c>
      <c r="C461" s="1" t="s">
        <v>5867</v>
      </c>
      <c r="D461" s="1" t="s">
        <v>5557</v>
      </c>
      <c r="E461" s="2">
        <v>510</v>
      </c>
      <c r="F461" s="1" t="s">
        <v>5868</v>
      </c>
      <c r="G461" s="2" t="s">
        <v>18</v>
      </c>
      <c r="H461" s="1" t="s">
        <v>9552</v>
      </c>
      <c r="I461" s="3">
        <v>44981.528622685182</v>
      </c>
      <c r="J461" s="4">
        <v>94000</v>
      </c>
      <c r="K461" s="5">
        <v>6400</v>
      </c>
      <c r="L461" s="5">
        <v>108700</v>
      </c>
      <c r="M461" s="5">
        <f t="shared" si="16"/>
        <v>115100</v>
      </c>
      <c r="N461" s="38">
        <v>1.9</v>
      </c>
      <c r="O461" s="38">
        <v>2.1714285714285713</v>
      </c>
    </row>
    <row r="462" spans="1:15">
      <c r="A462" s="1" t="s">
        <v>4459</v>
      </c>
      <c r="B462" s="1" t="s">
        <v>5869</v>
      </c>
      <c r="C462" s="1" t="s">
        <v>5870</v>
      </c>
      <c r="D462" s="1" t="s">
        <v>5557</v>
      </c>
      <c r="E462" s="2">
        <v>510</v>
      </c>
      <c r="F462" s="1" t="s">
        <v>5871</v>
      </c>
      <c r="G462" s="2" t="s">
        <v>18</v>
      </c>
      <c r="H462" s="1" t="s">
        <v>9553</v>
      </c>
      <c r="I462" s="3">
        <v>44953.354166666664</v>
      </c>
      <c r="J462" s="4">
        <v>98000</v>
      </c>
      <c r="K462" s="5">
        <v>5800</v>
      </c>
      <c r="L462" s="5">
        <v>115700</v>
      </c>
      <c r="M462" s="5">
        <f t="shared" si="16"/>
        <v>121500</v>
      </c>
      <c r="N462" s="38">
        <v>1.9</v>
      </c>
      <c r="O462" s="38">
        <v>2.1714285714285713</v>
      </c>
    </row>
    <row r="463" spans="1:15">
      <c r="A463" s="1" t="s">
        <v>4459</v>
      </c>
      <c r="B463" s="1" t="s">
        <v>5872</v>
      </c>
      <c r="C463" s="1" t="s">
        <v>5873</v>
      </c>
      <c r="D463" s="1" t="s">
        <v>5557</v>
      </c>
      <c r="E463" s="2">
        <v>510</v>
      </c>
      <c r="F463" s="1" t="s">
        <v>5874</v>
      </c>
      <c r="G463" s="2" t="s">
        <v>18</v>
      </c>
      <c r="H463" s="1" t="s">
        <v>9554</v>
      </c>
      <c r="I463" s="3">
        <v>45212.431990740741</v>
      </c>
      <c r="J463" s="4">
        <v>132000</v>
      </c>
      <c r="K463" s="5">
        <v>6100</v>
      </c>
      <c r="L463" s="5">
        <v>151000</v>
      </c>
      <c r="M463" s="5">
        <f>SUM(K463:L463)+400</f>
        <v>157500</v>
      </c>
      <c r="N463" s="38">
        <v>1.9</v>
      </c>
      <c r="O463" s="38">
        <v>2.1714285714285713</v>
      </c>
    </row>
    <row r="464" spans="1:15">
      <c r="A464" s="1" t="s">
        <v>4459</v>
      </c>
      <c r="B464" s="1" t="s">
        <v>5875</v>
      </c>
      <c r="C464" s="1" t="s">
        <v>5876</v>
      </c>
      <c r="D464" s="1" t="s">
        <v>5570</v>
      </c>
      <c r="E464" s="2">
        <v>509</v>
      </c>
      <c r="F464" s="1" t="s">
        <v>5877</v>
      </c>
      <c r="G464" s="2" t="s">
        <v>18</v>
      </c>
      <c r="H464" s="1" t="s">
        <v>9554</v>
      </c>
      <c r="I464" s="3">
        <v>45212.431990740741</v>
      </c>
      <c r="K464" s="5">
        <v>400</v>
      </c>
      <c r="L464" s="5">
        <v>0</v>
      </c>
      <c r="N464" s="38">
        <v>1</v>
      </c>
      <c r="O464" s="38">
        <v>1</v>
      </c>
    </row>
    <row r="465" spans="1:15">
      <c r="A465" s="1" t="s">
        <v>4459</v>
      </c>
      <c r="B465" s="1" t="s">
        <v>5878</v>
      </c>
      <c r="C465" s="1" t="s">
        <v>5879</v>
      </c>
      <c r="D465" s="1" t="s">
        <v>5557</v>
      </c>
      <c r="E465" s="2">
        <v>510</v>
      </c>
      <c r="F465" s="1" t="s">
        <v>5880</v>
      </c>
      <c r="G465" s="2" t="s">
        <v>18</v>
      </c>
      <c r="H465" s="1" t="s">
        <v>9555</v>
      </c>
      <c r="I465" s="3">
        <v>45261.466319444444</v>
      </c>
      <c r="J465" s="4">
        <v>196810</v>
      </c>
      <c r="K465" s="5">
        <v>5900</v>
      </c>
      <c r="L465" s="5">
        <v>246600</v>
      </c>
      <c r="M465" s="5">
        <f t="shared" ref="M465:M496" si="17">SUM(K465:L465)</f>
        <v>252500</v>
      </c>
      <c r="N465" s="38">
        <v>1.9</v>
      </c>
      <c r="O465" s="38">
        <v>2.1714285714285713</v>
      </c>
    </row>
    <row r="466" spans="1:15">
      <c r="A466" s="1" t="s">
        <v>4459</v>
      </c>
      <c r="B466" s="1" t="s">
        <v>5881</v>
      </c>
      <c r="C466" s="1" t="s">
        <v>5882</v>
      </c>
      <c r="D466" s="1" t="s">
        <v>5557</v>
      </c>
      <c r="E466" s="2">
        <v>510</v>
      </c>
      <c r="F466" s="1" t="s">
        <v>5883</v>
      </c>
      <c r="G466" s="2" t="s">
        <v>18</v>
      </c>
      <c r="H466" s="1" t="s">
        <v>10116</v>
      </c>
      <c r="I466" s="3">
        <v>44946.547256944446</v>
      </c>
      <c r="J466" s="4">
        <v>100000</v>
      </c>
      <c r="K466" s="5">
        <v>5500</v>
      </c>
      <c r="L466" s="5">
        <v>121500</v>
      </c>
      <c r="M466" s="5">
        <f t="shared" si="17"/>
        <v>127000</v>
      </c>
      <c r="N466" s="38">
        <v>1.9</v>
      </c>
      <c r="O466" s="38">
        <v>2.1714285714285713</v>
      </c>
    </row>
    <row r="467" spans="1:15">
      <c r="A467" s="1" t="s">
        <v>4459</v>
      </c>
      <c r="B467" s="1" t="s">
        <v>5884</v>
      </c>
      <c r="C467" s="1" t="s">
        <v>5885</v>
      </c>
      <c r="D467" s="1" t="s">
        <v>5557</v>
      </c>
      <c r="E467" s="2">
        <v>510</v>
      </c>
      <c r="F467" s="1" t="s">
        <v>5886</v>
      </c>
      <c r="G467" s="2" t="s">
        <v>18</v>
      </c>
      <c r="H467" s="1" t="s">
        <v>9556</v>
      </c>
      <c r="I467" s="3">
        <v>44950.499421296299</v>
      </c>
      <c r="J467" s="4">
        <v>107000</v>
      </c>
      <c r="K467" s="5">
        <v>7500</v>
      </c>
      <c r="L467" s="5">
        <v>129300</v>
      </c>
      <c r="M467" s="5">
        <f t="shared" si="17"/>
        <v>136800</v>
      </c>
      <c r="N467" s="38">
        <v>1.9</v>
      </c>
      <c r="O467" s="38">
        <v>2.1714285714285713</v>
      </c>
    </row>
    <row r="468" spans="1:15">
      <c r="A468" s="1" t="s">
        <v>4459</v>
      </c>
      <c r="B468" s="1" t="s">
        <v>5887</v>
      </c>
      <c r="C468" s="1" t="s">
        <v>5888</v>
      </c>
      <c r="D468" s="1" t="s">
        <v>5889</v>
      </c>
      <c r="E468" s="2">
        <v>510</v>
      </c>
      <c r="F468" s="1" t="s">
        <v>5890</v>
      </c>
      <c r="G468" s="2" t="s">
        <v>18</v>
      </c>
      <c r="H468" s="1" t="s">
        <v>9557</v>
      </c>
      <c r="I468" s="3">
        <v>45189.446574074071</v>
      </c>
      <c r="J468" s="4">
        <v>255000</v>
      </c>
      <c r="K468" s="5">
        <v>20900</v>
      </c>
      <c r="L468" s="5">
        <v>146200</v>
      </c>
      <c r="M468" s="5">
        <f t="shared" si="17"/>
        <v>167100</v>
      </c>
      <c r="N468" s="38">
        <v>1.73</v>
      </c>
      <c r="O468" s="38">
        <v>2.0385802152742181</v>
      </c>
    </row>
    <row r="469" spans="1:15">
      <c r="A469" s="1" t="s">
        <v>4459</v>
      </c>
      <c r="B469" s="1" t="s">
        <v>5891</v>
      </c>
      <c r="C469" s="1" t="s">
        <v>5892</v>
      </c>
      <c r="D469" s="1" t="s">
        <v>5889</v>
      </c>
      <c r="E469" s="2">
        <v>510</v>
      </c>
      <c r="F469" s="1" t="s">
        <v>5893</v>
      </c>
      <c r="G469" s="2" t="s">
        <v>18</v>
      </c>
      <c r="H469" s="1" t="s">
        <v>9558</v>
      </c>
      <c r="I469" s="3">
        <v>45002.550937499997</v>
      </c>
      <c r="J469" s="4">
        <v>230000</v>
      </c>
      <c r="K469" s="5">
        <v>30100</v>
      </c>
      <c r="L469" s="5">
        <v>137800</v>
      </c>
      <c r="M469" s="5">
        <f t="shared" si="17"/>
        <v>167900</v>
      </c>
      <c r="N469" s="38">
        <v>1.73</v>
      </c>
      <c r="O469" s="38">
        <v>2.0385802152742181</v>
      </c>
    </row>
    <row r="470" spans="1:15">
      <c r="A470" s="1" t="s">
        <v>4459</v>
      </c>
      <c r="B470" s="1" t="s">
        <v>5894</v>
      </c>
      <c r="C470" s="1" t="s">
        <v>5895</v>
      </c>
      <c r="D470" s="1" t="s">
        <v>5889</v>
      </c>
      <c r="E470" s="2">
        <v>510</v>
      </c>
      <c r="F470" s="1" t="s">
        <v>5896</v>
      </c>
      <c r="G470" s="2" t="s">
        <v>18</v>
      </c>
      <c r="H470" s="1" t="s">
        <v>9559</v>
      </c>
      <c r="I470" s="3">
        <v>44932.404664351852</v>
      </c>
      <c r="J470" s="4">
        <v>140000</v>
      </c>
      <c r="K470" s="5">
        <v>19800</v>
      </c>
      <c r="L470" s="5">
        <v>84100</v>
      </c>
      <c r="M470" s="5">
        <f t="shared" si="17"/>
        <v>103900</v>
      </c>
      <c r="N470" s="38">
        <v>1.73</v>
      </c>
      <c r="O470" s="38">
        <v>2.0385802152742181</v>
      </c>
    </row>
    <row r="471" spans="1:15">
      <c r="A471" s="1" t="s">
        <v>4459</v>
      </c>
      <c r="B471" s="1" t="s">
        <v>5897</v>
      </c>
      <c r="C471" s="1" t="s">
        <v>5898</v>
      </c>
      <c r="D471" s="1" t="s">
        <v>5889</v>
      </c>
      <c r="E471" s="2">
        <v>510</v>
      </c>
      <c r="F471" s="1" t="s">
        <v>5899</v>
      </c>
      <c r="G471" s="2" t="s">
        <v>18</v>
      </c>
      <c r="H471" s="1" t="s">
        <v>9560</v>
      </c>
      <c r="I471" s="3">
        <v>44987.430497685185</v>
      </c>
      <c r="J471" s="4">
        <v>183330</v>
      </c>
      <c r="K471" s="5">
        <v>21700</v>
      </c>
      <c r="L471" s="5">
        <v>121600</v>
      </c>
      <c r="M471" s="5">
        <f t="shared" si="17"/>
        <v>143300</v>
      </c>
      <c r="N471" s="38">
        <v>1.73</v>
      </c>
      <c r="O471" s="38">
        <v>2.0385802152742181</v>
      </c>
    </row>
    <row r="472" spans="1:15">
      <c r="A472" s="1" t="s">
        <v>4459</v>
      </c>
      <c r="B472" s="1" t="s">
        <v>5900</v>
      </c>
      <c r="C472" s="1" t="s">
        <v>5901</v>
      </c>
      <c r="D472" s="1" t="s">
        <v>5889</v>
      </c>
      <c r="E472" s="2">
        <v>510</v>
      </c>
      <c r="F472" s="1" t="s">
        <v>5902</v>
      </c>
      <c r="G472" s="2" t="s">
        <v>18</v>
      </c>
      <c r="H472" s="1" t="s">
        <v>9561</v>
      </c>
      <c r="I472" s="3">
        <v>45233.342523148145</v>
      </c>
      <c r="J472" s="4">
        <v>140000</v>
      </c>
      <c r="K472" s="5">
        <v>17400</v>
      </c>
      <c r="L472" s="5">
        <v>94600</v>
      </c>
      <c r="M472" s="5">
        <f t="shared" si="17"/>
        <v>112000</v>
      </c>
      <c r="N472" s="38">
        <v>1.73</v>
      </c>
      <c r="O472" s="38">
        <v>2.0385802152742181</v>
      </c>
    </row>
    <row r="473" spans="1:15">
      <c r="A473" s="1" t="s">
        <v>4459</v>
      </c>
      <c r="B473" s="1" t="s">
        <v>5903</v>
      </c>
      <c r="C473" s="1" t="s">
        <v>5904</v>
      </c>
      <c r="D473" s="1" t="s">
        <v>5889</v>
      </c>
      <c r="E473" s="2">
        <v>510</v>
      </c>
      <c r="F473" s="1" t="s">
        <v>5905</v>
      </c>
      <c r="G473" s="2" t="s">
        <v>18</v>
      </c>
      <c r="H473" s="1" t="s">
        <v>9562</v>
      </c>
      <c r="I473" s="3">
        <v>44939.632025462961</v>
      </c>
      <c r="J473" s="4">
        <v>229900</v>
      </c>
      <c r="K473" s="5">
        <v>12900</v>
      </c>
      <c r="L473" s="5">
        <v>182200</v>
      </c>
      <c r="M473" s="5">
        <f t="shared" si="17"/>
        <v>195100</v>
      </c>
      <c r="N473" s="38">
        <v>1.73</v>
      </c>
      <c r="O473" s="38">
        <v>2.0385802152742181</v>
      </c>
    </row>
    <row r="474" spans="1:15">
      <c r="A474" s="1" t="s">
        <v>4459</v>
      </c>
      <c r="B474" s="1" t="s">
        <v>5906</v>
      </c>
      <c r="C474" s="1" t="s">
        <v>5907</v>
      </c>
      <c r="D474" s="1" t="s">
        <v>5889</v>
      </c>
      <c r="E474" s="2">
        <v>510</v>
      </c>
      <c r="F474" s="1" t="s">
        <v>5908</v>
      </c>
      <c r="G474" s="2" t="s">
        <v>18</v>
      </c>
      <c r="H474" s="1" t="s">
        <v>9563</v>
      </c>
      <c r="I474" s="3">
        <v>45275.36451388889</v>
      </c>
      <c r="J474" s="4">
        <v>166000</v>
      </c>
      <c r="K474" s="5">
        <v>23000</v>
      </c>
      <c r="L474" s="5">
        <v>124000</v>
      </c>
      <c r="M474" s="5">
        <f t="shared" si="17"/>
        <v>147000</v>
      </c>
      <c r="N474" s="38">
        <v>1.73</v>
      </c>
      <c r="O474" s="38">
        <v>2.0385802152742181</v>
      </c>
    </row>
    <row r="475" spans="1:15">
      <c r="A475" s="1" t="s">
        <v>4459</v>
      </c>
      <c r="B475" s="1" t="s">
        <v>5909</v>
      </c>
      <c r="C475" s="1" t="s">
        <v>5910</v>
      </c>
      <c r="D475" s="1" t="s">
        <v>5889</v>
      </c>
      <c r="E475" s="2">
        <v>510</v>
      </c>
      <c r="F475" s="1" t="s">
        <v>5911</v>
      </c>
      <c r="G475" s="2" t="s">
        <v>18</v>
      </c>
      <c r="H475" s="1" t="s">
        <v>9564</v>
      </c>
      <c r="I475" s="3">
        <v>45132.644733796296</v>
      </c>
      <c r="J475" s="4">
        <v>242900</v>
      </c>
      <c r="K475" s="5">
        <v>21800</v>
      </c>
      <c r="L475" s="5">
        <v>193600</v>
      </c>
      <c r="M475" s="5">
        <f t="shared" si="17"/>
        <v>215400</v>
      </c>
      <c r="N475" s="38">
        <v>1.73</v>
      </c>
      <c r="O475" s="38">
        <v>2.0385802152742181</v>
      </c>
    </row>
    <row r="476" spans="1:15">
      <c r="A476" s="1" t="s">
        <v>4459</v>
      </c>
      <c r="B476" s="1" t="s">
        <v>5912</v>
      </c>
      <c r="C476" s="1" t="s">
        <v>5913</v>
      </c>
      <c r="D476" s="1" t="s">
        <v>5889</v>
      </c>
      <c r="E476" s="2">
        <v>510</v>
      </c>
      <c r="F476" s="1" t="s">
        <v>5914</v>
      </c>
      <c r="G476" s="2" t="s">
        <v>18</v>
      </c>
      <c r="H476" s="1" t="s">
        <v>9565</v>
      </c>
      <c r="I476" s="3">
        <v>44973.588136574072</v>
      </c>
      <c r="J476" s="4">
        <v>187000</v>
      </c>
      <c r="K476" s="5">
        <v>25500</v>
      </c>
      <c r="L476" s="5">
        <v>141300</v>
      </c>
      <c r="M476" s="5">
        <f t="shared" si="17"/>
        <v>166800</v>
      </c>
      <c r="N476" s="38">
        <v>1.73</v>
      </c>
      <c r="O476" s="38">
        <v>2.0385802152742181</v>
      </c>
    </row>
    <row r="477" spans="1:15">
      <c r="A477" s="1" t="s">
        <v>4459</v>
      </c>
      <c r="B477" s="1" t="s">
        <v>5915</v>
      </c>
      <c r="C477" s="1" t="s">
        <v>5916</v>
      </c>
      <c r="D477" s="1" t="s">
        <v>5889</v>
      </c>
      <c r="E477" s="2">
        <v>510</v>
      </c>
      <c r="F477" s="1" t="s">
        <v>5917</v>
      </c>
      <c r="G477" s="2" t="s">
        <v>18</v>
      </c>
      <c r="H477" s="1" t="s">
        <v>9566</v>
      </c>
      <c r="I477" s="3">
        <v>45189.484282407408</v>
      </c>
      <c r="J477" s="4">
        <v>130000</v>
      </c>
      <c r="K477" s="5">
        <v>22300</v>
      </c>
      <c r="L477" s="5">
        <v>96400</v>
      </c>
      <c r="M477" s="5">
        <f t="shared" si="17"/>
        <v>118700</v>
      </c>
      <c r="N477" s="38">
        <v>1.73</v>
      </c>
      <c r="O477" s="38">
        <v>2.0385802152742181</v>
      </c>
    </row>
    <row r="478" spans="1:15">
      <c r="A478" s="1" t="s">
        <v>4459</v>
      </c>
      <c r="B478" s="1" t="s">
        <v>5918</v>
      </c>
      <c r="C478" s="1" t="s">
        <v>5919</v>
      </c>
      <c r="D478" s="1" t="s">
        <v>5889</v>
      </c>
      <c r="E478" s="2">
        <v>510</v>
      </c>
      <c r="F478" s="1" t="s">
        <v>5920</v>
      </c>
      <c r="G478" s="2" t="s">
        <v>18</v>
      </c>
      <c r="H478" s="1" t="s">
        <v>9567</v>
      </c>
      <c r="I478" s="3">
        <v>45266.609548611108</v>
      </c>
      <c r="J478" s="4">
        <v>200000</v>
      </c>
      <c r="K478" s="5">
        <v>32200</v>
      </c>
      <c r="L478" s="5">
        <v>152900</v>
      </c>
      <c r="M478" s="5">
        <f t="shared" si="17"/>
        <v>185100</v>
      </c>
      <c r="N478" s="38">
        <v>1.73</v>
      </c>
      <c r="O478" s="38">
        <v>2.0385802152742181</v>
      </c>
    </row>
    <row r="479" spans="1:15">
      <c r="A479" s="1" t="s">
        <v>4459</v>
      </c>
      <c r="B479" s="1" t="s">
        <v>5921</v>
      </c>
      <c r="C479" s="1" t="s">
        <v>5922</v>
      </c>
      <c r="D479" s="1" t="s">
        <v>5923</v>
      </c>
      <c r="E479" s="2">
        <v>510</v>
      </c>
      <c r="F479" s="1" t="s">
        <v>5924</v>
      </c>
      <c r="G479" s="2" t="s">
        <v>18</v>
      </c>
      <c r="H479" s="1" t="s">
        <v>9568</v>
      </c>
      <c r="I479" s="3">
        <v>45139.329594907409</v>
      </c>
      <c r="J479" s="4">
        <v>200000</v>
      </c>
      <c r="K479" s="5">
        <v>22800</v>
      </c>
      <c r="L479" s="5">
        <v>132400</v>
      </c>
      <c r="M479" s="5">
        <f t="shared" si="17"/>
        <v>155200</v>
      </c>
      <c r="N479" s="38">
        <v>1.99</v>
      </c>
      <c r="O479" s="38">
        <v>1.99</v>
      </c>
    </row>
    <row r="480" spans="1:15">
      <c r="A480" s="1" t="s">
        <v>4459</v>
      </c>
      <c r="B480" s="1" t="s">
        <v>5925</v>
      </c>
      <c r="C480" s="1" t="s">
        <v>5926</v>
      </c>
      <c r="D480" s="1" t="s">
        <v>5923</v>
      </c>
      <c r="E480" s="2">
        <v>510</v>
      </c>
      <c r="F480" s="1" t="s">
        <v>5927</v>
      </c>
      <c r="G480" s="2" t="s">
        <v>18</v>
      </c>
      <c r="H480" s="1" t="s">
        <v>9569</v>
      </c>
      <c r="I480" s="3">
        <v>45187.513090277775</v>
      </c>
      <c r="J480" s="4">
        <v>215000</v>
      </c>
      <c r="K480" s="5">
        <v>18100</v>
      </c>
      <c r="L480" s="5">
        <v>173800</v>
      </c>
      <c r="M480" s="5">
        <f t="shared" si="17"/>
        <v>191900</v>
      </c>
      <c r="N480" s="38">
        <v>1.99</v>
      </c>
      <c r="O480" s="38">
        <v>1.99</v>
      </c>
    </row>
    <row r="481" spans="1:15">
      <c r="A481" s="1" t="s">
        <v>4459</v>
      </c>
      <c r="B481" s="1" t="s">
        <v>5928</v>
      </c>
      <c r="C481" s="1" t="s">
        <v>5929</v>
      </c>
      <c r="D481" s="1" t="s">
        <v>5923</v>
      </c>
      <c r="E481" s="2">
        <v>510</v>
      </c>
      <c r="F481" s="1" t="s">
        <v>5930</v>
      </c>
      <c r="G481" s="2" t="s">
        <v>18</v>
      </c>
      <c r="H481" s="1" t="s">
        <v>9570</v>
      </c>
      <c r="I481" s="3">
        <v>44986.440405092595</v>
      </c>
      <c r="J481" s="4">
        <v>185000</v>
      </c>
      <c r="K481" s="5">
        <v>22800</v>
      </c>
      <c r="L481" s="5">
        <v>144900</v>
      </c>
      <c r="M481" s="5">
        <f t="shared" si="17"/>
        <v>167700</v>
      </c>
      <c r="N481" s="38">
        <v>1.99</v>
      </c>
      <c r="O481" s="38">
        <v>1.99</v>
      </c>
    </row>
    <row r="482" spans="1:15">
      <c r="A482" s="1" t="s">
        <v>4459</v>
      </c>
      <c r="B482" s="1" t="s">
        <v>5931</v>
      </c>
      <c r="C482" s="1" t="s">
        <v>5932</v>
      </c>
      <c r="D482" s="1" t="s">
        <v>5923</v>
      </c>
      <c r="E482" s="2">
        <v>510</v>
      </c>
      <c r="F482" s="1" t="s">
        <v>5933</v>
      </c>
      <c r="G482" s="2" t="s">
        <v>18</v>
      </c>
      <c r="H482" s="1" t="s">
        <v>9571</v>
      </c>
      <c r="I482" s="3">
        <v>45268.645879629628</v>
      </c>
      <c r="J482" s="4">
        <v>211000</v>
      </c>
      <c r="K482" s="5">
        <v>22800</v>
      </c>
      <c r="L482" s="5">
        <v>171400</v>
      </c>
      <c r="M482" s="5">
        <f t="shared" si="17"/>
        <v>194200</v>
      </c>
      <c r="N482" s="38">
        <v>1.99</v>
      </c>
      <c r="O482" s="38">
        <v>1.99</v>
      </c>
    </row>
    <row r="483" spans="1:15">
      <c r="A483" s="1" t="s">
        <v>4459</v>
      </c>
      <c r="B483" s="1" t="s">
        <v>5934</v>
      </c>
      <c r="C483" s="1" t="s">
        <v>5935</v>
      </c>
      <c r="D483" s="1" t="s">
        <v>5936</v>
      </c>
      <c r="E483" s="2">
        <v>510</v>
      </c>
      <c r="F483" s="1" t="s">
        <v>5937</v>
      </c>
      <c r="G483" s="2" t="s">
        <v>18</v>
      </c>
      <c r="H483" s="1" t="s">
        <v>9572</v>
      </c>
      <c r="I483" s="3">
        <v>45203.532152777778</v>
      </c>
      <c r="J483" s="4">
        <v>180000</v>
      </c>
      <c r="K483" s="5">
        <v>23700</v>
      </c>
      <c r="L483" s="5">
        <v>107000</v>
      </c>
      <c r="M483" s="5">
        <f t="shared" si="17"/>
        <v>130700</v>
      </c>
      <c r="N483" s="38">
        <v>2.44</v>
      </c>
      <c r="O483" s="38">
        <v>2.7660518284013573</v>
      </c>
    </row>
    <row r="484" spans="1:15">
      <c r="A484" s="1" t="s">
        <v>4459</v>
      </c>
      <c r="B484" s="1" t="s">
        <v>5938</v>
      </c>
      <c r="C484" s="1" t="s">
        <v>5939</v>
      </c>
      <c r="D484" s="1" t="s">
        <v>5936</v>
      </c>
      <c r="E484" s="2">
        <v>510</v>
      </c>
      <c r="F484" s="1" t="s">
        <v>5940</v>
      </c>
      <c r="G484" s="2" t="s">
        <v>18</v>
      </c>
      <c r="H484" s="1" t="s">
        <v>9573</v>
      </c>
      <c r="I484" s="3">
        <v>45099.537245370368</v>
      </c>
      <c r="J484" s="4">
        <v>165000</v>
      </c>
      <c r="K484" s="5">
        <v>17600</v>
      </c>
      <c r="L484" s="5">
        <v>102600</v>
      </c>
      <c r="M484" s="5">
        <f t="shared" si="17"/>
        <v>120200</v>
      </c>
      <c r="N484" s="38">
        <v>2.44</v>
      </c>
      <c r="O484" s="38">
        <v>2.7660518284013573</v>
      </c>
    </row>
    <row r="485" spans="1:15">
      <c r="A485" s="1" t="s">
        <v>4459</v>
      </c>
      <c r="B485" s="1" t="s">
        <v>5941</v>
      </c>
      <c r="C485" s="1" t="s">
        <v>5942</v>
      </c>
      <c r="D485" s="1" t="s">
        <v>5936</v>
      </c>
      <c r="E485" s="2">
        <v>510</v>
      </c>
      <c r="F485" s="1" t="s">
        <v>5943</v>
      </c>
      <c r="G485" s="2" t="s">
        <v>18</v>
      </c>
      <c r="H485" s="1" t="s">
        <v>9574</v>
      </c>
      <c r="I485" s="3">
        <v>45117.50277777778</v>
      </c>
      <c r="J485" s="4">
        <v>192000</v>
      </c>
      <c r="K485" s="5">
        <v>19300</v>
      </c>
      <c r="L485" s="5">
        <v>120900</v>
      </c>
      <c r="M485" s="5">
        <f t="shared" si="17"/>
        <v>140200</v>
      </c>
      <c r="N485" s="38">
        <v>2.44</v>
      </c>
      <c r="O485" s="38">
        <v>2.7660518284013573</v>
      </c>
    </row>
    <row r="486" spans="1:15">
      <c r="A486" s="1" t="s">
        <v>4459</v>
      </c>
      <c r="B486" s="1" t="s">
        <v>5944</v>
      </c>
      <c r="C486" s="1" t="s">
        <v>5945</v>
      </c>
      <c r="D486" s="1" t="s">
        <v>5936</v>
      </c>
      <c r="E486" s="2">
        <v>510</v>
      </c>
      <c r="F486" s="1" t="s">
        <v>5946</v>
      </c>
      <c r="G486" s="2" t="s">
        <v>18</v>
      </c>
      <c r="H486" s="1" t="s">
        <v>9575</v>
      </c>
      <c r="I486" s="3">
        <v>45121.351354166669</v>
      </c>
      <c r="J486" s="4">
        <v>183000</v>
      </c>
      <c r="K486" s="5">
        <v>20700</v>
      </c>
      <c r="L486" s="5">
        <v>113000</v>
      </c>
      <c r="M486" s="5">
        <f t="shared" si="17"/>
        <v>133700</v>
      </c>
      <c r="N486" s="38">
        <v>2.44</v>
      </c>
      <c r="O486" s="38">
        <v>2.7660518284013573</v>
      </c>
    </row>
    <row r="487" spans="1:15">
      <c r="A487" s="1" t="s">
        <v>4459</v>
      </c>
      <c r="B487" s="1" t="s">
        <v>5947</v>
      </c>
      <c r="C487" s="1" t="s">
        <v>5948</v>
      </c>
      <c r="D487" s="1" t="s">
        <v>5936</v>
      </c>
      <c r="E487" s="2">
        <v>510</v>
      </c>
      <c r="F487" s="1" t="s">
        <v>5949</v>
      </c>
      <c r="G487" s="2" t="s">
        <v>18</v>
      </c>
      <c r="H487" s="1" t="s">
        <v>9576</v>
      </c>
      <c r="I487" s="3">
        <v>45226.366585648146</v>
      </c>
      <c r="J487" s="4">
        <v>177000</v>
      </c>
      <c r="K487" s="5">
        <v>20400</v>
      </c>
      <c r="L487" s="5">
        <v>109000</v>
      </c>
      <c r="M487" s="5">
        <f t="shared" si="17"/>
        <v>129400</v>
      </c>
      <c r="N487" s="38">
        <v>2.44</v>
      </c>
      <c r="O487" s="38">
        <v>2.7660518284013573</v>
      </c>
    </row>
    <row r="488" spans="1:15">
      <c r="A488" s="1" t="s">
        <v>4459</v>
      </c>
      <c r="B488" s="1" t="s">
        <v>5950</v>
      </c>
      <c r="C488" s="1" t="s">
        <v>5951</v>
      </c>
      <c r="D488" s="1" t="s">
        <v>5936</v>
      </c>
      <c r="E488" s="2">
        <v>510</v>
      </c>
      <c r="F488" s="1" t="s">
        <v>5952</v>
      </c>
      <c r="G488" s="2" t="s">
        <v>18</v>
      </c>
      <c r="H488" s="1" t="s">
        <v>9577</v>
      </c>
      <c r="I488" s="3">
        <v>45020.473240740743</v>
      </c>
      <c r="J488" s="4">
        <v>182500</v>
      </c>
      <c r="K488" s="5">
        <v>20700</v>
      </c>
      <c r="L488" s="5">
        <v>113700</v>
      </c>
      <c r="M488" s="5">
        <f t="shared" si="17"/>
        <v>134400</v>
      </c>
      <c r="N488" s="38">
        <v>2.44</v>
      </c>
      <c r="O488" s="38">
        <v>2.7660518284013573</v>
      </c>
    </row>
    <row r="489" spans="1:15">
      <c r="A489" s="1" t="s">
        <v>4459</v>
      </c>
      <c r="B489" s="1" t="s">
        <v>5953</v>
      </c>
      <c r="C489" s="1" t="s">
        <v>5954</v>
      </c>
      <c r="D489" s="1" t="s">
        <v>5936</v>
      </c>
      <c r="E489" s="2">
        <v>510</v>
      </c>
      <c r="F489" s="1" t="s">
        <v>5955</v>
      </c>
      <c r="G489" s="2" t="s">
        <v>18</v>
      </c>
      <c r="H489" s="1" t="s">
        <v>9578</v>
      </c>
      <c r="I489" s="3">
        <v>45071.597777777781</v>
      </c>
      <c r="J489" s="4">
        <v>164000</v>
      </c>
      <c r="K489" s="5">
        <v>20200</v>
      </c>
      <c r="L489" s="5">
        <v>101400</v>
      </c>
      <c r="M489" s="5">
        <f t="shared" si="17"/>
        <v>121600</v>
      </c>
      <c r="N489" s="38">
        <v>2.44</v>
      </c>
      <c r="O489" s="38">
        <v>2.7660518284013573</v>
      </c>
    </row>
    <row r="490" spans="1:15">
      <c r="A490" s="1" t="s">
        <v>4459</v>
      </c>
      <c r="B490" s="1" t="s">
        <v>5956</v>
      </c>
      <c r="C490" s="1" t="s">
        <v>5957</v>
      </c>
      <c r="D490" s="1" t="s">
        <v>5936</v>
      </c>
      <c r="E490" s="2">
        <v>510</v>
      </c>
      <c r="F490" s="1" t="s">
        <v>5958</v>
      </c>
      <c r="G490" s="2" t="s">
        <v>18</v>
      </c>
      <c r="H490" s="1" t="s">
        <v>9579</v>
      </c>
      <c r="I490" s="3">
        <v>45124.358981481484</v>
      </c>
      <c r="J490" s="4">
        <v>199000</v>
      </c>
      <c r="K490" s="5">
        <v>19400</v>
      </c>
      <c r="L490" s="5">
        <v>130500</v>
      </c>
      <c r="M490" s="5">
        <f t="shared" si="17"/>
        <v>149900</v>
      </c>
      <c r="N490" s="38">
        <v>2.44</v>
      </c>
      <c r="O490" s="38">
        <v>2.7660518284013573</v>
      </c>
    </row>
    <row r="491" spans="1:15">
      <c r="A491" s="1" t="s">
        <v>4459</v>
      </c>
      <c r="B491" s="1" t="s">
        <v>5959</v>
      </c>
      <c r="C491" s="1" t="s">
        <v>5960</v>
      </c>
      <c r="D491" s="1" t="s">
        <v>5936</v>
      </c>
      <c r="E491" s="2">
        <v>510</v>
      </c>
      <c r="F491" s="1" t="s">
        <v>5961</v>
      </c>
      <c r="G491" s="2" t="s">
        <v>18</v>
      </c>
      <c r="H491" s="1" t="s">
        <v>9580</v>
      </c>
      <c r="I491" s="3">
        <v>45163.637511574074</v>
      </c>
      <c r="J491" s="4">
        <v>195000</v>
      </c>
      <c r="K491" s="5">
        <v>20300</v>
      </c>
      <c r="L491" s="5">
        <v>126600</v>
      </c>
      <c r="M491" s="5">
        <f t="shared" si="17"/>
        <v>146900</v>
      </c>
      <c r="N491" s="38">
        <v>2.44</v>
      </c>
      <c r="O491" s="38">
        <v>2.7660518284013573</v>
      </c>
    </row>
    <row r="492" spans="1:15">
      <c r="A492" s="1" t="s">
        <v>4459</v>
      </c>
      <c r="B492" s="1" t="s">
        <v>5962</v>
      </c>
      <c r="C492" s="1" t="s">
        <v>5963</v>
      </c>
      <c r="D492" s="1" t="s">
        <v>5936</v>
      </c>
      <c r="E492" s="2">
        <v>510</v>
      </c>
      <c r="F492" s="1" t="s">
        <v>5964</v>
      </c>
      <c r="G492" s="2" t="s">
        <v>18</v>
      </c>
      <c r="H492" s="1" t="s">
        <v>9581</v>
      </c>
      <c r="I492" s="3">
        <v>45231.49428240741</v>
      </c>
      <c r="J492" s="4">
        <v>199000</v>
      </c>
      <c r="K492" s="5">
        <v>20300</v>
      </c>
      <c r="L492" s="5">
        <v>132200</v>
      </c>
      <c r="M492" s="5">
        <f t="shared" si="17"/>
        <v>152500</v>
      </c>
      <c r="N492" s="38">
        <v>2.44</v>
      </c>
      <c r="O492" s="38">
        <v>2.7660518284013573</v>
      </c>
    </row>
    <row r="493" spans="1:15">
      <c r="A493" s="1" t="s">
        <v>4459</v>
      </c>
      <c r="B493" s="1" t="s">
        <v>5965</v>
      </c>
      <c r="C493" s="1" t="s">
        <v>5966</v>
      </c>
      <c r="D493" s="1" t="s">
        <v>5936</v>
      </c>
      <c r="E493" s="2">
        <v>510</v>
      </c>
      <c r="F493" s="1" t="s">
        <v>5967</v>
      </c>
      <c r="G493" s="2" t="s">
        <v>18</v>
      </c>
      <c r="H493" s="1" t="s">
        <v>9582</v>
      </c>
      <c r="I493" s="3">
        <v>45190.624074074076</v>
      </c>
      <c r="J493" s="4">
        <v>175000</v>
      </c>
      <c r="K493" s="5">
        <v>20300</v>
      </c>
      <c r="L493" s="5">
        <v>117200</v>
      </c>
      <c r="M493" s="5">
        <f t="shared" si="17"/>
        <v>137500</v>
      </c>
      <c r="N493" s="38">
        <v>2.44</v>
      </c>
      <c r="O493" s="38">
        <v>2.7660518284013573</v>
      </c>
    </row>
    <row r="494" spans="1:15">
      <c r="A494" s="1" t="s">
        <v>4459</v>
      </c>
      <c r="B494" s="1" t="s">
        <v>5968</v>
      </c>
      <c r="C494" s="1" t="s">
        <v>5969</v>
      </c>
      <c r="D494" s="1" t="s">
        <v>5936</v>
      </c>
      <c r="E494" s="2">
        <v>510</v>
      </c>
      <c r="F494" s="1" t="s">
        <v>5970</v>
      </c>
      <c r="G494" s="2" t="s">
        <v>18</v>
      </c>
      <c r="H494" s="1" t="s">
        <v>9583</v>
      </c>
      <c r="I494" s="3">
        <v>45084.504884259259</v>
      </c>
      <c r="J494" s="4">
        <v>138000</v>
      </c>
      <c r="K494" s="5">
        <v>16400</v>
      </c>
      <c r="L494" s="5">
        <v>93500</v>
      </c>
      <c r="M494" s="5">
        <f t="shared" si="17"/>
        <v>109900</v>
      </c>
      <c r="N494" s="38">
        <v>2.44</v>
      </c>
      <c r="O494" s="38">
        <v>2.7660518284013573</v>
      </c>
    </row>
    <row r="495" spans="1:15">
      <c r="A495" s="1" t="s">
        <v>4459</v>
      </c>
      <c r="B495" s="1" t="s">
        <v>5971</v>
      </c>
      <c r="C495" s="1" t="s">
        <v>5972</v>
      </c>
      <c r="D495" s="1" t="s">
        <v>5936</v>
      </c>
      <c r="E495" s="2">
        <v>510</v>
      </c>
      <c r="F495" s="1" t="s">
        <v>5973</v>
      </c>
      <c r="G495" s="2" t="s">
        <v>18</v>
      </c>
      <c r="H495" s="1" t="s">
        <v>9584</v>
      </c>
      <c r="I495" s="3">
        <v>45057.347777777781</v>
      </c>
      <c r="J495" s="4">
        <v>158000</v>
      </c>
      <c r="K495" s="5">
        <v>19300</v>
      </c>
      <c r="L495" s="5">
        <v>111500</v>
      </c>
      <c r="M495" s="5">
        <f t="shared" si="17"/>
        <v>130800</v>
      </c>
      <c r="N495" s="38">
        <v>2.44</v>
      </c>
      <c r="O495" s="38">
        <v>2.7660518284013573</v>
      </c>
    </row>
    <row r="496" spans="1:15">
      <c r="A496" s="1" t="s">
        <v>4459</v>
      </c>
      <c r="B496" s="1" t="s">
        <v>5974</v>
      </c>
      <c r="C496" s="1" t="s">
        <v>5975</v>
      </c>
      <c r="D496" s="1" t="s">
        <v>5936</v>
      </c>
      <c r="E496" s="2">
        <v>510</v>
      </c>
      <c r="F496" s="1" t="s">
        <v>5976</v>
      </c>
      <c r="G496" s="2" t="s">
        <v>18</v>
      </c>
      <c r="H496" s="1" t="s">
        <v>9585</v>
      </c>
      <c r="I496" s="3">
        <v>45097.480474537035</v>
      </c>
      <c r="J496" s="4">
        <v>190000</v>
      </c>
      <c r="K496" s="5">
        <v>23900</v>
      </c>
      <c r="L496" s="5">
        <v>134700</v>
      </c>
      <c r="M496" s="5">
        <f t="shared" si="17"/>
        <v>158600</v>
      </c>
      <c r="N496" s="38">
        <v>2.44</v>
      </c>
      <c r="O496" s="38">
        <v>2.7660518284013573</v>
      </c>
    </row>
    <row r="497" spans="1:15">
      <c r="A497" s="1" t="s">
        <v>4459</v>
      </c>
      <c r="B497" s="1" t="s">
        <v>5977</v>
      </c>
      <c r="C497" s="1" t="s">
        <v>5978</v>
      </c>
      <c r="D497" s="1" t="s">
        <v>5936</v>
      </c>
      <c r="E497" s="2">
        <v>510</v>
      </c>
      <c r="F497" s="1" t="s">
        <v>5979</v>
      </c>
      <c r="G497" s="2" t="s">
        <v>18</v>
      </c>
      <c r="H497" s="1" t="s">
        <v>9586</v>
      </c>
      <c r="I497" s="3">
        <v>45240.579351851855</v>
      </c>
      <c r="J497" s="4">
        <v>206000</v>
      </c>
      <c r="K497" s="5">
        <v>24700</v>
      </c>
      <c r="L497" s="5">
        <v>147800</v>
      </c>
      <c r="M497" s="5">
        <f t="shared" ref="M497:M528" si="18">SUM(K497:L497)</f>
        <v>172500</v>
      </c>
      <c r="N497" s="38">
        <v>2.44</v>
      </c>
      <c r="O497" s="38">
        <v>2.7660518284013573</v>
      </c>
    </row>
    <row r="498" spans="1:15">
      <c r="A498" s="1" t="s">
        <v>4459</v>
      </c>
      <c r="B498" s="1" t="s">
        <v>5980</v>
      </c>
      <c r="C498" s="1" t="s">
        <v>5981</v>
      </c>
      <c r="D498" s="1" t="s">
        <v>5936</v>
      </c>
      <c r="E498" s="2">
        <v>510</v>
      </c>
      <c r="F498" s="1" t="s">
        <v>5982</v>
      </c>
      <c r="G498" s="2" t="s">
        <v>18</v>
      </c>
      <c r="H498" s="1" t="s">
        <v>9587</v>
      </c>
      <c r="I498" s="3">
        <v>44967.413888888892</v>
      </c>
      <c r="J498" s="4">
        <v>140000</v>
      </c>
      <c r="K498" s="5">
        <v>16700</v>
      </c>
      <c r="L498" s="5">
        <v>102400</v>
      </c>
      <c r="M498" s="5">
        <f t="shared" si="18"/>
        <v>119100</v>
      </c>
      <c r="N498" s="38">
        <v>2.44</v>
      </c>
      <c r="O498" s="38">
        <v>2.7660518284013573</v>
      </c>
    </row>
    <row r="499" spans="1:15">
      <c r="A499" s="1" t="s">
        <v>4459</v>
      </c>
      <c r="B499" s="1" t="s">
        <v>5983</v>
      </c>
      <c r="C499" s="1" t="s">
        <v>5984</v>
      </c>
      <c r="D499" s="1" t="s">
        <v>5936</v>
      </c>
      <c r="E499" s="2">
        <v>510</v>
      </c>
      <c r="F499" s="1" t="s">
        <v>5985</v>
      </c>
      <c r="G499" s="2" t="s">
        <v>18</v>
      </c>
      <c r="H499" s="1" t="s">
        <v>9588</v>
      </c>
      <c r="I499" s="3">
        <v>45107.62296296296</v>
      </c>
      <c r="J499" s="4">
        <v>160000</v>
      </c>
      <c r="K499" s="5">
        <v>17700</v>
      </c>
      <c r="L499" s="5">
        <v>121400</v>
      </c>
      <c r="M499" s="5">
        <f t="shared" si="18"/>
        <v>139100</v>
      </c>
      <c r="N499" s="38">
        <v>2.44</v>
      </c>
      <c r="O499" s="38">
        <v>2.7660518284013573</v>
      </c>
    </row>
    <row r="500" spans="1:15">
      <c r="A500" s="1" t="s">
        <v>4459</v>
      </c>
      <c r="B500" s="1" t="s">
        <v>5986</v>
      </c>
      <c r="C500" s="1" t="s">
        <v>5987</v>
      </c>
      <c r="D500" s="1" t="s">
        <v>5936</v>
      </c>
      <c r="E500" s="2">
        <v>510</v>
      </c>
      <c r="F500" s="1" t="s">
        <v>5988</v>
      </c>
      <c r="G500" s="2" t="s">
        <v>18</v>
      </c>
      <c r="H500" s="1" t="s">
        <v>9589</v>
      </c>
      <c r="I500" s="3">
        <v>45100.663437499999</v>
      </c>
      <c r="J500" s="4">
        <v>155000</v>
      </c>
      <c r="K500" s="5">
        <v>24100</v>
      </c>
      <c r="L500" s="5">
        <v>111800</v>
      </c>
      <c r="M500" s="5">
        <f t="shared" si="18"/>
        <v>135900</v>
      </c>
      <c r="N500" s="38">
        <v>2.44</v>
      </c>
      <c r="O500" s="38">
        <v>2.7660518284013573</v>
      </c>
    </row>
    <row r="501" spans="1:15">
      <c r="A501" s="1" t="s">
        <v>4459</v>
      </c>
      <c r="B501" s="1" t="s">
        <v>5989</v>
      </c>
      <c r="C501" s="1" t="s">
        <v>5990</v>
      </c>
      <c r="D501" s="1" t="s">
        <v>5936</v>
      </c>
      <c r="E501" s="2">
        <v>510</v>
      </c>
      <c r="F501" s="1" t="s">
        <v>5991</v>
      </c>
      <c r="G501" s="2" t="s">
        <v>18</v>
      </c>
      <c r="H501" s="1" t="s">
        <v>9590</v>
      </c>
      <c r="I501" s="3">
        <v>45289.459606481483</v>
      </c>
      <c r="J501" s="4">
        <v>120000</v>
      </c>
      <c r="K501" s="5">
        <v>18200</v>
      </c>
      <c r="L501" s="5">
        <v>89000</v>
      </c>
      <c r="M501" s="5">
        <f t="shared" si="18"/>
        <v>107200</v>
      </c>
      <c r="N501" s="38">
        <v>2.44</v>
      </c>
      <c r="O501" s="38">
        <v>2.7660518284013573</v>
      </c>
    </row>
    <row r="502" spans="1:15">
      <c r="A502" s="1" t="s">
        <v>4459</v>
      </c>
      <c r="B502" s="1" t="s">
        <v>5992</v>
      </c>
      <c r="C502" s="1" t="s">
        <v>5993</v>
      </c>
      <c r="D502" s="1" t="s">
        <v>5936</v>
      </c>
      <c r="E502" s="2">
        <v>510</v>
      </c>
      <c r="F502" s="1" t="s">
        <v>5994</v>
      </c>
      <c r="G502" s="2" t="s">
        <v>18</v>
      </c>
      <c r="H502" s="1" t="s">
        <v>9591</v>
      </c>
      <c r="I502" s="3">
        <v>45250.66684027778</v>
      </c>
      <c r="J502" s="4">
        <v>148000</v>
      </c>
      <c r="K502" s="5">
        <v>25500</v>
      </c>
      <c r="L502" s="5">
        <v>108400</v>
      </c>
      <c r="M502" s="5">
        <f t="shared" si="18"/>
        <v>133900</v>
      </c>
      <c r="N502" s="38">
        <v>2.44</v>
      </c>
      <c r="O502" s="38">
        <v>2.7660518284013573</v>
      </c>
    </row>
    <row r="503" spans="1:15">
      <c r="A503" s="1" t="s">
        <v>4459</v>
      </c>
      <c r="B503" s="1" t="s">
        <v>5995</v>
      </c>
      <c r="C503" s="1" t="s">
        <v>5996</v>
      </c>
      <c r="D503" s="1" t="s">
        <v>5936</v>
      </c>
      <c r="E503" s="2">
        <v>510</v>
      </c>
      <c r="F503" s="1" t="s">
        <v>5997</v>
      </c>
      <c r="G503" s="2" t="s">
        <v>18</v>
      </c>
      <c r="H503" s="1" t="s">
        <v>9592</v>
      </c>
      <c r="I503" s="3">
        <v>45079.637118055558</v>
      </c>
      <c r="J503" s="4">
        <v>177254.39999999999</v>
      </c>
      <c r="K503" s="5">
        <v>17400</v>
      </c>
      <c r="L503" s="5">
        <v>144900</v>
      </c>
      <c r="M503" s="5">
        <f t="shared" si="18"/>
        <v>162300</v>
      </c>
      <c r="N503" s="38">
        <v>2.44</v>
      </c>
      <c r="O503" s="38">
        <v>2.7660518284013573</v>
      </c>
    </row>
    <row r="504" spans="1:15">
      <c r="A504" s="1" t="s">
        <v>4459</v>
      </c>
      <c r="B504" s="1" t="s">
        <v>5998</v>
      </c>
      <c r="C504" s="1" t="s">
        <v>5999</v>
      </c>
      <c r="D504" s="1" t="s">
        <v>5936</v>
      </c>
      <c r="E504" s="2">
        <v>510</v>
      </c>
      <c r="F504" s="1" t="s">
        <v>6000</v>
      </c>
      <c r="G504" s="2" t="s">
        <v>18</v>
      </c>
      <c r="H504" s="1" t="s">
        <v>9593</v>
      </c>
      <c r="I504" s="3">
        <v>45119.604317129626</v>
      </c>
      <c r="J504" s="4">
        <v>140500</v>
      </c>
      <c r="K504" s="5">
        <v>19100</v>
      </c>
      <c r="L504" s="5">
        <v>110100</v>
      </c>
      <c r="M504" s="5">
        <f t="shared" si="18"/>
        <v>129200</v>
      </c>
      <c r="N504" s="38">
        <v>2.44</v>
      </c>
      <c r="O504" s="38">
        <v>2.7660518284013573</v>
      </c>
    </row>
    <row r="505" spans="1:15">
      <c r="A505" s="1" t="s">
        <v>4459</v>
      </c>
      <c r="B505" s="1" t="s">
        <v>6001</v>
      </c>
      <c r="C505" s="1" t="s">
        <v>6002</v>
      </c>
      <c r="D505" s="1" t="s">
        <v>5936</v>
      </c>
      <c r="E505" s="2">
        <v>510</v>
      </c>
      <c r="F505" s="1" t="s">
        <v>6003</v>
      </c>
      <c r="G505" s="2" t="s">
        <v>18</v>
      </c>
      <c r="H505" s="1" t="s">
        <v>9594</v>
      </c>
      <c r="I505" s="3">
        <v>45051.636550925927</v>
      </c>
      <c r="J505" s="4">
        <v>130000</v>
      </c>
      <c r="K505" s="5">
        <v>26700</v>
      </c>
      <c r="L505" s="5">
        <v>93700</v>
      </c>
      <c r="M505" s="5">
        <f t="shared" si="18"/>
        <v>120400</v>
      </c>
      <c r="N505" s="38">
        <v>2.44</v>
      </c>
      <c r="O505" s="38">
        <v>2.7660518284013573</v>
      </c>
    </row>
    <row r="506" spans="1:15">
      <c r="A506" s="1" t="s">
        <v>4459</v>
      </c>
      <c r="B506" s="1" t="s">
        <v>6004</v>
      </c>
      <c r="C506" s="1" t="s">
        <v>6005</v>
      </c>
      <c r="D506" s="1" t="s">
        <v>5936</v>
      </c>
      <c r="E506" s="2">
        <v>510</v>
      </c>
      <c r="F506" s="1" t="s">
        <v>6006</v>
      </c>
      <c r="G506" s="2" t="s">
        <v>18</v>
      </c>
      <c r="H506" s="1" t="s">
        <v>9595</v>
      </c>
      <c r="I506" s="3">
        <v>45156.563842592594</v>
      </c>
      <c r="J506" s="4">
        <v>149999</v>
      </c>
      <c r="K506" s="5">
        <v>19100</v>
      </c>
      <c r="L506" s="5">
        <v>123600</v>
      </c>
      <c r="M506" s="5">
        <f t="shared" si="18"/>
        <v>142700</v>
      </c>
      <c r="N506" s="38">
        <v>2.44</v>
      </c>
      <c r="O506" s="38">
        <v>2.7660518284013573</v>
      </c>
    </row>
    <row r="507" spans="1:15">
      <c r="A507" s="1" t="s">
        <v>4459</v>
      </c>
      <c r="B507" s="1" t="s">
        <v>6007</v>
      </c>
      <c r="C507" s="1" t="s">
        <v>6008</v>
      </c>
      <c r="D507" s="1" t="s">
        <v>5936</v>
      </c>
      <c r="E507" s="2">
        <v>510</v>
      </c>
      <c r="F507" s="1" t="s">
        <v>6009</v>
      </c>
      <c r="G507" s="2" t="s">
        <v>18</v>
      </c>
      <c r="H507" s="1" t="s">
        <v>9596</v>
      </c>
      <c r="I507" s="3">
        <v>45289.370439814818</v>
      </c>
      <c r="J507" s="4">
        <v>149500</v>
      </c>
      <c r="K507" s="5">
        <v>15000</v>
      </c>
      <c r="L507" s="5">
        <v>128100</v>
      </c>
      <c r="M507" s="5">
        <f t="shared" si="18"/>
        <v>143100</v>
      </c>
      <c r="N507" s="38">
        <v>2.44</v>
      </c>
      <c r="O507" s="38">
        <v>2.7660518284013573</v>
      </c>
    </row>
    <row r="508" spans="1:15">
      <c r="A508" s="1" t="s">
        <v>4459</v>
      </c>
      <c r="B508" s="1" t="s">
        <v>6010</v>
      </c>
      <c r="C508" s="1" t="s">
        <v>6011</v>
      </c>
      <c r="D508" s="1" t="s">
        <v>5936</v>
      </c>
      <c r="E508" s="2">
        <v>510</v>
      </c>
      <c r="F508" s="1" t="s">
        <v>6012</v>
      </c>
      <c r="G508" s="2" t="s">
        <v>18</v>
      </c>
      <c r="H508" s="1" t="s">
        <v>9597</v>
      </c>
      <c r="I508" s="3">
        <v>45229.359618055554</v>
      </c>
      <c r="J508" s="4">
        <v>131500</v>
      </c>
      <c r="K508" s="5">
        <v>16800</v>
      </c>
      <c r="L508" s="5">
        <v>109200</v>
      </c>
      <c r="M508" s="5">
        <f t="shared" si="18"/>
        <v>126000</v>
      </c>
      <c r="N508" s="38">
        <v>2.44</v>
      </c>
      <c r="O508" s="38">
        <v>2.7660518284013573</v>
      </c>
    </row>
    <row r="509" spans="1:15">
      <c r="A509" s="1" t="s">
        <v>4459</v>
      </c>
      <c r="B509" s="1" t="s">
        <v>6013</v>
      </c>
      <c r="C509" s="1" t="s">
        <v>6014</v>
      </c>
      <c r="D509" s="1" t="s">
        <v>5936</v>
      </c>
      <c r="E509" s="2">
        <v>510</v>
      </c>
      <c r="F509" s="1" t="s">
        <v>6015</v>
      </c>
      <c r="G509" s="2" t="s">
        <v>18</v>
      </c>
      <c r="H509" s="1" t="s">
        <v>9598</v>
      </c>
      <c r="I509" s="3">
        <v>45047.597939814812</v>
      </c>
      <c r="J509" s="4">
        <v>157000</v>
      </c>
      <c r="K509" s="5">
        <v>20300</v>
      </c>
      <c r="L509" s="5">
        <v>133000</v>
      </c>
      <c r="M509" s="5">
        <f t="shared" si="18"/>
        <v>153300</v>
      </c>
      <c r="N509" s="38">
        <v>2.44</v>
      </c>
      <c r="O509" s="38">
        <v>2.7660518284013573</v>
      </c>
    </row>
    <row r="510" spans="1:15">
      <c r="A510" s="1" t="s">
        <v>4459</v>
      </c>
      <c r="B510" s="1" t="s">
        <v>6016</v>
      </c>
      <c r="C510" s="1" t="s">
        <v>6017</v>
      </c>
      <c r="D510" s="1" t="s">
        <v>5936</v>
      </c>
      <c r="E510" s="2">
        <v>510</v>
      </c>
      <c r="F510" s="1" t="s">
        <v>6018</v>
      </c>
      <c r="G510" s="2" t="s">
        <v>18</v>
      </c>
      <c r="H510" s="1" t="s">
        <v>9599</v>
      </c>
      <c r="I510" s="3">
        <v>44953.399409722224</v>
      </c>
      <c r="J510" s="4">
        <v>192500</v>
      </c>
      <c r="K510" s="5">
        <v>19100</v>
      </c>
      <c r="L510" s="5">
        <v>171300</v>
      </c>
      <c r="M510" s="5">
        <f t="shared" si="18"/>
        <v>190400</v>
      </c>
      <c r="N510" s="38">
        <v>2.44</v>
      </c>
      <c r="O510" s="38">
        <v>2.7660518284013573</v>
      </c>
    </row>
    <row r="511" spans="1:15">
      <c r="A511" s="1" t="s">
        <v>4459</v>
      </c>
      <c r="B511" s="1" t="s">
        <v>6019</v>
      </c>
      <c r="C511" s="1" t="s">
        <v>6020</v>
      </c>
      <c r="D511" s="1" t="s">
        <v>5936</v>
      </c>
      <c r="E511" s="2">
        <v>510</v>
      </c>
      <c r="F511" s="1" t="s">
        <v>6021</v>
      </c>
      <c r="G511" s="2" t="s">
        <v>18</v>
      </c>
      <c r="H511" s="1" t="s">
        <v>9600</v>
      </c>
      <c r="I511" s="3">
        <v>45044.559201388889</v>
      </c>
      <c r="J511" s="4">
        <v>149500</v>
      </c>
      <c r="K511" s="5">
        <v>17400</v>
      </c>
      <c r="L511" s="5">
        <v>132900</v>
      </c>
      <c r="M511" s="5">
        <f t="shared" si="18"/>
        <v>150300</v>
      </c>
      <c r="N511" s="38">
        <v>2.44</v>
      </c>
      <c r="O511" s="38">
        <v>2.7660518284013573</v>
      </c>
    </row>
    <row r="512" spans="1:15">
      <c r="A512" s="1" t="s">
        <v>4459</v>
      </c>
      <c r="B512" s="1" t="s">
        <v>6022</v>
      </c>
      <c r="C512" s="1" t="s">
        <v>6023</v>
      </c>
      <c r="D512" s="1" t="s">
        <v>5936</v>
      </c>
      <c r="E512" s="2">
        <v>510</v>
      </c>
      <c r="F512" s="1" t="s">
        <v>6024</v>
      </c>
      <c r="G512" s="2" t="s">
        <v>18</v>
      </c>
      <c r="H512" s="1" t="s">
        <v>9601</v>
      </c>
      <c r="I512" s="3">
        <v>44986.5780787037</v>
      </c>
      <c r="J512" s="4">
        <v>157800</v>
      </c>
      <c r="K512" s="5">
        <v>20000</v>
      </c>
      <c r="L512" s="5">
        <v>138700</v>
      </c>
      <c r="M512" s="5">
        <f t="shared" si="18"/>
        <v>158700</v>
      </c>
      <c r="N512" s="38">
        <v>2.44</v>
      </c>
      <c r="O512" s="38">
        <v>2.7660518284013573</v>
      </c>
    </row>
    <row r="513" spans="1:15">
      <c r="A513" s="1" t="s">
        <v>4459</v>
      </c>
      <c r="B513" s="1" t="s">
        <v>6025</v>
      </c>
      <c r="C513" s="1" t="s">
        <v>6026</v>
      </c>
      <c r="D513" s="1" t="s">
        <v>5936</v>
      </c>
      <c r="E513" s="2">
        <v>510</v>
      </c>
      <c r="F513" s="1" t="s">
        <v>6027</v>
      </c>
      <c r="G513" s="2" t="s">
        <v>18</v>
      </c>
      <c r="H513" s="1" t="s">
        <v>9602</v>
      </c>
      <c r="I513" s="3">
        <v>45069.345324074071</v>
      </c>
      <c r="J513" s="4">
        <v>166000</v>
      </c>
      <c r="K513" s="5">
        <v>17900</v>
      </c>
      <c r="L513" s="5">
        <v>151200</v>
      </c>
      <c r="M513" s="5">
        <f t="shared" si="18"/>
        <v>169100</v>
      </c>
      <c r="N513" s="38">
        <v>2.44</v>
      </c>
      <c r="O513" s="38">
        <v>2.7660518284013573</v>
      </c>
    </row>
    <row r="514" spans="1:15">
      <c r="A514" s="1" t="s">
        <v>4459</v>
      </c>
      <c r="B514" s="1" t="s">
        <v>6028</v>
      </c>
      <c r="C514" s="1" t="s">
        <v>6029</v>
      </c>
      <c r="D514" s="1" t="s">
        <v>5936</v>
      </c>
      <c r="E514" s="2">
        <v>510</v>
      </c>
      <c r="F514" s="1" t="s">
        <v>6030</v>
      </c>
      <c r="G514" s="2" t="s">
        <v>18</v>
      </c>
      <c r="H514" s="1" t="s">
        <v>9603</v>
      </c>
      <c r="I514" s="3">
        <v>45138.411041666666</v>
      </c>
      <c r="J514" s="4">
        <v>127000</v>
      </c>
      <c r="K514" s="5">
        <v>18500</v>
      </c>
      <c r="L514" s="5">
        <v>117700</v>
      </c>
      <c r="M514" s="5">
        <f t="shared" si="18"/>
        <v>136200</v>
      </c>
      <c r="N514" s="38">
        <v>2.44</v>
      </c>
      <c r="O514" s="38">
        <v>2.7660518284013573</v>
      </c>
    </row>
    <row r="515" spans="1:15">
      <c r="A515" s="1" t="s">
        <v>4459</v>
      </c>
      <c r="B515" s="1" t="s">
        <v>6031</v>
      </c>
      <c r="C515" s="1" t="s">
        <v>6032</v>
      </c>
      <c r="D515" s="1" t="s">
        <v>5936</v>
      </c>
      <c r="E515" s="2">
        <v>510</v>
      </c>
      <c r="F515" s="1" t="s">
        <v>6033</v>
      </c>
      <c r="G515" s="2" t="s">
        <v>18</v>
      </c>
      <c r="H515" s="1" t="s">
        <v>9604</v>
      </c>
      <c r="I515" s="3">
        <v>44945.388680555552</v>
      </c>
      <c r="J515" s="4">
        <v>140000</v>
      </c>
      <c r="K515" s="5">
        <v>18900</v>
      </c>
      <c r="L515" s="5">
        <v>131400</v>
      </c>
      <c r="M515" s="5">
        <f t="shared" si="18"/>
        <v>150300</v>
      </c>
      <c r="N515" s="38">
        <v>2.44</v>
      </c>
      <c r="O515" s="38">
        <v>2.7660518284013573</v>
      </c>
    </row>
    <row r="516" spans="1:15">
      <c r="A516" s="1" t="s">
        <v>4459</v>
      </c>
      <c r="B516" s="1" t="s">
        <v>6034</v>
      </c>
      <c r="C516" s="1" t="s">
        <v>6035</v>
      </c>
      <c r="D516" s="1" t="s">
        <v>5936</v>
      </c>
      <c r="E516" s="2">
        <v>510</v>
      </c>
      <c r="F516" s="1" t="s">
        <v>6036</v>
      </c>
      <c r="G516" s="2" t="s">
        <v>18</v>
      </c>
      <c r="H516" s="1" t="s">
        <v>9605</v>
      </c>
      <c r="I516" s="3">
        <v>45168.669131944444</v>
      </c>
      <c r="J516" s="4">
        <v>154500</v>
      </c>
      <c r="K516" s="5">
        <v>20100</v>
      </c>
      <c r="L516" s="5">
        <v>150800</v>
      </c>
      <c r="M516" s="5">
        <f t="shared" si="18"/>
        <v>170900</v>
      </c>
      <c r="N516" s="38">
        <v>2.44</v>
      </c>
      <c r="O516" s="38">
        <v>2.7660518284013573</v>
      </c>
    </row>
    <row r="517" spans="1:15">
      <c r="A517" s="1" t="s">
        <v>4459</v>
      </c>
      <c r="B517" s="1" t="s">
        <v>6037</v>
      </c>
      <c r="C517" s="1" t="s">
        <v>6038</v>
      </c>
      <c r="D517" s="1" t="s">
        <v>5936</v>
      </c>
      <c r="E517" s="2">
        <v>510</v>
      </c>
      <c r="F517" s="1" t="s">
        <v>6039</v>
      </c>
      <c r="G517" s="2" t="s">
        <v>18</v>
      </c>
      <c r="H517" s="1" t="s">
        <v>9606</v>
      </c>
      <c r="I517" s="3">
        <v>45245.67864583333</v>
      </c>
      <c r="J517" s="4">
        <v>138000</v>
      </c>
      <c r="K517" s="5">
        <v>18500</v>
      </c>
      <c r="L517" s="5">
        <v>134300</v>
      </c>
      <c r="M517" s="5">
        <f t="shared" si="18"/>
        <v>152800</v>
      </c>
      <c r="N517" s="38">
        <v>2.44</v>
      </c>
      <c r="O517" s="38">
        <v>2.7660518284013573</v>
      </c>
    </row>
    <row r="518" spans="1:15">
      <c r="A518" s="1" t="s">
        <v>4459</v>
      </c>
      <c r="B518" s="1" t="s">
        <v>6040</v>
      </c>
      <c r="C518" s="1" t="s">
        <v>6041</v>
      </c>
      <c r="D518" s="1" t="s">
        <v>5936</v>
      </c>
      <c r="E518" s="2">
        <v>510</v>
      </c>
      <c r="F518" s="1" t="s">
        <v>6042</v>
      </c>
      <c r="G518" s="2" t="s">
        <v>18</v>
      </c>
      <c r="H518" s="1" t="s">
        <v>9607</v>
      </c>
      <c r="I518" s="3">
        <v>45142.357407407406</v>
      </c>
      <c r="J518" s="4">
        <v>205100</v>
      </c>
      <c r="K518" s="5">
        <v>18200</v>
      </c>
      <c r="L518" s="5">
        <v>212000</v>
      </c>
      <c r="M518" s="5">
        <f t="shared" si="18"/>
        <v>230200</v>
      </c>
      <c r="N518" s="38">
        <v>2.44</v>
      </c>
      <c r="O518" s="38">
        <v>2.7660518284013573</v>
      </c>
    </row>
    <row r="519" spans="1:15">
      <c r="A519" s="1" t="s">
        <v>4459</v>
      </c>
      <c r="B519" s="1" t="s">
        <v>6043</v>
      </c>
      <c r="C519" s="1" t="s">
        <v>6044</v>
      </c>
      <c r="D519" s="1" t="s">
        <v>5936</v>
      </c>
      <c r="E519" s="2">
        <v>510</v>
      </c>
      <c r="F519" s="1" t="s">
        <v>6045</v>
      </c>
      <c r="G519" s="2" t="s">
        <v>18</v>
      </c>
      <c r="H519" s="1" t="s">
        <v>9608</v>
      </c>
      <c r="I519" s="3">
        <v>45282.604432870372</v>
      </c>
      <c r="J519" s="4">
        <v>100000</v>
      </c>
      <c r="K519" s="5">
        <v>19400</v>
      </c>
      <c r="L519" s="5">
        <v>94300</v>
      </c>
      <c r="M519" s="5">
        <f t="shared" si="18"/>
        <v>113700</v>
      </c>
      <c r="N519" s="38">
        <v>2.44</v>
      </c>
      <c r="O519" s="38">
        <v>2.7660518284013573</v>
      </c>
    </row>
    <row r="520" spans="1:15">
      <c r="A520" s="1" t="s">
        <v>4459</v>
      </c>
      <c r="B520" s="1" t="s">
        <v>6046</v>
      </c>
      <c r="C520" s="1" t="s">
        <v>6047</v>
      </c>
      <c r="D520" s="1" t="s">
        <v>5936</v>
      </c>
      <c r="E520" s="2">
        <v>510</v>
      </c>
      <c r="F520" s="1" t="s">
        <v>6048</v>
      </c>
      <c r="G520" s="2" t="s">
        <v>18</v>
      </c>
      <c r="H520" s="1" t="s">
        <v>9609</v>
      </c>
      <c r="I520" s="3">
        <v>45119.591921296298</v>
      </c>
      <c r="J520" s="4">
        <v>180000</v>
      </c>
      <c r="K520" s="5">
        <v>29700</v>
      </c>
      <c r="L520" s="5">
        <v>180100</v>
      </c>
      <c r="M520" s="5">
        <f t="shared" si="18"/>
        <v>209800</v>
      </c>
      <c r="N520" s="38">
        <v>2.44</v>
      </c>
      <c r="O520" s="38">
        <v>2.7660518284013573</v>
      </c>
    </row>
    <row r="521" spans="1:15">
      <c r="A521" s="1" t="s">
        <v>4459</v>
      </c>
      <c r="B521" s="1" t="s">
        <v>6049</v>
      </c>
      <c r="C521" s="1" t="s">
        <v>6050</v>
      </c>
      <c r="D521" s="1" t="s">
        <v>6051</v>
      </c>
      <c r="E521" s="2">
        <v>510</v>
      </c>
      <c r="F521" s="1" t="s">
        <v>6052</v>
      </c>
      <c r="G521" s="2" t="s">
        <v>18</v>
      </c>
      <c r="H521" s="1" t="s">
        <v>9610</v>
      </c>
      <c r="I521" s="3">
        <v>45113.611921296295</v>
      </c>
      <c r="J521" s="4">
        <v>190000</v>
      </c>
      <c r="K521" s="5">
        <v>21700</v>
      </c>
      <c r="L521" s="5">
        <v>94500</v>
      </c>
      <c r="M521" s="5">
        <f t="shared" si="18"/>
        <v>116200</v>
      </c>
      <c r="N521" s="38">
        <v>1.91</v>
      </c>
      <c r="O521" s="38">
        <v>2.3231426692965149</v>
      </c>
    </row>
    <row r="522" spans="1:15">
      <c r="A522" s="1" t="s">
        <v>4459</v>
      </c>
      <c r="B522" s="1" t="s">
        <v>6053</v>
      </c>
      <c r="C522" s="1" t="s">
        <v>6054</v>
      </c>
      <c r="D522" s="1" t="s">
        <v>6051</v>
      </c>
      <c r="E522" s="2">
        <v>510</v>
      </c>
      <c r="F522" s="1" t="s">
        <v>6055</v>
      </c>
      <c r="G522" s="2" t="s">
        <v>18</v>
      </c>
      <c r="H522" s="1" t="s">
        <v>9611</v>
      </c>
      <c r="I522" s="3">
        <v>45161.37835648148</v>
      </c>
      <c r="J522" s="4">
        <v>245000</v>
      </c>
      <c r="K522" s="5">
        <v>20900</v>
      </c>
      <c r="L522" s="5">
        <v>167900</v>
      </c>
      <c r="M522" s="5">
        <f t="shared" si="18"/>
        <v>188800</v>
      </c>
      <c r="N522" s="38">
        <v>1.91</v>
      </c>
      <c r="O522" s="38">
        <v>2.3231426692965149</v>
      </c>
    </row>
    <row r="523" spans="1:15">
      <c r="A523" s="1" t="s">
        <v>4459</v>
      </c>
      <c r="B523" s="1" t="s">
        <v>6056</v>
      </c>
      <c r="C523" s="1" t="s">
        <v>6057</v>
      </c>
      <c r="D523" s="1" t="s">
        <v>6051</v>
      </c>
      <c r="E523" s="2">
        <v>510</v>
      </c>
      <c r="F523" s="1" t="s">
        <v>6058</v>
      </c>
      <c r="G523" s="2" t="s">
        <v>18</v>
      </c>
      <c r="H523" s="1" t="s">
        <v>9612</v>
      </c>
      <c r="I523" s="3">
        <v>45114.660474537035</v>
      </c>
      <c r="J523" s="4">
        <v>220000</v>
      </c>
      <c r="K523" s="5">
        <v>28800</v>
      </c>
      <c r="L523" s="5">
        <v>124200</v>
      </c>
      <c r="M523" s="5">
        <f t="shared" si="18"/>
        <v>153000</v>
      </c>
      <c r="N523" s="38">
        <v>1.91</v>
      </c>
      <c r="O523" s="38">
        <v>2.3231426692965149</v>
      </c>
    </row>
    <row r="524" spans="1:15">
      <c r="A524" s="1" t="s">
        <v>4459</v>
      </c>
      <c r="B524" s="1" t="s">
        <v>6059</v>
      </c>
      <c r="C524" s="1" t="s">
        <v>6060</v>
      </c>
      <c r="D524" s="1" t="s">
        <v>6051</v>
      </c>
      <c r="E524" s="2">
        <v>510</v>
      </c>
      <c r="F524" s="1" t="s">
        <v>6061</v>
      </c>
      <c r="G524" s="2" t="s">
        <v>18</v>
      </c>
      <c r="H524" s="1" t="s">
        <v>9613</v>
      </c>
      <c r="I524" s="3">
        <v>45127.547500000001</v>
      </c>
      <c r="J524" s="4">
        <v>164900</v>
      </c>
      <c r="K524" s="5">
        <v>21100</v>
      </c>
      <c r="L524" s="5">
        <v>99100</v>
      </c>
      <c r="M524" s="5">
        <f t="shared" si="18"/>
        <v>120200</v>
      </c>
      <c r="N524" s="38">
        <v>1.91</v>
      </c>
      <c r="O524" s="38">
        <v>2.3231426692965149</v>
      </c>
    </row>
    <row r="525" spans="1:15">
      <c r="A525" s="1" t="s">
        <v>4459</v>
      </c>
      <c r="B525" s="1" t="s">
        <v>6062</v>
      </c>
      <c r="C525" s="1" t="s">
        <v>6063</v>
      </c>
      <c r="D525" s="1" t="s">
        <v>6051</v>
      </c>
      <c r="E525" s="2">
        <v>510</v>
      </c>
      <c r="F525" s="1" t="s">
        <v>6064</v>
      </c>
      <c r="G525" s="2" t="s">
        <v>18</v>
      </c>
      <c r="H525" s="1" t="s">
        <v>9614</v>
      </c>
      <c r="I525" s="3">
        <v>44932.494201388887</v>
      </c>
      <c r="J525" s="4">
        <v>155158</v>
      </c>
      <c r="K525" s="5">
        <v>20800</v>
      </c>
      <c r="L525" s="5">
        <v>95200</v>
      </c>
      <c r="M525" s="5">
        <f t="shared" si="18"/>
        <v>116000</v>
      </c>
      <c r="N525" s="38">
        <v>1.91</v>
      </c>
      <c r="O525" s="38">
        <v>2.3231426692965149</v>
      </c>
    </row>
    <row r="526" spans="1:15">
      <c r="A526" s="1" t="s">
        <v>4459</v>
      </c>
      <c r="B526" s="1" t="s">
        <v>6065</v>
      </c>
      <c r="C526" s="1" t="s">
        <v>6066</v>
      </c>
      <c r="D526" s="1" t="s">
        <v>6051</v>
      </c>
      <c r="E526" s="2">
        <v>510</v>
      </c>
      <c r="F526" s="1" t="s">
        <v>6067</v>
      </c>
      <c r="G526" s="2" t="s">
        <v>18</v>
      </c>
      <c r="H526" s="1" t="s">
        <v>9615</v>
      </c>
      <c r="I526" s="3">
        <v>45197.423738425925</v>
      </c>
      <c r="J526" s="4">
        <v>225000</v>
      </c>
      <c r="K526" s="5">
        <v>22000</v>
      </c>
      <c r="L526" s="5">
        <v>153300</v>
      </c>
      <c r="M526" s="5">
        <f t="shared" si="18"/>
        <v>175300</v>
      </c>
      <c r="N526" s="38">
        <v>1.91</v>
      </c>
      <c r="O526" s="38">
        <v>2.3231426692965149</v>
      </c>
    </row>
    <row r="527" spans="1:15">
      <c r="A527" s="1" t="s">
        <v>4459</v>
      </c>
      <c r="B527" s="1" t="s">
        <v>6068</v>
      </c>
      <c r="C527" s="1" t="s">
        <v>6069</v>
      </c>
      <c r="D527" s="1" t="s">
        <v>6051</v>
      </c>
      <c r="E527" s="2">
        <v>510</v>
      </c>
      <c r="F527" s="1" t="s">
        <v>6070</v>
      </c>
      <c r="G527" s="2" t="s">
        <v>18</v>
      </c>
      <c r="H527" s="1" t="s">
        <v>9616</v>
      </c>
      <c r="I527" s="3">
        <v>45243.657650462963</v>
      </c>
      <c r="J527" s="4">
        <v>196000</v>
      </c>
      <c r="K527" s="5">
        <v>29000</v>
      </c>
      <c r="L527" s="5">
        <v>124300</v>
      </c>
      <c r="M527" s="5">
        <f t="shared" si="18"/>
        <v>153300</v>
      </c>
      <c r="N527" s="38">
        <v>1.91</v>
      </c>
      <c r="O527" s="38">
        <v>2.3231426692965149</v>
      </c>
    </row>
    <row r="528" spans="1:15">
      <c r="A528" s="1" t="s">
        <v>4459</v>
      </c>
      <c r="B528" s="1" t="s">
        <v>6071</v>
      </c>
      <c r="C528" s="1" t="s">
        <v>6072</v>
      </c>
      <c r="D528" s="1" t="s">
        <v>6051</v>
      </c>
      <c r="E528" s="2">
        <v>510</v>
      </c>
      <c r="F528" s="1" t="s">
        <v>6073</v>
      </c>
      <c r="G528" s="2" t="s">
        <v>18</v>
      </c>
      <c r="H528" s="1" t="s">
        <v>9617</v>
      </c>
      <c r="I528" s="3">
        <v>45209.414837962962</v>
      </c>
      <c r="J528" s="4">
        <v>182000</v>
      </c>
      <c r="K528" s="5">
        <v>22800</v>
      </c>
      <c r="L528" s="5">
        <v>115200</v>
      </c>
      <c r="M528" s="5">
        <f t="shared" si="18"/>
        <v>138000</v>
      </c>
      <c r="N528" s="38">
        <v>1.91</v>
      </c>
      <c r="O528" s="38">
        <v>2.3231426692965149</v>
      </c>
    </row>
    <row r="529" spans="1:15">
      <c r="A529" s="1" t="s">
        <v>4459</v>
      </c>
      <c r="B529" s="1" t="s">
        <v>6074</v>
      </c>
      <c r="C529" s="1" t="s">
        <v>6075</v>
      </c>
      <c r="D529" s="1" t="s">
        <v>6051</v>
      </c>
      <c r="E529" s="2">
        <v>510</v>
      </c>
      <c r="F529" s="1" t="s">
        <v>6076</v>
      </c>
      <c r="G529" s="2" t="s">
        <v>18</v>
      </c>
      <c r="H529" s="1" t="s">
        <v>9618</v>
      </c>
      <c r="I529" s="3">
        <v>45154.393703703703</v>
      </c>
      <c r="J529" s="4">
        <v>185000</v>
      </c>
      <c r="K529" s="5">
        <v>30400</v>
      </c>
      <c r="L529" s="5">
        <v>126700</v>
      </c>
      <c r="M529" s="5">
        <f t="shared" ref="M529:M540" si="19">SUM(K529:L529)</f>
        <v>157100</v>
      </c>
      <c r="N529" s="38">
        <v>1.91</v>
      </c>
      <c r="O529" s="38">
        <v>2.3231426692965149</v>
      </c>
    </row>
    <row r="530" spans="1:15">
      <c r="A530" s="1" t="s">
        <v>4459</v>
      </c>
      <c r="B530" s="1" t="s">
        <v>6077</v>
      </c>
      <c r="C530" s="1" t="s">
        <v>6078</v>
      </c>
      <c r="D530" s="1" t="s">
        <v>6051</v>
      </c>
      <c r="E530" s="2">
        <v>510</v>
      </c>
      <c r="F530" s="1" t="s">
        <v>6079</v>
      </c>
      <c r="G530" s="2" t="s">
        <v>18</v>
      </c>
      <c r="H530" s="1" t="s">
        <v>9619</v>
      </c>
      <c r="I530" s="3">
        <v>45083.566180555557</v>
      </c>
      <c r="J530" s="4">
        <v>175000</v>
      </c>
      <c r="K530" s="5">
        <v>21000</v>
      </c>
      <c r="L530" s="5">
        <v>129000</v>
      </c>
      <c r="M530" s="5">
        <f t="shared" si="19"/>
        <v>150000</v>
      </c>
      <c r="N530" s="38">
        <v>1.91</v>
      </c>
      <c r="O530" s="38">
        <v>2.3231426692965149</v>
      </c>
    </row>
    <row r="531" spans="1:15">
      <c r="A531" s="1" t="s">
        <v>4459</v>
      </c>
      <c r="B531" s="1" t="s">
        <v>6080</v>
      </c>
      <c r="C531" s="1" t="s">
        <v>6081</v>
      </c>
      <c r="D531" s="1" t="s">
        <v>6051</v>
      </c>
      <c r="E531" s="2">
        <v>510</v>
      </c>
      <c r="F531" s="1" t="s">
        <v>6082</v>
      </c>
      <c r="G531" s="2" t="s">
        <v>18</v>
      </c>
      <c r="H531" s="1" t="s">
        <v>9620</v>
      </c>
      <c r="I531" s="3">
        <v>44965.362569444442</v>
      </c>
      <c r="J531" s="4">
        <v>165000</v>
      </c>
      <c r="K531" s="5">
        <v>22000</v>
      </c>
      <c r="L531" s="5">
        <v>119900</v>
      </c>
      <c r="M531" s="5">
        <f t="shared" si="19"/>
        <v>141900</v>
      </c>
      <c r="N531" s="38">
        <v>1.91</v>
      </c>
      <c r="O531" s="38">
        <v>2.3231426692965149</v>
      </c>
    </row>
    <row r="532" spans="1:15">
      <c r="A532" s="1" t="s">
        <v>4459</v>
      </c>
      <c r="B532" s="1" t="s">
        <v>6083</v>
      </c>
      <c r="C532" s="1" t="s">
        <v>6084</v>
      </c>
      <c r="D532" s="1" t="s">
        <v>6051</v>
      </c>
      <c r="E532" s="2">
        <v>510</v>
      </c>
      <c r="F532" s="1" t="s">
        <v>6085</v>
      </c>
      <c r="G532" s="2" t="s">
        <v>18</v>
      </c>
      <c r="H532" s="1" t="s">
        <v>9621</v>
      </c>
      <c r="I532" s="3">
        <v>45264.404745370368</v>
      </c>
      <c r="J532" s="4">
        <v>150000</v>
      </c>
      <c r="K532" s="5">
        <v>21100</v>
      </c>
      <c r="L532" s="5">
        <v>112300</v>
      </c>
      <c r="M532" s="5">
        <f t="shared" si="19"/>
        <v>133400</v>
      </c>
      <c r="N532" s="38">
        <v>1.91</v>
      </c>
      <c r="O532" s="38">
        <v>2.3231426692965149</v>
      </c>
    </row>
    <row r="533" spans="1:15">
      <c r="A533" s="1" t="s">
        <v>4459</v>
      </c>
      <c r="B533" s="1" t="s">
        <v>6086</v>
      </c>
      <c r="C533" s="1" t="s">
        <v>6087</v>
      </c>
      <c r="D533" s="1" t="s">
        <v>6051</v>
      </c>
      <c r="E533" s="2">
        <v>510</v>
      </c>
      <c r="F533" s="1" t="s">
        <v>6088</v>
      </c>
      <c r="G533" s="2" t="s">
        <v>18</v>
      </c>
      <c r="H533" s="1" t="s">
        <v>9622</v>
      </c>
      <c r="I533" s="3">
        <v>45120.62809027778</v>
      </c>
      <c r="J533" s="4">
        <v>163000</v>
      </c>
      <c r="K533" s="5">
        <v>21300</v>
      </c>
      <c r="L533" s="5">
        <v>120500</v>
      </c>
      <c r="M533" s="5">
        <f t="shared" si="19"/>
        <v>141800</v>
      </c>
      <c r="N533" s="38">
        <v>1.91</v>
      </c>
      <c r="O533" s="38">
        <v>2.3231426692965149</v>
      </c>
    </row>
    <row r="534" spans="1:15">
      <c r="A534" s="1" t="s">
        <v>4459</v>
      </c>
      <c r="B534" s="1" t="s">
        <v>6089</v>
      </c>
      <c r="C534" s="1" t="s">
        <v>6090</v>
      </c>
      <c r="D534" s="1" t="s">
        <v>6051</v>
      </c>
      <c r="E534" s="2">
        <v>510</v>
      </c>
      <c r="F534" s="1" t="s">
        <v>6091</v>
      </c>
      <c r="G534" s="2" t="s">
        <v>18</v>
      </c>
      <c r="H534" s="1" t="s">
        <v>9623</v>
      </c>
      <c r="I534" s="3">
        <v>45170.627326388887</v>
      </c>
      <c r="J534" s="4">
        <v>184900</v>
      </c>
      <c r="K534" s="5">
        <v>26600</v>
      </c>
      <c r="L534" s="5">
        <v>153000</v>
      </c>
      <c r="M534" s="5">
        <f t="shared" si="19"/>
        <v>179600</v>
      </c>
      <c r="N534" s="38">
        <v>1.91</v>
      </c>
      <c r="O534" s="38">
        <v>2.3231426692965149</v>
      </c>
    </row>
    <row r="535" spans="1:15">
      <c r="A535" s="1" t="s">
        <v>4459</v>
      </c>
      <c r="B535" s="1" t="s">
        <v>6092</v>
      </c>
      <c r="C535" s="1" t="s">
        <v>6093</v>
      </c>
      <c r="D535" s="1" t="s">
        <v>6051</v>
      </c>
      <c r="E535" s="2">
        <v>510</v>
      </c>
      <c r="F535" s="1" t="s">
        <v>6094</v>
      </c>
      <c r="G535" s="2" t="s">
        <v>18</v>
      </c>
      <c r="H535" s="1" t="s">
        <v>9624</v>
      </c>
      <c r="I535" s="3">
        <v>45149.659513888888</v>
      </c>
      <c r="J535" s="4">
        <v>207000</v>
      </c>
      <c r="K535" s="5">
        <v>51600</v>
      </c>
      <c r="L535" s="5">
        <v>151200</v>
      </c>
      <c r="M535" s="5">
        <f t="shared" si="19"/>
        <v>202800</v>
      </c>
      <c r="N535" s="38">
        <v>1.91</v>
      </c>
      <c r="O535" s="38">
        <v>2.3231426692965149</v>
      </c>
    </row>
    <row r="536" spans="1:15">
      <c r="A536" s="1" t="s">
        <v>4459</v>
      </c>
      <c r="B536" s="1" t="s">
        <v>6095</v>
      </c>
      <c r="C536" s="1" t="s">
        <v>6096</v>
      </c>
      <c r="D536" s="1" t="s">
        <v>6051</v>
      </c>
      <c r="E536" s="2">
        <v>510</v>
      </c>
      <c r="F536" s="1" t="s">
        <v>6097</v>
      </c>
      <c r="G536" s="2" t="s">
        <v>18</v>
      </c>
      <c r="H536" s="1" t="s">
        <v>9625</v>
      </c>
      <c r="I536" s="3">
        <v>45219.350868055553</v>
      </c>
      <c r="J536" s="4">
        <v>155000</v>
      </c>
      <c r="K536" s="5">
        <v>21700</v>
      </c>
      <c r="L536" s="5">
        <v>130600</v>
      </c>
      <c r="M536" s="5">
        <f t="shared" si="19"/>
        <v>152300</v>
      </c>
      <c r="N536" s="38">
        <v>1.91</v>
      </c>
      <c r="O536" s="38">
        <v>2.3231426692965149</v>
      </c>
    </row>
    <row r="537" spans="1:15">
      <c r="A537" s="1" t="s">
        <v>4459</v>
      </c>
      <c r="B537" s="1" t="s">
        <v>6098</v>
      </c>
      <c r="C537" s="1" t="s">
        <v>6099</v>
      </c>
      <c r="D537" s="1" t="s">
        <v>6100</v>
      </c>
      <c r="E537" s="2">
        <v>510</v>
      </c>
      <c r="F537" s="1" t="s">
        <v>6101</v>
      </c>
      <c r="G537" s="2" t="s">
        <v>18</v>
      </c>
      <c r="H537" s="1" t="s">
        <v>9626</v>
      </c>
      <c r="I537" s="3">
        <v>45204.372372685182</v>
      </c>
      <c r="J537" s="4">
        <v>455000</v>
      </c>
      <c r="K537" s="5">
        <v>37300</v>
      </c>
      <c r="L537" s="5">
        <v>206600</v>
      </c>
      <c r="M537" s="5">
        <f t="shared" si="19"/>
        <v>243900</v>
      </c>
      <c r="N537" s="38">
        <v>2.52</v>
      </c>
      <c r="O537" s="38">
        <v>3.2997870830376153</v>
      </c>
    </row>
    <row r="538" spans="1:15">
      <c r="A538" s="1" t="s">
        <v>4459</v>
      </c>
      <c r="B538" s="1" t="s">
        <v>6102</v>
      </c>
      <c r="C538" s="1" t="s">
        <v>6103</v>
      </c>
      <c r="D538" s="1" t="s">
        <v>6100</v>
      </c>
      <c r="E538" s="2">
        <v>510</v>
      </c>
      <c r="F538" s="1" t="s">
        <v>6104</v>
      </c>
      <c r="G538" s="2" t="s">
        <v>18</v>
      </c>
      <c r="H538" s="1" t="s">
        <v>9627</v>
      </c>
      <c r="I538" s="3">
        <v>45093.573796296296</v>
      </c>
      <c r="J538" s="4">
        <v>450000</v>
      </c>
      <c r="K538" s="5">
        <v>55900</v>
      </c>
      <c r="L538" s="5">
        <v>227700</v>
      </c>
      <c r="M538" s="5">
        <f t="shared" si="19"/>
        <v>283600</v>
      </c>
      <c r="N538" s="38">
        <v>2.52</v>
      </c>
      <c r="O538" s="38">
        <v>3.2997870830376153</v>
      </c>
    </row>
    <row r="539" spans="1:15">
      <c r="A539" s="1" t="s">
        <v>4459</v>
      </c>
      <c r="B539" s="1" t="s">
        <v>6105</v>
      </c>
      <c r="C539" s="1" t="s">
        <v>6106</v>
      </c>
      <c r="D539" s="1" t="s">
        <v>6100</v>
      </c>
      <c r="E539" s="2">
        <v>510</v>
      </c>
      <c r="F539" s="1" t="s">
        <v>6107</v>
      </c>
      <c r="G539" s="2" t="s">
        <v>18</v>
      </c>
      <c r="H539" s="1" t="s">
        <v>9628</v>
      </c>
      <c r="I539" s="3">
        <v>45134.397060185183</v>
      </c>
      <c r="J539" s="4">
        <v>380000</v>
      </c>
      <c r="K539" s="5">
        <v>30300</v>
      </c>
      <c r="L539" s="5">
        <v>260600</v>
      </c>
      <c r="M539" s="5">
        <f t="shared" si="19"/>
        <v>290900</v>
      </c>
      <c r="N539" s="38">
        <v>2.52</v>
      </c>
      <c r="O539" s="38">
        <v>3.2997870830376153</v>
      </c>
    </row>
    <row r="540" spans="1:15">
      <c r="A540" s="1" t="s">
        <v>4459</v>
      </c>
      <c r="B540" s="1" t="s">
        <v>6108</v>
      </c>
      <c r="C540" s="1" t="s">
        <v>6109</v>
      </c>
      <c r="D540" s="1" t="s">
        <v>6100</v>
      </c>
      <c r="E540" s="2">
        <v>510</v>
      </c>
      <c r="F540" s="1" t="s">
        <v>6110</v>
      </c>
      <c r="G540" s="2" t="s">
        <v>18</v>
      </c>
      <c r="H540" s="1" t="s">
        <v>9629</v>
      </c>
      <c r="I540" s="3">
        <v>45152.346770833334</v>
      </c>
      <c r="J540" s="4">
        <v>358000</v>
      </c>
      <c r="K540" s="5">
        <v>35000</v>
      </c>
      <c r="L540" s="5">
        <v>244200</v>
      </c>
      <c r="M540" s="5">
        <f t="shared" si="19"/>
        <v>279200</v>
      </c>
      <c r="N540" s="38">
        <v>2.52</v>
      </c>
      <c r="O540" s="38">
        <v>3.2997870830376153</v>
      </c>
    </row>
    <row r="541" spans="1:15">
      <c r="A541" s="1" t="s">
        <v>4459</v>
      </c>
      <c r="B541" s="1" t="s">
        <v>6111</v>
      </c>
      <c r="C541" s="1" t="s">
        <v>6112</v>
      </c>
      <c r="D541" s="1" t="s">
        <v>6100</v>
      </c>
      <c r="E541" s="2">
        <v>510</v>
      </c>
      <c r="F541" s="1" t="s">
        <v>6113</v>
      </c>
      <c r="G541" s="2" t="s">
        <v>18</v>
      </c>
      <c r="H541" s="1" t="s">
        <v>9630</v>
      </c>
      <c r="I541" s="3">
        <v>45131.567743055559</v>
      </c>
      <c r="J541" s="4">
        <v>369000</v>
      </c>
      <c r="K541" s="5">
        <v>54900</v>
      </c>
      <c r="L541" s="5">
        <v>226500</v>
      </c>
      <c r="M541" s="5">
        <f>SUM(K541:L541)+1000</f>
        <v>282400</v>
      </c>
      <c r="N541" s="38">
        <v>2.52</v>
      </c>
      <c r="O541" s="38">
        <v>3.2997870830376153</v>
      </c>
    </row>
    <row r="542" spans="1:15">
      <c r="A542" s="1" t="s">
        <v>4459</v>
      </c>
      <c r="B542" s="1" t="s">
        <v>6114</v>
      </c>
      <c r="C542" s="1" t="s">
        <v>6115</v>
      </c>
      <c r="D542" s="1" t="s">
        <v>6116</v>
      </c>
      <c r="E542" s="2">
        <v>509</v>
      </c>
      <c r="F542" s="1" t="s">
        <v>6117</v>
      </c>
      <c r="G542" s="2" t="s">
        <v>18</v>
      </c>
      <c r="H542" s="1" t="s">
        <v>9630</v>
      </c>
      <c r="I542" s="3">
        <v>45131.567743055559</v>
      </c>
      <c r="K542" s="5">
        <v>1000</v>
      </c>
      <c r="L542" s="5">
        <v>0</v>
      </c>
      <c r="N542" s="38">
        <v>1</v>
      </c>
      <c r="O542" s="38">
        <v>1</v>
      </c>
    </row>
    <row r="543" spans="1:15">
      <c r="A543" s="1" t="s">
        <v>4459</v>
      </c>
      <c r="B543" s="1" t="s">
        <v>6118</v>
      </c>
      <c r="C543" s="1" t="s">
        <v>6119</v>
      </c>
      <c r="D543" s="1" t="s">
        <v>6100</v>
      </c>
      <c r="E543" s="2">
        <v>510</v>
      </c>
      <c r="F543" s="1" t="s">
        <v>6120</v>
      </c>
      <c r="G543" s="2" t="s">
        <v>18</v>
      </c>
      <c r="H543" s="1" t="s">
        <v>9631</v>
      </c>
      <c r="I543" s="3">
        <v>45250.4378125</v>
      </c>
      <c r="J543" s="4">
        <v>465000</v>
      </c>
      <c r="K543" s="5">
        <v>50100</v>
      </c>
      <c r="L543" s="5">
        <v>360800</v>
      </c>
      <c r="M543" s="5">
        <f t="shared" ref="M543:M574" si="20">SUM(K543:L543)</f>
        <v>410900</v>
      </c>
      <c r="N543" s="38">
        <v>2.52</v>
      </c>
      <c r="O543" s="38">
        <v>3.2997870830376153</v>
      </c>
    </row>
    <row r="544" spans="1:15">
      <c r="A544" s="1" t="s">
        <v>4459</v>
      </c>
      <c r="B544" s="1" t="s">
        <v>6121</v>
      </c>
      <c r="C544" s="1" t="s">
        <v>6122</v>
      </c>
      <c r="D544" s="1" t="s">
        <v>6100</v>
      </c>
      <c r="E544" s="2">
        <v>510</v>
      </c>
      <c r="F544" s="1" t="s">
        <v>6123</v>
      </c>
      <c r="G544" s="2" t="s">
        <v>18</v>
      </c>
      <c r="H544" s="1" t="s">
        <v>9632</v>
      </c>
      <c r="I544" s="3">
        <v>44937.395752314813</v>
      </c>
      <c r="J544" s="4">
        <v>335000</v>
      </c>
      <c r="K544" s="5">
        <v>76500</v>
      </c>
      <c r="L544" s="5">
        <v>268700</v>
      </c>
      <c r="M544" s="5">
        <f t="shared" si="20"/>
        <v>345200</v>
      </c>
      <c r="N544" s="38">
        <v>2.52</v>
      </c>
      <c r="O544" s="38">
        <v>3.2997870830376153</v>
      </c>
    </row>
    <row r="545" spans="1:15">
      <c r="A545" s="1" t="s">
        <v>4459</v>
      </c>
      <c r="B545" s="1" t="s">
        <v>6124</v>
      </c>
      <c r="C545" s="1" t="s">
        <v>6125</v>
      </c>
      <c r="D545" s="1" t="s">
        <v>6126</v>
      </c>
      <c r="E545" s="2">
        <v>510</v>
      </c>
      <c r="F545" s="1" t="s">
        <v>6127</v>
      </c>
      <c r="G545" s="2" t="s">
        <v>18</v>
      </c>
      <c r="H545" s="1" t="s">
        <v>9633</v>
      </c>
      <c r="I545" s="3">
        <v>45169.47115740741</v>
      </c>
      <c r="J545" s="4">
        <v>519000</v>
      </c>
      <c r="K545" s="5">
        <v>86300</v>
      </c>
      <c r="L545" s="5">
        <v>254900</v>
      </c>
      <c r="M545" s="5">
        <f t="shared" si="20"/>
        <v>341200</v>
      </c>
      <c r="N545" s="38">
        <v>2.25</v>
      </c>
      <c r="O545" s="38">
        <v>2.25</v>
      </c>
    </row>
    <row r="546" spans="1:15">
      <c r="A546" s="1" t="s">
        <v>4459</v>
      </c>
      <c r="B546" s="1" t="s">
        <v>6128</v>
      </c>
      <c r="C546" s="1" t="s">
        <v>6129</v>
      </c>
      <c r="D546" s="1" t="s">
        <v>6126</v>
      </c>
      <c r="E546" s="2">
        <v>510</v>
      </c>
      <c r="F546" s="1" t="s">
        <v>6130</v>
      </c>
      <c r="G546" s="2" t="s">
        <v>18</v>
      </c>
      <c r="H546" s="1" t="s">
        <v>9634</v>
      </c>
      <c r="I546" s="3">
        <v>45015.618506944447</v>
      </c>
      <c r="J546" s="4">
        <v>252000</v>
      </c>
      <c r="K546" s="5">
        <v>37900</v>
      </c>
      <c r="L546" s="5">
        <v>130700</v>
      </c>
      <c r="M546" s="5">
        <f t="shared" si="20"/>
        <v>168600</v>
      </c>
      <c r="N546" s="38">
        <v>2.25</v>
      </c>
      <c r="O546" s="38">
        <v>2.25</v>
      </c>
    </row>
    <row r="547" spans="1:15">
      <c r="A547" s="1" t="s">
        <v>4459</v>
      </c>
      <c r="B547" s="1" t="s">
        <v>6131</v>
      </c>
      <c r="C547" s="1" t="s">
        <v>6132</v>
      </c>
      <c r="D547" s="1" t="s">
        <v>6126</v>
      </c>
      <c r="E547" s="2">
        <v>510</v>
      </c>
      <c r="F547" s="1" t="s">
        <v>6133</v>
      </c>
      <c r="G547" s="2" t="s">
        <v>18</v>
      </c>
      <c r="H547" s="1" t="s">
        <v>9635</v>
      </c>
      <c r="I547" s="3">
        <v>45034.574583333335</v>
      </c>
      <c r="J547" s="4">
        <v>253000</v>
      </c>
      <c r="K547" s="5">
        <v>32700</v>
      </c>
      <c r="L547" s="5">
        <v>153800</v>
      </c>
      <c r="M547" s="5">
        <f t="shared" si="20"/>
        <v>186500</v>
      </c>
      <c r="N547" s="38">
        <v>2.25</v>
      </c>
      <c r="O547" s="38">
        <v>2.25</v>
      </c>
    </row>
    <row r="548" spans="1:15">
      <c r="A548" s="1" t="s">
        <v>4459</v>
      </c>
      <c r="B548" s="1" t="s">
        <v>6134</v>
      </c>
      <c r="C548" s="1" t="s">
        <v>6135</v>
      </c>
      <c r="D548" s="1" t="s">
        <v>6126</v>
      </c>
      <c r="E548" s="2">
        <v>510</v>
      </c>
      <c r="F548" s="1" t="s">
        <v>6136</v>
      </c>
      <c r="G548" s="2" t="s">
        <v>18</v>
      </c>
      <c r="H548" s="1" t="s">
        <v>9636</v>
      </c>
      <c r="I548" s="3">
        <v>45217.577916666669</v>
      </c>
      <c r="J548" s="4">
        <v>190000</v>
      </c>
      <c r="K548" s="5">
        <v>31600</v>
      </c>
      <c r="L548" s="5">
        <v>113500</v>
      </c>
      <c r="M548" s="5">
        <f t="shared" si="20"/>
        <v>145100</v>
      </c>
      <c r="N548" s="38">
        <v>2.25</v>
      </c>
      <c r="O548" s="38">
        <v>2.25</v>
      </c>
    </row>
    <row r="549" spans="1:15">
      <c r="A549" s="1" t="s">
        <v>4459</v>
      </c>
      <c r="B549" s="1" t="s">
        <v>6137</v>
      </c>
      <c r="C549" s="1" t="s">
        <v>6138</v>
      </c>
      <c r="D549" s="1" t="s">
        <v>6126</v>
      </c>
      <c r="E549" s="2">
        <v>510</v>
      </c>
      <c r="F549" s="1" t="s">
        <v>6139</v>
      </c>
      <c r="G549" s="2" t="s">
        <v>18</v>
      </c>
      <c r="H549" s="1" t="s">
        <v>9637</v>
      </c>
      <c r="I549" s="3">
        <v>45107.669976851852</v>
      </c>
      <c r="J549" s="4">
        <v>389900</v>
      </c>
      <c r="K549" s="5">
        <v>38600</v>
      </c>
      <c r="L549" s="5">
        <v>259300</v>
      </c>
      <c r="M549" s="5">
        <f t="shared" si="20"/>
        <v>297900</v>
      </c>
      <c r="N549" s="38">
        <v>2.25</v>
      </c>
      <c r="O549" s="38">
        <v>2.25</v>
      </c>
    </row>
    <row r="550" spans="1:15">
      <c r="A550" s="1" t="s">
        <v>4459</v>
      </c>
      <c r="B550" s="1" t="s">
        <v>6140</v>
      </c>
      <c r="C550" s="1" t="s">
        <v>6141</v>
      </c>
      <c r="D550" s="1" t="s">
        <v>6126</v>
      </c>
      <c r="E550" s="2">
        <v>510</v>
      </c>
      <c r="F550" s="1" t="s">
        <v>6142</v>
      </c>
      <c r="G550" s="2" t="s">
        <v>18</v>
      </c>
      <c r="H550" s="1" t="s">
        <v>9638</v>
      </c>
      <c r="I550" s="3">
        <v>45201.383437500001</v>
      </c>
      <c r="J550" s="4">
        <v>420000</v>
      </c>
      <c r="K550" s="5">
        <v>54200</v>
      </c>
      <c r="L550" s="5">
        <v>266800</v>
      </c>
      <c r="M550" s="5">
        <f t="shared" si="20"/>
        <v>321000</v>
      </c>
      <c r="N550" s="38">
        <v>2.25</v>
      </c>
      <c r="O550" s="38">
        <v>2.25</v>
      </c>
    </row>
    <row r="551" spans="1:15">
      <c r="A551" s="1" t="s">
        <v>4459</v>
      </c>
      <c r="B551" s="1" t="s">
        <v>6143</v>
      </c>
      <c r="C551" s="1" t="s">
        <v>6144</v>
      </c>
      <c r="D551" s="1" t="s">
        <v>6126</v>
      </c>
      <c r="E551" s="2">
        <v>510</v>
      </c>
      <c r="F551" s="1" t="s">
        <v>6145</v>
      </c>
      <c r="G551" s="2" t="s">
        <v>18</v>
      </c>
      <c r="H551" s="1" t="s">
        <v>9639</v>
      </c>
      <c r="I551" s="3">
        <v>45114.360011574077</v>
      </c>
      <c r="J551" s="4">
        <v>295000</v>
      </c>
      <c r="K551" s="5">
        <v>35700</v>
      </c>
      <c r="L551" s="5">
        <v>191400</v>
      </c>
      <c r="M551" s="5">
        <f t="shared" si="20"/>
        <v>227100</v>
      </c>
      <c r="N551" s="38">
        <v>2.25</v>
      </c>
      <c r="O551" s="38">
        <v>2.25</v>
      </c>
    </row>
    <row r="552" spans="1:15">
      <c r="A552" s="1" t="s">
        <v>4459</v>
      </c>
      <c r="B552" s="1" t="s">
        <v>6146</v>
      </c>
      <c r="C552" s="1" t="s">
        <v>6147</v>
      </c>
      <c r="D552" s="1" t="s">
        <v>6126</v>
      </c>
      <c r="E552" s="2">
        <v>510</v>
      </c>
      <c r="F552" s="1" t="s">
        <v>6148</v>
      </c>
      <c r="G552" s="2" t="s">
        <v>18</v>
      </c>
      <c r="H552" s="1" t="s">
        <v>9640</v>
      </c>
      <c r="I552" s="3">
        <v>45155.476261574076</v>
      </c>
      <c r="J552" s="4">
        <v>310000</v>
      </c>
      <c r="K552" s="5">
        <v>37900</v>
      </c>
      <c r="L552" s="5">
        <v>201500</v>
      </c>
      <c r="M552" s="5">
        <f t="shared" si="20"/>
        <v>239400</v>
      </c>
      <c r="N552" s="38">
        <v>2.25</v>
      </c>
      <c r="O552" s="38">
        <v>2.25</v>
      </c>
    </row>
    <row r="553" spans="1:15">
      <c r="A553" s="1" t="s">
        <v>4459</v>
      </c>
      <c r="B553" s="1" t="s">
        <v>6149</v>
      </c>
      <c r="C553" s="1" t="s">
        <v>6150</v>
      </c>
      <c r="D553" s="1" t="s">
        <v>6126</v>
      </c>
      <c r="E553" s="2">
        <v>510</v>
      </c>
      <c r="F553" s="1" t="s">
        <v>6151</v>
      </c>
      <c r="G553" s="2" t="s">
        <v>18</v>
      </c>
      <c r="H553" s="1" t="s">
        <v>9641</v>
      </c>
      <c r="I553" s="3">
        <v>45051.660833333335</v>
      </c>
      <c r="J553" s="4">
        <v>285000</v>
      </c>
      <c r="K553" s="5">
        <v>32100</v>
      </c>
      <c r="L553" s="5">
        <v>193900</v>
      </c>
      <c r="M553" s="5">
        <f t="shared" si="20"/>
        <v>226000</v>
      </c>
      <c r="N553" s="38">
        <v>2.25</v>
      </c>
      <c r="O553" s="38">
        <v>2.25</v>
      </c>
    </row>
    <row r="554" spans="1:15">
      <c r="A554" s="1" t="s">
        <v>4459</v>
      </c>
      <c r="B554" s="1" t="s">
        <v>6152</v>
      </c>
      <c r="C554" s="1" t="s">
        <v>6153</v>
      </c>
      <c r="D554" s="1" t="s">
        <v>6126</v>
      </c>
      <c r="E554" s="2">
        <v>510</v>
      </c>
      <c r="F554" s="1" t="s">
        <v>6154</v>
      </c>
      <c r="G554" s="2" t="s">
        <v>18</v>
      </c>
      <c r="H554" s="1" t="s">
        <v>9642</v>
      </c>
      <c r="I554" s="3">
        <v>45097.613645833335</v>
      </c>
      <c r="J554" s="4">
        <v>288500</v>
      </c>
      <c r="K554" s="5">
        <v>33100</v>
      </c>
      <c r="L554" s="5">
        <v>195800</v>
      </c>
      <c r="M554" s="5">
        <f t="shared" si="20"/>
        <v>228900</v>
      </c>
      <c r="N554" s="38">
        <v>2.25</v>
      </c>
      <c r="O554" s="38">
        <v>2.25</v>
      </c>
    </row>
    <row r="555" spans="1:15">
      <c r="A555" s="1" t="s">
        <v>4459</v>
      </c>
      <c r="B555" s="1" t="s">
        <v>6155</v>
      </c>
      <c r="C555" s="1" t="s">
        <v>6156</v>
      </c>
      <c r="D555" s="1" t="s">
        <v>6126</v>
      </c>
      <c r="E555" s="2">
        <v>510</v>
      </c>
      <c r="F555" s="1" t="s">
        <v>6157</v>
      </c>
      <c r="G555" s="2" t="s">
        <v>18</v>
      </c>
      <c r="H555" s="1" t="s">
        <v>9643</v>
      </c>
      <c r="I555" s="3">
        <v>45054.550405092596</v>
      </c>
      <c r="J555" s="4">
        <v>340000</v>
      </c>
      <c r="K555" s="5">
        <v>33100</v>
      </c>
      <c r="L555" s="5">
        <v>242100</v>
      </c>
      <c r="M555" s="5">
        <f t="shared" si="20"/>
        <v>275200</v>
      </c>
      <c r="N555" s="38">
        <v>2.25</v>
      </c>
      <c r="O555" s="38">
        <v>2.25</v>
      </c>
    </row>
    <row r="556" spans="1:15">
      <c r="A556" s="1" t="s">
        <v>4459</v>
      </c>
      <c r="B556" s="1" t="s">
        <v>6158</v>
      </c>
      <c r="C556" s="1" t="s">
        <v>6159</v>
      </c>
      <c r="D556" s="1" t="s">
        <v>6126</v>
      </c>
      <c r="E556" s="2">
        <v>510</v>
      </c>
      <c r="F556" s="1" t="s">
        <v>6160</v>
      </c>
      <c r="G556" s="2" t="s">
        <v>18</v>
      </c>
      <c r="H556" s="1" t="s">
        <v>9644</v>
      </c>
      <c r="I556" s="3">
        <v>45216.474722222221</v>
      </c>
      <c r="J556" s="4">
        <v>265000</v>
      </c>
      <c r="K556" s="5">
        <v>29500</v>
      </c>
      <c r="L556" s="5">
        <v>185800</v>
      </c>
      <c r="M556" s="5">
        <f t="shared" si="20"/>
        <v>215300</v>
      </c>
      <c r="N556" s="38">
        <v>2.25</v>
      </c>
      <c r="O556" s="38">
        <v>2.25</v>
      </c>
    </row>
    <row r="557" spans="1:15">
      <c r="A557" s="1" t="s">
        <v>4459</v>
      </c>
      <c r="B557" s="1" t="s">
        <v>6161</v>
      </c>
      <c r="C557" s="1" t="s">
        <v>6162</v>
      </c>
      <c r="D557" s="1" t="s">
        <v>6126</v>
      </c>
      <c r="E557" s="2">
        <v>510</v>
      </c>
      <c r="F557" s="1" t="s">
        <v>6163</v>
      </c>
      <c r="G557" s="2" t="s">
        <v>18</v>
      </c>
      <c r="H557" s="1" t="s">
        <v>9645</v>
      </c>
      <c r="I557" s="3">
        <v>45015.623749999999</v>
      </c>
      <c r="J557" s="4">
        <v>350000</v>
      </c>
      <c r="K557" s="5">
        <v>55600</v>
      </c>
      <c r="L557" s="5">
        <v>243300</v>
      </c>
      <c r="M557" s="5">
        <f t="shared" si="20"/>
        <v>298900</v>
      </c>
      <c r="N557" s="38">
        <v>2.25</v>
      </c>
      <c r="O557" s="38">
        <v>2.25</v>
      </c>
    </row>
    <row r="558" spans="1:15">
      <c r="A558" s="5" t="s">
        <v>4459</v>
      </c>
      <c r="B558" s="1" t="s">
        <v>6164</v>
      </c>
      <c r="C558" s="1" t="s">
        <v>6165</v>
      </c>
      <c r="D558" s="1" t="s">
        <v>6126</v>
      </c>
      <c r="E558" s="2">
        <v>510</v>
      </c>
      <c r="F558" s="1" t="s">
        <v>6166</v>
      </c>
      <c r="G558" s="2" t="s">
        <v>4639</v>
      </c>
      <c r="H558" s="1" t="s">
        <v>9646</v>
      </c>
      <c r="I558" s="3">
        <v>45209.409016203703</v>
      </c>
      <c r="J558" s="4">
        <v>327500</v>
      </c>
      <c r="K558" s="5">
        <v>57800</v>
      </c>
      <c r="L558" s="5">
        <v>251100</v>
      </c>
      <c r="M558" s="5">
        <f t="shared" si="20"/>
        <v>308900</v>
      </c>
      <c r="N558" s="38">
        <v>2.25</v>
      </c>
      <c r="O558" s="38">
        <v>2.25</v>
      </c>
    </row>
    <row r="559" spans="1:15">
      <c r="A559" s="1" t="s">
        <v>4459</v>
      </c>
      <c r="B559" s="1" t="s">
        <v>6167</v>
      </c>
      <c r="C559" s="1" t="s">
        <v>6168</v>
      </c>
      <c r="D559" s="1" t="s">
        <v>6126</v>
      </c>
      <c r="E559" s="2">
        <v>510</v>
      </c>
      <c r="F559" s="1" t="s">
        <v>6169</v>
      </c>
      <c r="G559" s="2" t="s">
        <v>18</v>
      </c>
      <c r="H559" s="1" t="s">
        <v>9647</v>
      </c>
      <c r="I559" s="3">
        <v>45176.409004629626</v>
      </c>
      <c r="J559" s="4">
        <v>255000</v>
      </c>
      <c r="K559" s="5">
        <v>33900</v>
      </c>
      <c r="L559" s="5">
        <v>214200</v>
      </c>
      <c r="M559" s="5">
        <f t="shared" si="20"/>
        <v>248100</v>
      </c>
      <c r="N559" s="38">
        <v>2.25</v>
      </c>
      <c r="O559" s="38">
        <v>2.25</v>
      </c>
    </row>
    <row r="560" spans="1:15">
      <c r="A560" s="1" t="s">
        <v>4459</v>
      </c>
      <c r="B560" s="1" t="s">
        <v>6170</v>
      </c>
      <c r="C560" s="1" t="s">
        <v>6171</v>
      </c>
      <c r="D560" s="1" t="s">
        <v>6126</v>
      </c>
      <c r="E560" s="2">
        <v>510</v>
      </c>
      <c r="F560" s="1" t="s">
        <v>6172</v>
      </c>
      <c r="G560" s="2" t="s">
        <v>18</v>
      </c>
      <c r="H560" s="1" t="s">
        <v>9648</v>
      </c>
      <c r="I560" s="3">
        <v>45085.483668981484</v>
      </c>
      <c r="J560" s="4">
        <v>325000</v>
      </c>
      <c r="K560" s="5">
        <v>63100</v>
      </c>
      <c r="L560" s="5">
        <v>255000</v>
      </c>
      <c r="M560" s="5">
        <f t="shared" si="20"/>
        <v>318100</v>
      </c>
      <c r="N560" s="38">
        <v>2.25</v>
      </c>
      <c r="O560" s="38">
        <v>2.25</v>
      </c>
    </row>
    <row r="561" spans="1:15">
      <c r="A561" s="1" t="s">
        <v>4459</v>
      </c>
      <c r="B561" s="1" t="s">
        <v>6173</v>
      </c>
      <c r="C561" s="1" t="s">
        <v>6174</v>
      </c>
      <c r="D561" s="1" t="s">
        <v>6126</v>
      </c>
      <c r="E561" s="2">
        <v>510</v>
      </c>
      <c r="F561" s="1" t="s">
        <v>6175</v>
      </c>
      <c r="G561" s="2" t="s">
        <v>18</v>
      </c>
      <c r="H561" s="1" t="s">
        <v>9649</v>
      </c>
      <c r="I561" s="3">
        <v>45009.37667824074</v>
      </c>
      <c r="J561" s="4">
        <v>265000</v>
      </c>
      <c r="K561" s="5">
        <v>35700</v>
      </c>
      <c r="L561" s="5">
        <v>228700</v>
      </c>
      <c r="M561" s="5">
        <f t="shared" si="20"/>
        <v>264400</v>
      </c>
      <c r="N561" s="38">
        <v>2.25</v>
      </c>
      <c r="O561" s="38">
        <v>2.25</v>
      </c>
    </row>
    <row r="562" spans="1:15">
      <c r="A562" s="1" t="s">
        <v>4459</v>
      </c>
      <c r="B562" s="1" t="s">
        <v>6176</v>
      </c>
      <c r="C562" s="1" t="s">
        <v>6177</v>
      </c>
      <c r="D562" s="1" t="s">
        <v>6126</v>
      </c>
      <c r="E562" s="2">
        <v>510</v>
      </c>
      <c r="F562" s="1" t="s">
        <v>6178</v>
      </c>
      <c r="G562" s="2" t="s">
        <v>18</v>
      </c>
      <c r="H562" s="1" t="s">
        <v>9650</v>
      </c>
      <c r="I562" s="3">
        <v>44979.441296296296</v>
      </c>
      <c r="J562" s="4">
        <v>410000</v>
      </c>
      <c r="K562" s="5">
        <v>98900</v>
      </c>
      <c r="L562" s="5">
        <v>313200</v>
      </c>
      <c r="M562" s="5">
        <f t="shared" si="20"/>
        <v>412100</v>
      </c>
      <c r="N562" s="38">
        <v>2.25</v>
      </c>
      <c r="O562" s="38">
        <v>2.25</v>
      </c>
    </row>
    <row r="563" spans="1:15">
      <c r="A563" s="1" t="s">
        <v>4459</v>
      </c>
      <c r="B563" s="1" t="s">
        <v>6179</v>
      </c>
      <c r="C563" s="1" t="s">
        <v>6180</v>
      </c>
      <c r="D563" s="1" t="s">
        <v>6126</v>
      </c>
      <c r="E563" s="2">
        <v>510</v>
      </c>
      <c r="F563" s="1" t="s">
        <v>6181</v>
      </c>
      <c r="G563" s="2" t="s">
        <v>18</v>
      </c>
      <c r="H563" s="1" t="s">
        <v>9651</v>
      </c>
      <c r="I563" s="3">
        <v>45156.623773148145</v>
      </c>
      <c r="J563" s="4">
        <v>875000</v>
      </c>
      <c r="K563" s="5">
        <v>63100</v>
      </c>
      <c r="L563" s="5">
        <v>828000</v>
      </c>
      <c r="M563" s="5">
        <f t="shared" si="20"/>
        <v>891100</v>
      </c>
      <c r="N563" s="38">
        <v>2.25</v>
      </c>
      <c r="O563" s="38">
        <v>2.25</v>
      </c>
    </row>
    <row r="564" spans="1:15">
      <c r="A564" s="1" t="s">
        <v>4459</v>
      </c>
      <c r="B564" s="1" t="s">
        <v>6182</v>
      </c>
      <c r="C564" s="1" t="s">
        <v>6183</v>
      </c>
      <c r="D564" s="1" t="s">
        <v>6126</v>
      </c>
      <c r="E564" s="2">
        <v>510</v>
      </c>
      <c r="F564" s="1" t="s">
        <v>6184</v>
      </c>
      <c r="G564" s="2" t="s">
        <v>18</v>
      </c>
      <c r="H564" s="1" t="s">
        <v>9652</v>
      </c>
      <c r="I564" s="3">
        <v>45128.364560185182</v>
      </c>
      <c r="J564" s="4">
        <v>292000</v>
      </c>
      <c r="K564" s="5">
        <v>32100</v>
      </c>
      <c r="L564" s="5">
        <v>267200</v>
      </c>
      <c r="M564" s="5">
        <f t="shared" si="20"/>
        <v>299300</v>
      </c>
      <c r="N564" s="38">
        <v>2.25</v>
      </c>
      <c r="O564" s="38">
        <v>2.25</v>
      </c>
    </row>
    <row r="565" spans="1:15">
      <c r="A565" s="1" t="s">
        <v>4459</v>
      </c>
      <c r="B565" s="1" t="s">
        <v>6185</v>
      </c>
      <c r="C565" s="1" t="s">
        <v>6186</v>
      </c>
      <c r="D565" s="1" t="s">
        <v>6126</v>
      </c>
      <c r="E565" s="2">
        <v>510</v>
      </c>
      <c r="F565" s="1" t="s">
        <v>6187</v>
      </c>
      <c r="G565" s="2" t="s">
        <v>18</v>
      </c>
      <c r="H565" s="1" t="s">
        <v>9653</v>
      </c>
      <c r="I565" s="3">
        <v>45247.544629629629</v>
      </c>
      <c r="J565" s="4">
        <v>225000</v>
      </c>
      <c r="K565" s="5">
        <v>73500</v>
      </c>
      <c r="L565" s="5">
        <v>158900</v>
      </c>
      <c r="M565" s="5">
        <f t="shared" si="20"/>
        <v>232400</v>
      </c>
      <c r="N565" s="38">
        <v>2.25</v>
      </c>
      <c r="O565" s="38">
        <v>2.25</v>
      </c>
    </row>
    <row r="566" spans="1:15">
      <c r="A566" s="1" t="s">
        <v>4459</v>
      </c>
      <c r="B566" s="1" t="s">
        <v>6188</v>
      </c>
      <c r="C566" s="1" t="s">
        <v>6189</v>
      </c>
      <c r="D566" s="1" t="s">
        <v>6126</v>
      </c>
      <c r="E566" s="2">
        <v>510</v>
      </c>
      <c r="F566" s="1" t="s">
        <v>6190</v>
      </c>
      <c r="G566" s="2" t="s">
        <v>18</v>
      </c>
      <c r="H566" s="1" t="s">
        <v>9654</v>
      </c>
      <c r="I566" s="3">
        <v>45163.402222222219</v>
      </c>
      <c r="J566" s="4">
        <v>285000</v>
      </c>
      <c r="K566" s="5">
        <v>67100</v>
      </c>
      <c r="L566" s="5">
        <v>228000</v>
      </c>
      <c r="M566" s="5">
        <f t="shared" si="20"/>
        <v>295100</v>
      </c>
      <c r="N566" s="38">
        <v>2.25</v>
      </c>
      <c r="O566" s="38">
        <v>2.25</v>
      </c>
    </row>
    <row r="567" spans="1:15">
      <c r="A567" s="1" t="s">
        <v>4459</v>
      </c>
      <c r="B567" s="1" t="s">
        <v>6191</v>
      </c>
      <c r="C567" s="1" t="s">
        <v>6192</v>
      </c>
      <c r="D567" s="1" t="s">
        <v>6126</v>
      </c>
      <c r="E567" s="2">
        <v>510</v>
      </c>
      <c r="F567" s="1" t="s">
        <v>6193</v>
      </c>
      <c r="G567" s="2" t="s">
        <v>18</v>
      </c>
      <c r="H567" s="1" t="s">
        <v>9655</v>
      </c>
      <c r="I567" s="3">
        <v>45135.667430555557</v>
      </c>
      <c r="J567" s="4">
        <v>180000</v>
      </c>
      <c r="K567" s="5">
        <v>39200</v>
      </c>
      <c r="L567" s="5">
        <v>149200</v>
      </c>
      <c r="M567" s="5">
        <f t="shared" si="20"/>
        <v>188400</v>
      </c>
      <c r="N567" s="38">
        <v>2.25</v>
      </c>
      <c r="O567" s="38">
        <v>2.25</v>
      </c>
    </row>
    <row r="568" spans="1:15">
      <c r="A568" s="1" t="s">
        <v>4459</v>
      </c>
      <c r="B568" s="1" t="s">
        <v>6194</v>
      </c>
      <c r="C568" s="1" t="s">
        <v>6195</v>
      </c>
      <c r="D568" s="1" t="s">
        <v>6126</v>
      </c>
      <c r="E568" s="2">
        <v>510</v>
      </c>
      <c r="F568" s="1" t="s">
        <v>6196</v>
      </c>
      <c r="G568" s="2" t="s">
        <v>18</v>
      </c>
      <c r="H568" s="1" t="s">
        <v>9656</v>
      </c>
      <c r="I568" s="3">
        <v>45055.4687037037</v>
      </c>
      <c r="J568" s="4">
        <v>260000</v>
      </c>
      <c r="K568" s="5">
        <v>33400</v>
      </c>
      <c r="L568" s="5">
        <v>239300</v>
      </c>
      <c r="M568" s="5">
        <f t="shared" si="20"/>
        <v>272700</v>
      </c>
      <c r="N568" s="38">
        <v>2.25</v>
      </c>
      <c r="O568" s="38">
        <v>2.25</v>
      </c>
    </row>
    <row r="569" spans="1:15">
      <c r="A569" s="1" t="s">
        <v>4459</v>
      </c>
      <c r="B569" s="1" t="s">
        <v>6197</v>
      </c>
      <c r="C569" s="1" t="s">
        <v>6198</v>
      </c>
      <c r="D569" s="1" t="s">
        <v>6126</v>
      </c>
      <c r="E569" s="2">
        <v>510</v>
      </c>
      <c r="F569" s="1" t="s">
        <v>6199</v>
      </c>
      <c r="G569" s="2" t="s">
        <v>18</v>
      </c>
      <c r="H569" s="1" t="s">
        <v>9657</v>
      </c>
      <c r="I569" s="3">
        <v>44957.460046296299</v>
      </c>
      <c r="J569" s="4">
        <v>215000</v>
      </c>
      <c r="K569" s="5">
        <v>32100</v>
      </c>
      <c r="L569" s="5">
        <v>195700</v>
      </c>
      <c r="M569" s="5">
        <f t="shared" si="20"/>
        <v>227800</v>
      </c>
      <c r="N569" s="38">
        <v>2.25</v>
      </c>
      <c r="O569" s="38">
        <v>2.25</v>
      </c>
    </row>
    <row r="570" spans="1:15">
      <c r="A570" s="1" t="s">
        <v>4459</v>
      </c>
      <c r="B570" s="1" t="s">
        <v>6200</v>
      </c>
      <c r="C570" s="1" t="s">
        <v>6201</v>
      </c>
      <c r="D570" s="1" t="s">
        <v>6126</v>
      </c>
      <c r="E570" s="2">
        <v>510</v>
      </c>
      <c r="F570" s="1" t="s">
        <v>6202</v>
      </c>
      <c r="G570" s="2" t="s">
        <v>18</v>
      </c>
      <c r="H570" s="1" t="s">
        <v>9658</v>
      </c>
      <c r="I570" s="3">
        <v>45026.405914351853</v>
      </c>
      <c r="J570" s="4">
        <v>300000</v>
      </c>
      <c r="K570" s="5">
        <v>41400</v>
      </c>
      <c r="L570" s="5">
        <v>283400</v>
      </c>
      <c r="M570" s="5">
        <f t="shared" si="20"/>
        <v>324800</v>
      </c>
      <c r="N570" s="38">
        <v>2.25</v>
      </c>
      <c r="O570" s="38">
        <v>2.25</v>
      </c>
    </row>
    <row r="571" spans="1:15">
      <c r="A571" s="1" t="s">
        <v>4459</v>
      </c>
      <c r="B571" s="1" t="s">
        <v>6203</v>
      </c>
      <c r="C571" s="1" t="s">
        <v>6204</v>
      </c>
      <c r="D571" s="1" t="s">
        <v>6126</v>
      </c>
      <c r="E571" s="2">
        <v>510</v>
      </c>
      <c r="F571" s="1" t="s">
        <v>6205</v>
      </c>
      <c r="G571" s="2" t="s">
        <v>18</v>
      </c>
      <c r="H571" s="1" t="s">
        <v>9659</v>
      </c>
      <c r="I571" s="3">
        <v>45226.343969907408</v>
      </c>
      <c r="J571" s="4">
        <v>200000</v>
      </c>
      <c r="K571" s="5">
        <v>39900</v>
      </c>
      <c r="L571" s="5">
        <v>190100</v>
      </c>
      <c r="M571" s="5">
        <f t="shared" si="20"/>
        <v>230000</v>
      </c>
      <c r="N571" s="38">
        <v>2.25</v>
      </c>
      <c r="O571" s="38">
        <v>2.25</v>
      </c>
    </row>
    <row r="572" spans="1:15">
      <c r="A572" s="1" t="s">
        <v>4459</v>
      </c>
      <c r="B572" s="1" t="s">
        <v>6206</v>
      </c>
      <c r="C572" s="1" t="s">
        <v>6207</v>
      </c>
      <c r="D572" s="1" t="s">
        <v>6126</v>
      </c>
      <c r="E572" s="2">
        <v>510</v>
      </c>
      <c r="F572" s="1" t="s">
        <v>6208</v>
      </c>
      <c r="G572" s="2" t="s">
        <v>18</v>
      </c>
      <c r="H572" s="1" t="s">
        <v>9660</v>
      </c>
      <c r="I572" s="3">
        <v>44974.628668981481</v>
      </c>
      <c r="J572" s="4">
        <v>246000</v>
      </c>
      <c r="K572" s="5">
        <v>37400</v>
      </c>
      <c r="L572" s="5">
        <v>272100</v>
      </c>
      <c r="M572" s="5">
        <f t="shared" si="20"/>
        <v>309500</v>
      </c>
      <c r="N572" s="38">
        <v>2.25</v>
      </c>
      <c r="O572" s="38">
        <v>2.25</v>
      </c>
    </row>
    <row r="573" spans="1:15">
      <c r="A573" s="1" t="s">
        <v>4459</v>
      </c>
      <c r="B573" s="1" t="s">
        <v>6209</v>
      </c>
      <c r="C573" s="1" t="s">
        <v>6210</v>
      </c>
      <c r="D573" s="1" t="s">
        <v>6126</v>
      </c>
      <c r="E573" s="2">
        <v>510</v>
      </c>
      <c r="F573" s="1" t="s">
        <v>6211</v>
      </c>
      <c r="G573" s="2" t="s">
        <v>18</v>
      </c>
      <c r="H573" s="1" t="s">
        <v>9661</v>
      </c>
      <c r="I573" s="3">
        <v>45145.394467592596</v>
      </c>
      <c r="J573" s="4">
        <v>195000</v>
      </c>
      <c r="K573" s="5">
        <v>33100</v>
      </c>
      <c r="L573" s="5">
        <v>215900</v>
      </c>
      <c r="M573" s="5">
        <f t="shared" si="20"/>
        <v>249000</v>
      </c>
      <c r="N573" s="38">
        <v>2.25</v>
      </c>
      <c r="O573" s="38">
        <v>2.25</v>
      </c>
    </row>
    <row r="574" spans="1:15">
      <c r="A574" s="1" t="s">
        <v>4459</v>
      </c>
      <c r="B574" s="1" t="s">
        <v>6212</v>
      </c>
      <c r="C574" s="1" t="s">
        <v>6213</v>
      </c>
      <c r="D574" s="1" t="s">
        <v>6214</v>
      </c>
      <c r="E574" s="2">
        <v>510</v>
      </c>
      <c r="F574" s="1" t="s">
        <v>6215</v>
      </c>
      <c r="G574" s="2" t="s">
        <v>18</v>
      </c>
      <c r="H574" s="1" t="s">
        <v>9662</v>
      </c>
      <c r="I574" s="3">
        <v>45265.566527777781</v>
      </c>
      <c r="J574" s="4">
        <v>629500</v>
      </c>
      <c r="K574" s="5">
        <v>39400</v>
      </c>
      <c r="L574" s="5">
        <v>404000</v>
      </c>
      <c r="M574" s="5">
        <f t="shared" si="20"/>
        <v>443400</v>
      </c>
      <c r="N574" s="38">
        <v>2.23</v>
      </c>
      <c r="O574" s="38">
        <v>2.6352415966386555</v>
      </c>
    </row>
    <row r="575" spans="1:15">
      <c r="A575" s="1" t="s">
        <v>4459</v>
      </c>
      <c r="B575" s="1" t="s">
        <v>6216</v>
      </c>
      <c r="C575" s="1" t="s">
        <v>6217</v>
      </c>
      <c r="D575" s="1" t="s">
        <v>6214</v>
      </c>
      <c r="E575" s="2">
        <v>510</v>
      </c>
      <c r="F575" s="1" t="s">
        <v>6218</v>
      </c>
      <c r="G575" s="2" t="s">
        <v>18</v>
      </c>
      <c r="H575" s="1" t="s">
        <v>9663</v>
      </c>
      <c r="I575" s="3">
        <v>45121.448067129626</v>
      </c>
      <c r="J575" s="4">
        <v>322500</v>
      </c>
      <c r="K575" s="5">
        <v>29500</v>
      </c>
      <c r="L575" s="5">
        <v>206800</v>
      </c>
      <c r="M575" s="5">
        <f t="shared" ref="M575:M606" si="21">SUM(K575:L575)</f>
        <v>236300</v>
      </c>
      <c r="N575" s="38">
        <v>2.23</v>
      </c>
      <c r="O575" s="38">
        <v>2.6352415966386555</v>
      </c>
    </row>
    <row r="576" spans="1:15">
      <c r="A576" s="1" t="s">
        <v>4459</v>
      </c>
      <c r="B576" s="1" t="s">
        <v>6219</v>
      </c>
      <c r="C576" s="1" t="s">
        <v>6220</v>
      </c>
      <c r="D576" s="1" t="s">
        <v>6214</v>
      </c>
      <c r="E576" s="2">
        <v>510</v>
      </c>
      <c r="F576" s="1" t="s">
        <v>6221</v>
      </c>
      <c r="G576" s="2" t="s">
        <v>18</v>
      </c>
      <c r="H576" s="1" t="s">
        <v>9664</v>
      </c>
      <c r="I576" s="3">
        <v>45061.533506944441</v>
      </c>
      <c r="J576" s="4">
        <v>263000</v>
      </c>
      <c r="K576" s="5">
        <v>27400</v>
      </c>
      <c r="L576" s="5">
        <v>166100</v>
      </c>
      <c r="M576" s="5">
        <f t="shared" si="21"/>
        <v>193500</v>
      </c>
      <c r="N576" s="38">
        <v>2.23</v>
      </c>
      <c r="O576" s="38">
        <v>2.6352415966386555</v>
      </c>
    </row>
    <row r="577" spans="1:15">
      <c r="A577" s="1" t="s">
        <v>4459</v>
      </c>
      <c r="B577" s="1" t="s">
        <v>6222</v>
      </c>
      <c r="C577" s="1" t="s">
        <v>6223</v>
      </c>
      <c r="D577" s="1" t="s">
        <v>6214</v>
      </c>
      <c r="E577" s="2">
        <v>510</v>
      </c>
      <c r="F577" s="1" t="s">
        <v>6224</v>
      </c>
      <c r="G577" s="2" t="s">
        <v>18</v>
      </c>
      <c r="H577" s="1" t="s">
        <v>9665</v>
      </c>
      <c r="I577" s="3">
        <v>45078.498749999999</v>
      </c>
      <c r="J577" s="4">
        <v>186500</v>
      </c>
      <c r="K577" s="5">
        <v>27800</v>
      </c>
      <c r="L577" s="5">
        <v>120500</v>
      </c>
      <c r="M577" s="5">
        <f t="shared" si="21"/>
        <v>148300</v>
      </c>
      <c r="N577" s="38">
        <v>2.23</v>
      </c>
      <c r="O577" s="38">
        <v>2.6352415966386555</v>
      </c>
    </row>
    <row r="578" spans="1:15">
      <c r="A578" s="1" t="s">
        <v>4459</v>
      </c>
      <c r="B578" s="1" t="s">
        <v>6225</v>
      </c>
      <c r="C578" s="1" t="s">
        <v>6226</v>
      </c>
      <c r="D578" s="1" t="s">
        <v>6214</v>
      </c>
      <c r="E578" s="2">
        <v>510</v>
      </c>
      <c r="F578" s="1" t="s">
        <v>6227</v>
      </c>
      <c r="G578" s="2" t="s">
        <v>18</v>
      </c>
      <c r="H578" s="1" t="s">
        <v>9666</v>
      </c>
      <c r="I578" s="3">
        <v>45257.621296296296</v>
      </c>
      <c r="J578" s="4">
        <v>225000</v>
      </c>
      <c r="K578" s="5">
        <v>28400</v>
      </c>
      <c r="L578" s="5">
        <v>162900</v>
      </c>
      <c r="M578" s="5">
        <f t="shared" si="21"/>
        <v>191300</v>
      </c>
      <c r="N578" s="38">
        <v>2.23</v>
      </c>
      <c r="O578" s="38">
        <v>2.6352415966386555</v>
      </c>
    </row>
    <row r="579" spans="1:15">
      <c r="A579" s="1" t="s">
        <v>4459</v>
      </c>
      <c r="B579" s="1" t="s">
        <v>6228</v>
      </c>
      <c r="C579" s="1" t="s">
        <v>6229</v>
      </c>
      <c r="D579" s="1" t="s">
        <v>6214</v>
      </c>
      <c r="E579" s="2">
        <v>510</v>
      </c>
      <c r="F579" s="1" t="s">
        <v>6230</v>
      </c>
      <c r="G579" s="2" t="s">
        <v>18</v>
      </c>
      <c r="H579" s="1" t="s">
        <v>9667</v>
      </c>
      <c r="I579" s="3">
        <v>45043.400810185187</v>
      </c>
      <c r="J579" s="4">
        <v>175000</v>
      </c>
      <c r="K579" s="5">
        <v>26200</v>
      </c>
      <c r="L579" s="5">
        <v>125500</v>
      </c>
      <c r="M579" s="5">
        <f t="shared" si="21"/>
        <v>151700</v>
      </c>
      <c r="N579" s="38">
        <v>2.23</v>
      </c>
      <c r="O579" s="38">
        <v>2.6352415966386555</v>
      </c>
    </row>
    <row r="580" spans="1:15">
      <c r="A580" s="1" t="s">
        <v>4459</v>
      </c>
      <c r="B580" s="1" t="s">
        <v>6231</v>
      </c>
      <c r="C580" s="1" t="s">
        <v>6232</v>
      </c>
      <c r="D580" s="1" t="s">
        <v>6214</v>
      </c>
      <c r="E580" s="2">
        <v>510</v>
      </c>
      <c r="F580" s="1" t="s">
        <v>6233</v>
      </c>
      <c r="G580" s="2" t="s">
        <v>18</v>
      </c>
      <c r="H580" s="1" t="s">
        <v>9668</v>
      </c>
      <c r="I580" s="3">
        <v>45219.672025462962</v>
      </c>
      <c r="J580" s="4">
        <v>219000</v>
      </c>
      <c r="K580" s="5">
        <v>26700</v>
      </c>
      <c r="L580" s="5">
        <v>163700</v>
      </c>
      <c r="M580" s="5">
        <f t="shared" si="21"/>
        <v>190400</v>
      </c>
      <c r="N580" s="38">
        <v>2.23</v>
      </c>
      <c r="O580" s="38">
        <v>2.6352415966386555</v>
      </c>
    </row>
    <row r="581" spans="1:15">
      <c r="A581" s="1" t="s">
        <v>4459</v>
      </c>
      <c r="B581" s="1" t="s">
        <v>6234</v>
      </c>
      <c r="C581" s="1" t="s">
        <v>6235</v>
      </c>
      <c r="D581" s="1" t="s">
        <v>6214</v>
      </c>
      <c r="E581" s="2">
        <v>510</v>
      </c>
      <c r="F581" s="1" t="s">
        <v>6236</v>
      </c>
      <c r="G581" s="2" t="s">
        <v>18</v>
      </c>
      <c r="H581" s="1" t="s">
        <v>9669</v>
      </c>
      <c r="I581" s="3">
        <v>45274.374328703707</v>
      </c>
      <c r="J581" s="4">
        <v>213000</v>
      </c>
      <c r="K581" s="5">
        <v>39400</v>
      </c>
      <c r="L581" s="5">
        <v>171100</v>
      </c>
      <c r="M581" s="5">
        <f t="shared" si="21"/>
        <v>210500</v>
      </c>
      <c r="N581" s="38">
        <v>2.23</v>
      </c>
      <c r="O581" s="38">
        <v>2.6352415966386555</v>
      </c>
    </row>
    <row r="582" spans="1:15">
      <c r="A582" s="1" t="s">
        <v>4459</v>
      </c>
      <c r="B582" s="1" t="s">
        <v>6237</v>
      </c>
      <c r="C582" s="1" t="s">
        <v>6238</v>
      </c>
      <c r="D582" s="1" t="s">
        <v>6214</v>
      </c>
      <c r="E582" s="2">
        <v>510</v>
      </c>
      <c r="F582" s="1" t="s">
        <v>6239</v>
      </c>
      <c r="G582" s="2" t="s">
        <v>18</v>
      </c>
      <c r="H582" s="1" t="s">
        <v>9670</v>
      </c>
      <c r="I582" s="3">
        <v>45085.583541666667</v>
      </c>
      <c r="J582" s="4">
        <v>189000</v>
      </c>
      <c r="K582" s="5">
        <v>28900</v>
      </c>
      <c r="L582" s="5">
        <v>163500</v>
      </c>
      <c r="M582" s="5">
        <f t="shared" si="21"/>
        <v>192400</v>
      </c>
      <c r="N582" s="38">
        <v>2.23</v>
      </c>
      <c r="O582" s="38">
        <v>2.6352415966386555</v>
      </c>
    </row>
    <row r="583" spans="1:15">
      <c r="A583" s="1" t="s">
        <v>4459</v>
      </c>
      <c r="B583" s="1" t="s">
        <v>6240</v>
      </c>
      <c r="C583" s="1" t="s">
        <v>6241</v>
      </c>
      <c r="D583" s="1" t="s">
        <v>6214</v>
      </c>
      <c r="E583" s="2">
        <v>510</v>
      </c>
      <c r="F583" s="1" t="s">
        <v>6242</v>
      </c>
      <c r="G583" s="2" t="s">
        <v>18</v>
      </c>
      <c r="H583" s="1" t="s">
        <v>9671</v>
      </c>
      <c r="I583" s="3">
        <v>44982.448333333334</v>
      </c>
      <c r="J583" s="4">
        <v>220900</v>
      </c>
      <c r="K583" s="5">
        <v>26200</v>
      </c>
      <c r="L583" s="5">
        <v>204100</v>
      </c>
      <c r="M583" s="5">
        <f t="shared" si="21"/>
        <v>230300</v>
      </c>
      <c r="N583" s="38">
        <v>2.23</v>
      </c>
      <c r="O583" s="38">
        <v>2.6352415966386555</v>
      </c>
    </row>
    <row r="584" spans="1:15">
      <c r="A584" s="1" t="s">
        <v>4459</v>
      </c>
      <c r="B584" s="1" t="s">
        <v>6243</v>
      </c>
      <c r="C584" s="1" t="s">
        <v>6244</v>
      </c>
      <c r="D584" s="1" t="s">
        <v>6245</v>
      </c>
      <c r="E584" s="2">
        <v>510</v>
      </c>
      <c r="F584" s="1" t="s">
        <v>6246</v>
      </c>
      <c r="G584" s="2" t="s">
        <v>18</v>
      </c>
      <c r="H584" s="1" t="s">
        <v>9672</v>
      </c>
      <c r="I584" s="3">
        <v>45117.406990740739</v>
      </c>
      <c r="J584" s="4">
        <v>620000</v>
      </c>
      <c r="K584" s="5">
        <v>44900</v>
      </c>
      <c r="L584" s="5">
        <v>524300</v>
      </c>
      <c r="M584" s="5">
        <f t="shared" si="21"/>
        <v>569200</v>
      </c>
      <c r="N584" s="38">
        <v>2.59</v>
      </c>
      <c r="O584" s="38">
        <v>2.59</v>
      </c>
    </row>
    <row r="585" spans="1:15">
      <c r="A585" s="1" t="s">
        <v>4459</v>
      </c>
      <c r="B585" s="1" t="s">
        <v>6247</v>
      </c>
      <c r="C585" s="1" t="s">
        <v>6248</v>
      </c>
      <c r="D585" s="1" t="s">
        <v>6245</v>
      </c>
      <c r="E585" s="2">
        <v>510</v>
      </c>
      <c r="F585" s="1" t="s">
        <v>6249</v>
      </c>
      <c r="G585" s="2" t="s">
        <v>18</v>
      </c>
      <c r="H585" s="1" t="s">
        <v>9673</v>
      </c>
      <c r="I585" s="3">
        <v>45035.603263888886</v>
      </c>
      <c r="J585" s="4">
        <v>510000</v>
      </c>
      <c r="K585" s="5">
        <v>52500</v>
      </c>
      <c r="L585" s="5">
        <v>425200</v>
      </c>
      <c r="M585" s="5">
        <f t="shared" si="21"/>
        <v>477700</v>
      </c>
      <c r="N585" s="38">
        <v>2.59</v>
      </c>
      <c r="O585" s="38">
        <v>2.59</v>
      </c>
    </row>
    <row r="586" spans="1:15">
      <c r="A586" s="1" t="s">
        <v>4459</v>
      </c>
      <c r="B586" s="1" t="s">
        <v>6250</v>
      </c>
      <c r="C586" s="1" t="s">
        <v>6251</v>
      </c>
      <c r="D586" s="1" t="s">
        <v>6245</v>
      </c>
      <c r="E586" s="2">
        <v>510</v>
      </c>
      <c r="F586" s="1" t="s">
        <v>6252</v>
      </c>
      <c r="G586" s="2" t="s">
        <v>18</v>
      </c>
      <c r="H586" s="1" t="s">
        <v>9674</v>
      </c>
      <c r="I586" s="3">
        <v>45264.554907407408</v>
      </c>
      <c r="J586" s="4">
        <v>375000</v>
      </c>
      <c r="K586" s="5">
        <v>27400</v>
      </c>
      <c r="L586" s="5">
        <v>372900</v>
      </c>
      <c r="M586" s="5">
        <f t="shared" si="21"/>
        <v>400300</v>
      </c>
      <c r="N586" s="38">
        <v>2.59</v>
      </c>
      <c r="O586" s="38">
        <v>2.59</v>
      </c>
    </row>
    <row r="587" spans="1:15">
      <c r="A587" s="1" t="s">
        <v>4459</v>
      </c>
      <c r="B587" s="1" t="s">
        <v>6253</v>
      </c>
      <c r="C587" s="1" t="s">
        <v>6254</v>
      </c>
      <c r="D587" s="1" t="s">
        <v>6245</v>
      </c>
      <c r="E587" s="2">
        <v>510</v>
      </c>
      <c r="F587" s="1" t="s">
        <v>6255</v>
      </c>
      <c r="G587" s="2" t="s">
        <v>18</v>
      </c>
      <c r="H587" s="1" t="s">
        <v>9675</v>
      </c>
      <c r="I587" s="3">
        <v>44964.428043981483</v>
      </c>
      <c r="J587" s="4">
        <v>900000</v>
      </c>
      <c r="K587" s="5">
        <v>36500</v>
      </c>
      <c r="L587" s="5">
        <v>925100</v>
      </c>
      <c r="M587" s="5">
        <f t="shared" si="21"/>
        <v>961600</v>
      </c>
      <c r="N587" s="38">
        <v>2.59</v>
      </c>
      <c r="O587" s="38">
        <v>2.59</v>
      </c>
    </row>
    <row r="588" spans="1:15">
      <c r="A588" s="1" t="s">
        <v>4459</v>
      </c>
      <c r="B588" s="1" t="s">
        <v>6256</v>
      </c>
      <c r="C588" s="1" t="s">
        <v>6257</v>
      </c>
      <c r="D588" s="1" t="s">
        <v>6245</v>
      </c>
      <c r="E588" s="2">
        <v>510</v>
      </c>
      <c r="F588" s="1" t="s">
        <v>6258</v>
      </c>
      <c r="G588" s="2" t="s">
        <v>18</v>
      </c>
      <c r="H588" s="1" t="s">
        <v>9676</v>
      </c>
      <c r="I588" s="3">
        <v>44958.602094907408</v>
      </c>
      <c r="J588" s="4">
        <v>360000</v>
      </c>
      <c r="K588" s="5">
        <v>39100</v>
      </c>
      <c r="L588" s="5">
        <v>422700</v>
      </c>
      <c r="M588" s="5">
        <f t="shared" si="21"/>
        <v>461800</v>
      </c>
      <c r="N588" s="38">
        <v>2.59</v>
      </c>
      <c r="O588" s="38">
        <v>2.59</v>
      </c>
    </row>
    <row r="589" spans="1:15">
      <c r="A589" s="1" t="s">
        <v>4459</v>
      </c>
      <c r="B589" s="1" t="s">
        <v>6259</v>
      </c>
      <c r="C589" s="1" t="s">
        <v>6260</v>
      </c>
      <c r="D589" s="1" t="s">
        <v>6245</v>
      </c>
      <c r="E589" s="2">
        <v>510</v>
      </c>
      <c r="F589" s="1" t="s">
        <v>6261</v>
      </c>
      <c r="G589" s="2" t="s">
        <v>18</v>
      </c>
      <c r="H589" s="1" t="s">
        <v>10117</v>
      </c>
      <c r="I589" s="3">
        <v>45212.467604166668</v>
      </c>
      <c r="J589" s="4">
        <v>820000</v>
      </c>
      <c r="K589" s="5">
        <v>46200</v>
      </c>
      <c r="L589" s="5">
        <v>1055400</v>
      </c>
      <c r="M589" s="5">
        <f t="shared" si="21"/>
        <v>1101600</v>
      </c>
      <c r="N589" s="38">
        <v>2.59</v>
      </c>
      <c r="O589" s="38">
        <v>2.59</v>
      </c>
    </row>
    <row r="590" spans="1:15">
      <c r="A590" s="1" t="s">
        <v>4459</v>
      </c>
      <c r="B590" s="1" t="s">
        <v>6262</v>
      </c>
      <c r="C590" s="1" t="s">
        <v>6263</v>
      </c>
      <c r="D590" s="1" t="s">
        <v>6264</v>
      </c>
      <c r="E590" s="2">
        <v>510</v>
      </c>
      <c r="F590" s="1" t="s">
        <v>6265</v>
      </c>
      <c r="G590" s="2" t="s">
        <v>18</v>
      </c>
      <c r="H590" s="1" t="s">
        <v>9677</v>
      </c>
      <c r="I590" s="3">
        <v>45201.569074074076</v>
      </c>
      <c r="J590" s="4">
        <v>640000</v>
      </c>
      <c r="K590" s="5">
        <v>54400</v>
      </c>
      <c r="L590" s="5">
        <v>355000</v>
      </c>
      <c r="M590" s="5">
        <f t="shared" si="21"/>
        <v>409400</v>
      </c>
      <c r="N590" s="38">
        <v>2.2599999999999998</v>
      </c>
      <c r="O590" s="38">
        <v>2.2599999999999998</v>
      </c>
    </row>
    <row r="591" spans="1:15">
      <c r="A591" s="1" t="s">
        <v>4459</v>
      </c>
      <c r="B591" s="1" t="s">
        <v>6266</v>
      </c>
      <c r="C591" s="1" t="s">
        <v>6267</v>
      </c>
      <c r="D591" s="1" t="s">
        <v>6264</v>
      </c>
      <c r="E591" s="2">
        <v>510</v>
      </c>
      <c r="F591" s="1" t="s">
        <v>6268</v>
      </c>
      <c r="G591" s="2" t="s">
        <v>18</v>
      </c>
      <c r="H591" s="1" t="s">
        <v>9678</v>
      </c>
      <c r="I591" s="3">
        <v>44964.670474537037</v>
      </c>
      <c r="J591" s="4">
        <v>595000</v>
      </c>
      <c r="K591" s="5">
        <v>58700</v>
      </c>
      <c r="L591" s="5">
        <v>400600</v>
      </c>
      <c r="M591" s="5">
        <f t="shared" si="21"/>
        <v>459300</v>
      </c>
      <c r="N591" s="38">
        <v>2.2599999999999998</v>
      </c>
      <c r="O591" s="38">
        <v>2.2599999999999998</v>
      </c>
    </row>
    <row r="592" spans="1:15">
      <c r="A592" s="1" t="s">
        <v>4459</v>
      </c>
      <c r="B592" s="1" t="s">
        <v>6269</v>
      </c>
      <c r="C592" s="1" t="s">
        <v>6270</v>
      </c>
      <c r="D592" s="1" t="s">
        <v>6264</v>
      </c>
      <c r="E592" s="2">
        <v>510</v>
      </c>
      <c r="F592" s="1" t="s">
        <v>6271</v>
      </c>
      <c r="G592" s="2" t="s">
        <v>18</v>
      </c>
      <c r="H592" s="1" t="s">
        <v>9679</v>
      </c>
      <c r="I592" s="3">
        <v>44964.406412037039</v>
      </c>
      <c r="J592" s="4">
        <v>650000</v>
      </c>
      <c r="K592" s="5">
        <v>56600</v>
      </c>
      <c r="L592" s="5">
        <v>464700</v>
      </c>
      <c r="M592" s="5">
        <f t="shared" si="21"/>
        <v>521300</v>
      </c>
      <c r="N592" s="38">
        <v>2.2599999999999998</v>
      </c>
      <c r="O592" s="38">
        <v>2.2599999999999998</v>
      </c>
    </row>
    <row r="593" spans="1:15">
      <c r="A593" s="1" t="s">
        <v>4459</v>
      </c>
      <c r="B593" s="1" t="s">
        <v>6272</v>
      </c>
      <c r="C593" s="1" t="s">
        <v>6273</v>
      </c>
      <c r="D593" s="1" t="s">
        <v>6264</v>
      </c>
      <c r="E593" s="2">
        <v>510</v>
      </c>
      <c r="F593" s="1" t="s">
        <v>6274</v>
      </c>
      <c r="G593" s="2" t="s">
        <v>18</v>
      </c>
      <c r="H593" s="1" t="s">
        <v>9680</v>
      </c>
      <c r="I593" s="3">
        <v>45198.48914351852</v>
      </c>
      <c r="J593" s="4">
        <v>350000</v>
      </c>
      <c r="K593" s="5">
        <v>48700</v>
      </c>
      <c r="L593" s="5">
        <v>321700</v>
      </c>
      <c r="M593" s="5">
        <f t="shared" si="21"/>
        <v>370400</v>
      </c>
      <c r="N593" s="38">
        <v>2.2599999999999998</v>
      </c>
      <c r="O593" s="38">
        <v>2.2599999999999998</v>
      </c>
    </row>
    <row r="594" spans="1:15">
      <c r="A594" s="1" t="s">
        <v>4459</v>
      </c>
      <c r="B594" s="1" t="s">
        <v>6275</v>
      </c>
      <c r="C594" s="1" t="s">
        <v>6276</v>
      </c>
      <c r="D594" s="1" t="s">
        <v>6277</v>
      </c>
      <c r="E594" s="2">
        <v>510</v>
      </c>
      <c r="F594" s="1" t="s">
        <v>6278</v>
      </c>
      <c r="G594" s="2" t="s">
        <v>18</v>
      </c>
      <c r="H594" s="1" t="s">
        <v>9681</v>
      </c>
      <c r="I594" s="3">
        <v>45212.63689814815</v>
      </c>
      <c r="J594" s="4">
        <v>305000</v>
      </c>
      <c r="K594" s="5">
        <v>32000</v>
      </c>
      <c r="L594" s="5">
        <v>191300</v>
      </c>
      <c r="M594" s="5">
        <f t="shared" si="21"/>
        <v>223300</v>
      </c>
      <c r="N594" s="38">
        <v>2.44</v>
      </c>
      <c r="O594" s="38">
        <v>2.8506388379966112</v>
      </c>
    </row>
    <row r="595" spans="1:15">
      <c r="A595" s="1" t="s">
        <v>4459</v>
      </c>
      <c r="B595" s="1" t="s">
        <v>6279</v>
      </c>
      <c r="C595" s="1" t="s">
        <v>6280</v>
      </c>
      <c r="D595" s="1" t="s">
        <v>6277</v>
      </c>
      <c r="E595" s="2">
        <v>510</v>
      </c>
      <c r="F595" s="1" t="s">
        <v>6281</v>
      </c>
      <c r="G595" s="2" t="s">
        <v>18</v>
      </c>
      <c r="H595" s="1" t="s">
        <v>9682</v>
      </c>
      <c r="I595" s="3">
        <v>45072.658935185187</v>
      </c>
      <c r="J595" s="4">
        <v>335000</v>
      </c>
      <c r="K595" s="5">
        <v>24500</v>
      </c>
      <c r="L595" s="5">
        <v>223200</v>
      </c>
      <c r="M595" s="5">
        <f t="shared" si="21"/>
        <v>247700</v>
      </c>
      <c r="N595" s="38">
        <v>2.44</v>
      </c>
      <c r="O595" s="38">
        <v>2.8506388379966112</v>
      </c>
    </row>
    <row r="596" spans="1:15">
      <c r="A596" s="1" t="s">
        <v>4459</v>
      </c>
      <c r="B596" s="1" t="s">
        <v>6282</v>
      </c>
      <c r="C596" s="1" t="s">
        <v>6283</v>
      </c>
      <c r="D596" s="1" t="s">
        <v>6277</v>
      </c>
      <c r="E596" s="2">
        <v>510</v>
      </c>
      <c r="F596" s="1" t="s">
        <v>6284</v>
      </c>
      <c r="G596" s="2" t="s">
        <v>18</v>
      </c>
      <c r="H596" s="1" t="s">
        <v>9683</v>
      </c>
      <c r="I596" s="3">
        <v>45184.34878472222</v>
      </c>
      <c r="J596" s="4">
        <v>334900</v>
      </c>
      <c r="K596" s="5">
        <v>32000</v>
      </c>
      <c r="L596" s="5">
        <v>222500</v>
      </c>
      <c r="M596" s="5">
        <f t="shared" si="21"/>
        <v>254500</v>
      </c>
      <c r="N596" s="38">
        <v>2.44</v>
      </c>
      <c r="O596" s="38">
        <v>2.8506388379966112</v>
      </c>
    </row>
    <row r="597" spans="1:15">
      <c r="A597" s="1" t="s">
        <v>4459</v>
      </c>
      <c r="B597" s="1" t="s">
        <v>6285</v>
      </c>
      <c r="C597" s="1" t="s">
        <v>6286</v>
      </c>
      <c r="D597" s="1" t="s">
        <v>6277</v>
      </c>
      <c r="E597" s="2">
        <v>510</v>
      </c>
      <c r="F597" s="1" t="s">
        <v>6287</v>
      </c>
      <c r="G597" s="2" t="s">
        <v>18</v>
      </c>
      <c r="H597" s="1" t="s">
        <v>9684</v>
      </c>
      <c r="I597" s="3">
        <v>45015.523263888892</v>
      </c>
      <c r="J597" s="4">
        <v>375000</v>
      </c>
      <c r="K597" s="5">
        <v>33500</v>
      </c>
      <c r="L597" s="5">
        <v>256100</v>
      </c>
      <c r="M597" s="5">
        <f t="shared" si="21"/>
        <v>289600</v>
      </c>
      <c r="N597" s="38">
        <v>2.44</v>
      </c>
      <c r="O597" s="38">
        <v>2.8506388379966112</v>
      </c>
    </row>
    <row r="598" spans="1:15">
      <c r="A598" s="1" t="s">
        <v>4459</v>
      </c>
      <c r="B598" s="1" t="s">
        <v>6288</v>
      </c>
      <c r="C598" s="1" t="s">
        <v>6289</v>
      </c>
      <c r="D598" s="1" t="s">
        <v>6277</v>
      </c>
      <c r="E598" s="2">
        <v>510</v>
      </c>
      <c r="F598" s="1" t="s">
        <v>6290</v>
      </c>
      <c r="G598" s="2" t="s">
        <v>18</v>
      </c>
      <c r="H598" s="1" t="s">
        <v>9685</v>
      </c>
      <c r="I598" s="3">
        <v>45012.608101851853</v>
      </c>
      <c r="J598" s="4">
        <v>352000</v>
      </c>
      <c r="K598" s="5">
        <v>27100</v>
      </c>
      <c r="L598" s="5">
        <v>249500</v>
      </c>
      <c r="M598" s="5">
        <f t="shared" si="21"/>
        <v>276600</v>
      </c>
      <c r="N598" s="38">
        <v>2.44</v>
      </c>
      <c r="O598" s="38">
        <v>2.8506388379966112</v>
      </c>
    </row>
    <row r="599" spans="1:15">
      <c r="A599" s="1" t="s">
        <v>4459</v>
      </c>
      <c r="B599" s="1" t="s">
        <v>6291</v>
      </c>
      <c r="C599" s="1" t="s">
        <v>6292</v>
      </c>
      <c r="D599" s="1" t="s">
        <v>6277</v>
      </c>
      <c r="E599" s="2">
        <v>510</v>
      </c>
      <c r="F599" s="1" t="s">
        <v>6293</v>
      </c>
      <c r="G599" s="2" t="s">
        <v>18</v>
      </c>
      <c r="H599" s="1" t="s">
        <v>9686</v>
      </c>
      <c r="I599" s="3">
        <v>45107.615671296298</v>
      </c>
      <c r="J599" s="4">
        <v>419000</v>
      </c>
      <c r="K599" s="5">
        <v>34600</v>
      </c>
      <c r="L599" s="5">
        <v>299300</v>
      </c>
      <c r="M599" s="5">
        <f t="shared" si="21"/>
        <v>333900</v>
      </c>
      <c r="N599" s="38">
        <v>2.44</v>
      </c>
      <c r="O599" s="38">
        <v>2.8506388379966112</v>
      </c>
    </row>
    <row r="600" spans="1:15">
      <c r="A600" s="1" t="s">
        <v>4459</v>
      </c>
      <c r="B600" s="1" t="s">
        <v>6294</v>
      </c>
      <c r="C600" s="1" t="s">
        <v>6295</v>
      </c>
      <c r="D600" s="1" t="s">
        <v>6277</v>
      </c>
      <c r="E600" s="2">
        <v>510</v>
      </c>
      <c r="F600" s="1" t="s">
        <v>6296</v>
      </c>
      <c r="G600" s="2" t="s">
        <v>18</v>
      </c>
      <c r="H600" s="1" t="s">
        <v>9687</v>
      </c>
      <c r="I600" s="3">
        <v>45230.464780092596</v>
      </c>
      <c r="J600" s="4">
        <v>300000</v>
      </c>
      <c r="K600" s="5">
        <v>28500</v>
      </c>
      <c r="L600" s="5">
        <v>219600</v>
      </c>
      <c r="M600" s="5">
        <f t="shared" si="21"/>
        <v>248100</v>
      </c>
      <c r="N600" s="38">
        <v>2.44</v>
      </c>
      <c r="O600" s="38">
        <v>2.8506388379966112</v>
      </c>
    </row>
    <row r="601" spans="1:15">
      <c r="A601" s="1" t="s">
        <v>4459</v>
      </c>
      <c r="B601" s="1" t="s">
        <v>6297</v>
      </c>
      <c r="C601" s="1" t="s">
        <v>6298</v>
      </c>
      <c r="D601" s="1" t="s">
        <v>6277</v>
      </c>
      <c r="E601" s="2">
        <v>510</v>
      </c>
      <c r="F601" s="1" t="s">
        <v>6299</v>
      </c>
      <c r="G601" s="2" t="s">
        <v>18</v>
      </c>
      <c r="H601" s="1" t="s">
        <v>9688</v>
      </c>
      <c r="I601" s="3">
        <v>45250.46130787037</v>
      </c>
      <c r="J601" s="4">
        <v>280000</v>
      </c>
      <c r="K601" s="5">
        <v>27100</v>
      </c>
      <c r="L601" s="5">
        <v>209900</v>
      </c>
      <c r="M601" s="5">
        <f t="shared" si="21"/>
        <v>237000</v>
      </c>
      <c r="N601" s="38">
        <v>2.44</v>
      </c>
      <c r="O601" s="38">
        <v>2.8506388379966112</v>
      </c>
    </row>
    <row r="602" spans="1:15">
      <c r="A602" s="1" t="s">
        <v>4459</v>
      </c>
      <c r="B602" s="1" t="s">
        <v>6300</v>
      </c>
      <c r="C602" s="1" t="s">
        <v>6301</v>
      </c>
      <c r="D602" s="1" t="s">
        <v>6277</v>
      </c>
      <c r="E602" s="2">
        <v>510</v>
      </c>
      <c r="F602" s="1" t="s">
        <v>6302</v>
      </c>
      <c r="G602" s="2" t="s">
        <v>18</v>
      </c>
      <c r="H602" s="1" t="s">
        <v>9689</v>
      </c>
      <c r="I602" s="3">
        <v>45099.467407407406</v>
      </c>
      <c r="J602" s="4">
        <v>321000</v>
      </c>
      <c r="K602" s="5">
        <v>30200</v>
      </c>
      <c r="L602" s="5">
        <v>244300</v>
      </c>
      <c r="M602" s="5">
        <f t="shared" si="21"/>
        <v>274500</v>
      </c>
      <c r="N602" s="38">
        <v>2.44</v>
      </c>
      <c r="O602" s="38">
        <v>2.8506388379966112</v>
      </c>
    </row>
    <row r="603" spans="1:15">
      <c r="A603" s="1" t="s">
        <v>4459</v>
      </c>
      <c r="B603" s="1" t="s">
        <v>6303</v>
      </c>
      <c r="C603" s="1" t="s">
        <v>6304</v>
      </c>
      <c r="D603" s="1" t="s">
        <v>6277</v>
      </c>
      <c r="E603" s="2">
        <v>510</v>
      </c>
      <c r="F603" s="1" t="s">
        <v>6305</v>
      </c>
      <c r="G603" s="2" t="s">
        <v>18</v>
      </c>
      <c r="H603" s="1" t="s">
        <v>9690</v>
      </c>
      <c r="I603" s="3">
        <v>45145.454733796294</v>
      </c>
      <c r="J603" s="4">
        <v>280000</v>
      </c>
      <c r="K603" s="5">
        <v>46700</v>
      </c>
      <c r="L603" s="5">
        <v>199400</v>
      </c>
      <c r="M603" s="5">
        <f t="shared" si="21"/>
        <v>246100</v>
      </c>
      <c r="N603" s="38">
        <v>2.44</v>
      </c>
      <c r="O603" s="38">
        <v>2.8506388379966112</v>
      </c>
    </row>
    <row r="604" spans="1:15">
      <c r="A604" s="1" t="s">
        <v>4459</v>
      </c>
      <c r="B604" s="1" t="s">
        <v>6306</v>
      </c>
      <c r="C604" s="1" t="s">
        <v>6307</v>
      </c>
      <c r="D604" s="1" t="s">
        <v>6277</v>
      </c>
      <c r="E604" s="2">
        <v>510</v>
      </c>
      <c r="F604" s="1" t="s">
        <v>6308</v>
      </c>
      <c r="G604" s="2" t="s">
        <v>18</v>
      </c>
      <c r="H604" s="1" t="s">
        <v>9691</v>
      </c>
      <c r="I604" s="3">
        <v>45084.57571759259</v>
      </c>
      <c r="J604" s="4">
        <v>245000</v>
      </c>
      <c r="K604" s="5">
        <v>28100</v>
      </c>
      <c r="L604" s="5">
        <v>200800</v>
      </c>
      <c r="M604" s="5">
        <f t="shared" si="21"/>
        <v>228900</v>
      </c>
      <c r="N604" s="38">
        <v>2.44</v>
      </c>
      <c r="O604" s="38">
        <v>2.8506388379966112</v>
      </c>
    </row>
    <row r="605" spans="1:15">
      <c r="A605" s="1" t="s">
        <v>4459</v>
      </c>
      <c r="B605" s="1" t="s">
        <v>6309</v>
      </c>
      <c r="C605" s="1" t="s">
        <v>6310</v>
      </c>
      <c r="D605" s="1" t="s">
        <v>6277</v>
      </c>
      <c r="E605" s="2">
        <v>510</v>
      </c>
      <c r="F605" s="1" t="s">
        <v>6311</v>
      </c>
      <c r="G605" s="2" t="s">
        <v>18</v>
      </c>
      <c r="H605" s="1" t="s">
        <v>9692</v>
      </c>
      <c r="I605" s="3">
        <v>45068.610914351855</v>
      </c>
      <c r="J605" s="4">
        <v>206900</v>
      </c>
      <c r="K605" s="5">
        <v>41500</v>
      </c>
      <c r="L605" s="5">
        <v>160100</v>
      </c>
      <c r="M605" s="5">
        <f t="shared" si="21"/>
        <v>201600</v>
      </c>
      <c r="N605" s="38">
        <v>2.44</v>
      </c>
      <c r="O605" s="38">
        <v>2.8506388379966112</v>
      </c>
    </row>
    <row r="606" spans="1:15">
      <c r="A606" s="1" t="s">
        <v>4459</v>
      </c>
      <c r="B606" s="1" t="s">
        <v>6312</v>
      </c>
      <c r="C606" s="1" t="s">
        <v>6313</v>
      </c>
      <c r="D606" s="1" t="s">
        <v>6277</v>
      </c>
      <c r="E606" s="2">
        <v>510</v>
      </c>
      <c r="F606" s="1" t="s">
        <v>6314</v>
      </c>
      <c r="G606" s="2" t="s">
        <v>18</v>
      </c>
      <c r="H606" s="1" t="s">
        <v>9693</v>
      </c>
      <c r="I606" s="3">
        <v>44985.402256944442</v>
      </c>
      <c r="J606" s="4">
        <v>310000</v>
      </c>
      <c r="K606" s="5">
        <v>36600</v>
      </c>
      <c r="L606" s="5">
        <v>270000</v>
      </c>
      <c r="M606" s="5">
        <f t="shared" si="21"/>
        <v>306600</v>
      </c>
      <c r="N606" s="38">
        <v>2.44</v>
      </c>
      <c r="O606" s="38">
        <v>2.8506388379966112</v>
      </c>
    </row>
    <row r="607" spans="1:15">
      <c r="A607" s="1" t="s">
        <v>4459</v>
      </c>
      <c r="B607" s="1" t="s">
        <v>6315</v>
      </c>
      <c r="C607" s="1" t="s">
        <v>6316</v>
      </c>
      <c r="D607" s="1" t="s">
        <v>6277</v>
      </c>
      <c r="E607" s="2">
        <v>510</v>
      </c>
      <c r="F607" s="1" t="s">
        <v>6317</v>
      </c>
      <c r="G607" s="2" t="s">
        <v>18</v>
      </c>
      <c r="H607" s="1" t="s">
        <v>9694</v>
      </c>
      <c r="I607" s="3">
        <v>45047.680925925924</v>
      </c>
      <c r="J607" s="4">
        <v>204000</v>
      </c>
      <c r="K607" s="5">
        <v>58100</v>
      </c>
      <c r="L607" s="5">
        <v>145000</v>
      </c>
      <c r="M607" s="5">
        <f t="shared" ref="M607:M638" si="22">SUM(K607:L607)</f>
        <v>203100</v>
      </c>
      <c r="N607" s="38">
        <v>2.44</v>
      </c>
      <c r="O607" s="38">
        <v>2.8506388379966112</v>
      </c>
    </row>
    <row r="608" spans="1:15">
      <c r="A608" s="1" t="s">
        <v>4459</v>
      </c>
      <c r="B608" s="1" t="s">
        <v>6318</v>
      </c>
      <c r="C608" s="1" t="s">
        <v>6319</v>
      </c>
      <c r="D608" s="1" t="s">
        <v>6277</v>
      </c>
      <c r="E608" s="2">
        <v>510</v>
      </c>
      <c r="F608" s="1" t="s">
        <v>6320</v>
      </c>
      <c r="G608" s="2" t="s">
        <v>18</v>
      </c>
      <c r="H608" s="1" t="s">
        <v>9695</v>
      </c>
      <c r="I608" s="3">
        <v>45240.380185185182</v>
      </c>
      <c r="J608" s="4">
        <v>306000</v>
      </c>
      <c r="K608" s="5">
        <v>37100</v>
      </c>
      <c r="L608" s="5">
        <v>278100</v>
      </c>
      <c r="M608" s="5">
        <f t="shared" si="22"/>
        <v>315200</v>
      </c>
      <c r="N608" s="38">
        <v>2.44</v>
      </c>
      <c r="O608" s="38">
        <v>2.8506388379966112</v>
      </c>
    </row>
    <row r="609" spans="1:15">
      <c r="A609" s="1" t="s">
        <v>4459</v>
      </c>
      <c r="B609" s="1" t="s">
        <v>6321</v>
      </c>
      <c r="C609" s="1" t="s">
        <v>6322</v>
      </c>
      <c r="D609" s="1" t="s">
        <v>6277</v>
      </c>
      <c r="E609" s="2">
        <v>510</v>
      </c>
      <c r="F609" s="1" t="s">
        <v>6323</v>
      </c>
      <c r="G609" s="2" t="s">
        <v>18</v>
      </c>
      <c r="H609" s="1" t="s">
        <v>9696</v>
      </c>
      <c r="I609" s="3">
        <v>45152.462175925924</v>
      </c>
      <c r="J609" s="4">
        <v>254000</v>
      </c>
      <c r="K609" s="5">
        <v>28500</v>
      </c>
      <c r="L609" s="5">
        <v>243200</v>
      </c>
      <c r="M609" s="5">
        <f t="shared" si="22"/>
        <v>271700</v>
      </c>
      <c r="N609" s="38">
        <v>2.44</v>
      </c>
      <c r="O609" s="38">
        <v>2.8506388379966112</v>
      </c>
    </row>
    <row r="610" spans="1:15">
      <c r="A610" s="1" t="s">
        <v>4459</v>
      </c>
      <c r="B610" s="1" t="s">
        <v>6324</v>
      </c>
      <c r="C610" s="1" t="s">
        <v>6325</v>
      </c>
      <c r="D610" s="1" t="s">
        <v>6277</v>
      </c>
      <c r="E610" s="2">
        <v>510</v>
      </c>
      <c r="F610" s="1" t="s">
        <v>6326</v>
      </c>
      <c r="G610" s="2" t="s">
        <v>18</v>
      </c>
      <c r="H610" s="1" t="s">
        <v>9697</v>
      </c>
      <c r="I610" s="3">
        <v>45167.672118055554</v>
      </c>
      <c r="J610" s="4">
        <v>185000</v>
      </c>
      <c r="K610" s="5">
        <v>25700</v>
      </c>
      <c r="L610" s="5">
        <v>185300</v>
      </c>
      <c r="M610" s="5">
        <f t="shared" si="22"/>
        <v>211000</v>
      </c>
      <c r="N610" s="38">
        <v>2.44</v>
      </c>
      <c r="O610" s="38">
        <v>2.8506388379966112</v>
      </c>
    </row>
    <row r="611" spans="1:15">
      <c r="A611" s="1" t="s">
        <v>4459</v>
      </c>
      <c r="B611" s="1" t="s">
        <v>6327</v>
      </c>
      <c r="C611" s="1" t="s">
        <v>6328</v>
      </c>
      <c r="D611" s="1" t="s">
        <v>6277</v>
      </c>
      <c r="E611" s="2">
        <v>510</v>
      </c>
      <c r="F611" s="1" t="s">
        <v>6329</v>
      </c>
      <c r="G611" s="2" t="s">
        <v>18</v>
      </c>
      <c r="H611" s="1" t="s">
        <v>9698</v>
      </c>
      <c r="I611" s="3">
        <v>44946.487615740742</v>
      </c>
      <c r="J611" s="4">
        <v>159000</v>
      </c>
      <c r="K611" s="5">
        <v>41800</v>
      </c>
      <c r="L611" s="5">
        <v>163100</v>
      </c>
      <c r="M611" s="5">
        <f t="shared" si="22"/>
        <v>204900</v>
      </c>
      <c r="N611" s="38">
        <v>2.44</v>
      </c>
      <c r="O611" s="38">
        <v>2.8506388379966112</v>
      </c>
    </row>
    <row r="612" spans="1:15">
      <c r="A612" s="1" t="s">
        <v>4459</v>
      </c>
      <c r="B612" s="1" t="s">
        <v>6330</v>
      </c>
      <c r="C612" s="1" t="s">
        <v>6331</v>
      </c>
      <c r="D612" s="1" t="s">
        <v>6332</v>
      </c>
      <c r="E612" s="2">
        <v>510</v>
      </c>
      <c r="F612" s="1" t="s">
        <v>6333</v>
      </c>
      <c r="G612" s="2" t="s">
        <v>18</v>
      </c>
      <c r="H612" s="1" t="s">
        <v>9699</v>
      </c>
      <c r="I612" s="3">
        <v>45177.486817129633</v>
      </c>
      <c r="J612" s="4">
        <v>270000</v>
      </c>
      <c r="K612" s="5">
        <v>10000</v>
      </c>
      <c r="L612" s="5">
        <v>119300</v>
      </c>
      <c r="M612" s="5">
        <f t="shared" si="22"/>
        <v>129300</v>
      </c>
      <c r="N612" s="38">
        <v>2.36</v>
      </c>
      <c r="O612" s="38">
        <v>2.77734584405207</v>
      </c>
    </row>
    <row r="613" spans="1:15">
      <c r="A613" s="1" t="s">
        <v>4459</v>
      </c>
      <c r="B613" s="1" t="s">
        <v>6334</v>
      </c>
      <c r="C613" s="1" t="s">
        <v>6335</v>
      </c>
      <c r="D613" s="1" t="s">
        <v>6332</v>
      </c>
      <c r="E613" s="2">
        <v>510</v>
      </c>
      <c r="F613" s="1" t="s">
        <v>6336</v>
      </c>
      <c r="G613" s="2" t="s">
        <v>18</v>
      </c>
      <c r="H613" s="1" t="s">
        <v>9700</v>
      </c>
      <c r="I613" s="3">
        <v>44983.433958333335</v>
      </c>
      <c r="J613" s="4">
        <v>149500</v>
      </c>
      <c r="K613" s="5">
        <v>13100</v>
      </c>
      <c r="L613" s="5">
        <v>66600</v>
      </c>
      <c r="M613" s="5">
        <f t="shared" si="22"/>
        <v>79700</v>
      </c>
      <c r="N613" s="38">
        <v>2.36</v>
      </c>
      <c r="O613" s="38">
        <v>2.77734584405207</v>
      </c>
    </row>
    <row r="614" spans="1:15">
      <c r="A614" s="1" t="s">
        <v>4459</v>
      </c>
      <c r="B614" s="1" t="s">
        <v>6337</v>
      </c>
      <c r="C614" s="1" t="s">
        <v>6338</v>
      </c>
      <c r="D614" s="1" t="s">
        <v>6332</v>
      </c>
      <c r="E614" s="2">
        <v>510</v>
      </c>
      <c r="F614" s="1" t="s">
        <v>6339</v>
      </c>
      <c r="G614" s="2" t="s">
        <v>18</v>
      </c>
      <c r="H614" s="1" t="s">
        <v>9701</v>
      </c>
      <c r="I614" s="3">
        <v>45021.596597222226</v>
      </c>
      <c r="J614" s="4">
        <v>156100</v>
      </c>
      <c r="K614" s="5">
        <v>9500</v>
      </c>
      <c r="L614" s="5">
        <v>99300</v>
      </c>
      <c r="M614" s="5">
        <f t="shared" si="22"/>
        <v>108800</v>
      </c>
      <c r="N614" s="38">
        <v>2.36</v>
      </c>
      <c r="O614" s="38">
        <v>2.77734584405207</v>
      </c>
    </row>
    <row r="615" spans="1:15">
      <c r="A615" s="1" t="s">
        <v>4459</v>
      </c>
      <c r="B615" s="1" t="s">
        <v>6340</v>
      </c>
      <c r="C615" s="1" t="s">
        <v>6341</v>
      </c>
      <c r="D615" s="1" t="s">
        <v>6332</v>
      </c>
      <c r="E615" s="2">
        <v>510</v>
      </c>
      <c r="F615" s="1" t="s">
        <v>6342</v>
      </c>
      <c r="G615" s="2" t="s">
        <v>18</v>
      </c>
      <c r="H615" s="1" t="s">
        <v>9702</v>
      </c>
      <c r="I615" s="3">
        <v>45191.678715277776</v>
      </c>
      <c r="J615" s="4">
        <v>302000</v>
      </c>
      <c r="K615" s="5">
        <v>11600</v>
      </c>
      <c r="L615" s="5">
        <v>200400</v>
      </c>
      <c r="M615" s="5">
        <f t="shared" si="22"/>
        <v>212000</v>
      </c>
      <c r="N615" s="38">
        <v>2.36</v>
      </c>
      <c r="O615" s="38">
        <v>2.77734584405207</v>
      </c>
    </row>
    <row r="616" spans="1:15">
      <c r="A616" s="1" t="s">
        <v>4459</v>
      </c>
      <c r="B616" s="1" t="s">
        <v>6343</v>
      </c>
      <c r="C616" s="1" t="s">
        <v>6344</v>
      </c>
      <c r="D616" s="1" t="s">
        <v>6332</v>
      </c>
      <c r="E616" s="2">
        <v>510</v>
      </c>
      <c r="F616" s="1" t="s">
        <v>6345</v>
      </c>
      <c r="G616" s="2" t="s">
        <v>18</v>
      </c>
      <c r="H616" s="1" t="s">
        <v>9703</v>
      </c>
      <c r="I616" s="3">
        <v>45281.494988425926</v>
      </c>
      <c r="J616" s="4">
        <v>110000</v>
      </c>
      <c r="K616" s="5">
        <v>12600</v>
      </c>
      <c r="L616" s="5">
        <v>69000</v>
      </c>
      <c r="M616" s="5">
        <f t="shared" si="22"/>
        <v>81600</v>
      </c>
      <c r="N616" s="38">
        <v>2.36</v>
      </c>
      <c r="O616" s="38">
        <v>2.77734584405207</v>
      </c>
    </row>
    <row r="617" spans="1:15">
      <c r="A617" s="1" t="s">
        <v>4459</v>
      </c>
      <c r="B617" s="1" t="s">
        <v>6346</v>
      </c>
      <c r="C617" s="1" t="s">
        <v>6347</v>
      </c>
      <c r="D617" s="1" t="s">
        <v>6332</v>
      </c>
      <c r="E617" s="2">
        <v>510</v>
      </c>
      <c r="F617" s="1" t="s">
        <v>6348</v>
      </c>
      <c r="G617" s="2" t="s">
        <v>18</v>
      </c>
      <c r="H617" s="1" t="s">
        <v>9704</v>
      </c>
      <c r="I617" s="3">
        <v>45009.558900462966</v>
      </c>
      <c r="J617" s="4">
        <v>146000</v>
      </c>
      <c r="K617" s="5">
        <v>9500</v>
      </c>
      <c r="L617" s="5">
        <v>102800</v>
      </c>
      <c r="M617" s="5">
        <f t="shared" si="22"/>
        <v>112300</v>
      </c>
      <c r="N617" s="38">
        <v>2.36</v>
      </c>
      <c r="O617" s="38">
        <v>2.77734584405207</v>
      </c>
    </row>
    <row r="618" spans="1:15">
      <c r="A618" s="1" t="s">
        <v>4459</v>
      </c>
      <c r="B618" s="1" t="s">
        <v>6349</v>
      </c>
      <c r="C618" s="1" t="s">
        <v>6350</v>
      </c>
      <c r="D618" s="1" t="s">
        <v>6332</v>
      </c>
      <c r="E618" s="2">
        <v>510</v>
      </c>
      <c r="F618" s="1" t="s">
        <v>6351</v>
      </c>
      <c r="G618" s="2" t="s">
        <v>18</v>
      </c>
      <c r="H618" s="1" t="s">
        <v>9705</v>
      </c>
      <c r="I618" s="3">
        <v>45147.349421296298</v>
      </c>
      <c r="J618" s="4">
        <v>180000</v>
      </c>
      <c r="K618" s="5">
        <v>10200</v>
      </c>
      <c r="L618" s="5">
        <v>130200</v>
      </c>
      <c r="M618" s="5">
        <f t="shared" si="22"/>
        <v>140400</v>
      </c>
      <c r="N618" s="38">
        <v>2.36</v>
      </c>
      <c r="O618" s="38">
        <v>2.77734584405207</v>
      </c>
    </row>
    <row r="619" spans="1:15">
      <c r="A619" s="1" t="s">
        <v>4459</v>
      </c>
      <c r="B619" s="1" t="s">
        <v>6352</v>
      </c>
      <c r="C619" s="1" t="s">
        <v>6353</v>
      </c>
      <c r="D619" s="1" t="s">
        <v>6332</v>
      </c>
      <c r="E619" s="2">
        <v>510</v>
      </c>
      <c r="F619" s="1" t="s">
        <v>6354</v>
      </c>
      <c r="G619" s="2" t="s">
        <v>18</v>
      </c>
      <c r="H619" s="1" t="s">
        <v>9706</v>
      </c>
      <c r="I619" s="3">
        <v>45098.638437499998</v>
      </c>
      <c r="J619" s="4">
        <v>151000</v>
      </c>
      <c r="K619" s="5">
        <v>11900</v>
      </c>
      <c r="L619" s="5">
        <v>106600</v>
      </c>
      <c r="M619" s="5">
        <f t="shared" si="22"/>
        <v>118500</v>
      </c>
      <c r="N619" s="38">
        <v>2.36</v>
      </c>
      <c r="O619" s="38">
        <v>2.77734584405207</v>
      </c>
    </row>
    <row r="620" spans="1:15">
      <c r="A620" s="1" t="s">
        <v>4459</v>
      </c>
      <c r="B620" s="1" t="s">
        <v>6355</v>
      </c>
      <c r="C620" s="1" t="s">
        <v>6356</v>
      </c>
      <c r="D620" s="1" t="s">
        <v>6332</v>
      </c>
      <c r="E620" s="2">
        <v>510</v>
      </c>
      <c r="F620" s="1" t="s">
        <v>6357</v>
      </c>
      <c r="G620" s="2" t="s">
        <v>18</v>
      </c>
      <c r="H620" s="1" t="s">
        <v>9707</v>
      </c>
      <c r="I620" s="3">
        <v>45212.64638888889</v>
      </c>
      <c r="J620" s="4">
        <v>163000</v>
      </c>
      <c r="K620" s="5">
        <v>10000</v>
      </c>
      <c r="L620" s="5">
        <v>172600</v>
      </c>
      <c r="M620" s="5">
        <f t="shared" si="22"/>
        <v>182600</v>
      </c>
      <c r="N620" s="38">
        <v>2.36</v>
      </c>
      <c r="O620" s="38">
        <v>2.77734584405207</v>
      </c>
    </row>
    <row r="621" spans="1:15">
      <c r="A621" s="1" t="s">
        <v>4459</v>
      </c>
      <c r="B621" s="1" t="s">
        <v>6358</v>
      </c>
      <c r="C621" s="1" t="s">
        <v>6359</v>
      </c>
      <c r="D621" s="1" t="s">
        <v>6332</v>
      </c>
      <c r="E621" s="2">
        <v>510</v>
      </c>
      <c r="F621" s="1" t="s">
        <v>6360</v>
      </c>
      <c r="G621" s="2" t="s">
        <v>18</v>
      </c>
      <c r="H621" s="1" t="s">
        <v>9708</v>
      </c>
      <c r="I621" s="3">
        <v>45107.668425925927</v>
      </c>
      <c r="J621" s="4">
        <v>157000</v>
      </c>
      <c r="K621" s="5">
        <v>10800</v>
      </c>
      <c r="L621" s="5">
        <v>115100</v>
      </c>
      <c r="M621" s="5">
        <f t="shared" si="22"/>
        <v>125900</v>
      </c>
      <c r="N621" s="38">
        <v>2.36</v>
      </c>
      <c r="O621" s="38">
        <v>2.77734584405207</v>
      </c>
    </row>
    <row r="622" spans="1:15">
      <c r="A622" s="1" t="s">
        <v>4459</v>
      </c>
      <c r="B622" s="1" t="s">
        <v>6361</v>
      </c>
      <c r="C622" s="1" t="s">
        <v>6362</v>
      </c>
      <c r="D622" s="1" t="s">
        <v>6332</v>
      </c>
      <c r="E622" s="2">
        <v>510</v>
      </c>
      <c r="F622" s="1" t="s">
        <v>6363</v>
      </c>
      <c r="G622" s="2" t="s">
        <v>18</v>
      </c>
      <c r="H622" s="1" t="s">
        <v>9709</v>
      </c>
      <c r="I622" s="3">
        <v>45135.340300925927</v>
      </c>
      <c r="J622" s="4">
        <v>250000</v>
      </c>
      <c r="K622" s="5">
        <v>11200</v>
      </c>
      <c r="L622" s="5">
        <v>189800</v>
      </c>
      <c r="M622" s="5">
        <f t="shared" si="22"/>
        <v>201000</v>
      </c>
      <c r="N622" s="38">
        <v>2.36</v>
      </c>
      <c r="O622" s="38">
        <v>2.77734584405207</v>
      </c>
    </row>
    <row r="623" spans="1:15">
      <c r="A623" s="1" t="s">
        <v>4459</v>
      </c>
      <c r="B623" s="1" t="s">
        <v>6364</v>
      </c>
      <c r="C623" s="1" t="s">
        <v>6365</v>
      </c>
      <c r="D623" s="1" t="s">
        <v>6332</v>
      </c>
      <c r="E623" s="2">
        <v>510</v>
      </c>
      <c r="F623" s="1" t="s">
        <v>6366</v>
      </c>
      <c r="G623" s="2" t="s">
        <v>18</v>
      </c>
      <c r="H623" s="1" t="s">
        <v>9710</v>
      </c>
      <c r="I623" s="3">
        <v>45076.567303240743</v>
      </c>
      <c r="J623" s="4">
        <v>224000</v>
      </c>
      <c r="K623" s="5">
        <v>10000</v>
      </c>
      <c r="L623" s="5">
        <v>171200</v>
      </c>
      <c r="M623" s="5">
        <f t="shared" si="22"/>
        <v>181200</v>
      </c>
      <c r="N623" s="38">
        <v>2.36</v>
      </c>
      <c r="O623" s="38">
        <v>2.77734584405207</v>
      </c>
    </row>
    <row r="624" spans="1:15">
      <c r="A624" s="1" t="s">
        <v>4459</v>
      </c>
      <c r="B624" s="1" t="s">
        <v>6367</v>
      </c>
      <c r="C624" s="1" t="s">
        <v>6368</v>
      </c>
      <c r="D624" s="1" t="s">
        <v>6332</v>
      </c>
      <c r="E624" s="2">
        <v>510</v>
      </c>
      <c r="F624" s="1" t="s">
        <v>6369</v>
      </c>
      <c r="G624" s="2" t="s">
        <v>18</v>
      </c>
      <c r="H624" s="1" t="s">
        <v>9711</v>
      </c>
      <c r="I624" s="3">
        <v>45078.533460648148</v>
      </c>
      <c r="J624" s="4">
        <v>425000</v>
      </c>
      <c r="K624" s="5">
        <v>15900</v>
      </c>
      <c r="L624" s="5">
        <v>329000</v>
      </c>
      <c r="M624" s="5">
        <f t="shared" si="22"/>
        <v>344900</v>
      </c>
      <c r="N624" s="38">
        <v>2.36</v>
      </c>
      <c r="O624" s="38">
        <v>2.77734584405207</v>
      </c>
    </row>
    <row r="625" spans="1:15">
      <c r="A625" s="1" t="s">
        <v>4459</v>
      </c>
      <c r="B625" s="1" t="s">
        <v>6370</v>
      </c>
      <c r="C625" s="1" t="s">
        <v>6371</v>
      </c>
      <c r="D625" s="1" t="s">
        <v>6332</v>
      </c>
      <c r="E625" s="2">
        <v>510</v>
      </c>
      <c r="F625" s="1" t="s">
        <v>6372</v>
      </c>
      <c r="G625" s="2" t="s">
        <v>18</v>
      </c>
      <c r="H625" s="1" t="s">
        <v>9712</v>
      </c>
      <c r="I625" s="3">
        <v>45170.490520833337</v>
      </c>
      <c r="J625" s="4">
        <v>152000</v>
      </c>
      <c r="K625" s="5">
        <v>10000</v>
      </c>
      <c r="L625" s="5">
        <v>114400</v>
      </c>
      <c r="M625" s="5">
        <f t="shared" si="22"/>
        <v>124400</v>
      </c>
      <c r="N625" s="38">
        <v>2.36</v>
      </c>
      <c r="O625" s="38">
        <v>2.77734584405207</v>
      </c>
    </row>
    <row r="626" spans="1:15">
      <c r="A626" s="1" t="s">
        <v>4459</v>
      </c>
      <c r="B626" s="1" t="s">
        <v>6373</v>
      </c>
      <c r="C626" s="1" t="s">
        <v>6374</v>
      </c>
      <c r="D626" s="1" t="s">
        <v>6332</v>
      </c>
      <c r="E626" s="2">
        <v>510</v>
      </c>
      <c r="F626" s="1" t="s">
        <v>6375</v>
      </c>
      <c r="G626" s="2" t="s">
        <v>18</v>
      </c>
      <c r="H626" s="1" t="s">
        <v>9713</v>
      </c>
      <c r="I626" s="3">
        <v>44951.605891203704</v>
      </c>
      <c r="J626" s="4">
        <v>179000</v>
      </c>
      <c r="K626" s="5">
        <v>8600</v>
      </c>
      <c r="L626" s="5">
        <v>146800</v>
      </c>
      <c r="M626" s="5">
        <f t="shared" si="22"/>
        <v>155400</v>
      </c>
      <c r="N626" s="38">
        <v>2.36</v>
      </c>
      <c r="O626" s="38">
        <v>2.77734584405207</v>
      </c>
    </row>
    <row r="627" spans="1:15">
      <c r="A627" s="1" t="s">
        <v>4459</v>
      </c>
      <c r="B627" s="1" t="s">
        <v>6376</v>
      </c>
      <c r="C627" s="1" t="s">
        <v>6377</v>
      </c>
      <c r="D627" s="1" t="s">
        <v>6332</v>
      </c>
      <c r="E627" s="2">
        <v>510</v>
      </c>
      <c r="F627" s="1" t="s">
        <v>6378</v>
      </c>
      <c r="G627" s="2" t="s">
        <v>18</v>
      </c>
      <c r="H627" s="1" t="s">
        <v>9714</v>
      </c>
      <c r="I627" s="3">
        <v>45240.53466435185</v>
      </c>
      <c r="J627" s="4">
        <v>125000</v>
      </c>
      <c r="K627" s="5">
        <v>10800</v>
      </c>
      <c r="L627" s="5">
        <v>96400</v>
      </c>
      <c r="M627" s="5">
        <f t="shared" si="22"/>
        <v>107200</v>
      </c>
      <c r="N627" s="38">
        <v>2.36</v>
      </c>
      <c r="O627" s="38">
        <v>2.77734584405207</v>
      </c>
    </row>
    <row r="628" spans="1:15">
      <c r="A628" s="1" t="s">
        <v>4459</v>
      </c>
      <c r="B628" s="1" t="s">
        <v>6379</v>
      </c>
      <c r="C628" s="1" t="s">
        <v>6380</v>
      </c>
      <c r="D628" s="1" t="s">
        <v>6332</v>
      </c>
      <c r="E628" s="2">
        <v>510</v>
      </c>
      <c r="F628" s="1" t="s">
        <v>6381</v>
      </c>
      <c r="G628" s="2" t="s">
        <v>18</v>
      </c>
      <c r="H628" s="1" t="s">
        <v>9715</v>
      </c>
      <c r="I628" s="3">
        <v>45239.499930555554</v>
      </c>
      <c r="J628" s="4">
        <v>111000</v>
      </c>
      <c r="K628" s="5">
        <v>14400</v>
      </c>
      <c r="L628" s="5">
        <v>82200</v>
      </c>
      <c r="M628" s="5">
        <f t="shared" si="22"/>
        <v>96600</v>
      </c>
      <c r="N628" s="38">
        <v>2.36</v>
      </c>
      <c r="O628" s="38">
        <v>2.77734584405207</v>
      </c>
    </row>
    <row r="629" spans="1:15">
      <c r="A629" s="1" t="s">
        <v>4459</v>
      </c>
      <c r="B629" s="1" t="s">
        <v>6382</v>
      </c>
      <c r="C629" s="1" t="s">
        <v>6383</v>
      </c>
      <c r="D629" s="1" t="s">
        <v>6332</v>
      </c>
      <c r="E629" s="2">
        <v>510</v>
      </c>
      <c r="F629" s="1" t="s">
        <v>6384</v>
      </c>
      <c r="G629" s="2" t="s">
        <v>18</v>
      </c>
      <c r="H629" s="1" t="s">
        <v>9716</v>
      </c>
      <c r="I629" s="3">
        <v>45090.621840277781</v>
      </c>
      <c r="J629" s="4">
        <v>195000</v>
      </c>
      <c r="K629" s="5">
        <v>9700</v>
      </c>
      <c r="L629" s="5">
        <v>163500</v>
      </c>
      <c r="M629" s="5">
        <f t="shared" si="22"/>
        <v>173200</v>
      </c>
      <c r="N629" s="38">
        <v>2.36</v>
      </c>
      <c r="O629" s="38">
        <v>2.77734584405207</v>
      </c>
    </row>
    <row r="630" spans="1:15">
      <c r="A630" s="1" t="s">
        <v>4459</v>
      </c>
      <c r="B630" s="1" t="s">
        <v>6385</v>
      </c>
      <c r="C630" s="1" t="s">
        <v>6386</v>
      </c>
      <c r="D630" s="1" t="s">
        <v>6332</v>
      </c>
      <c r="E630" s="2">
        <v>510</v>
      </c>
      <c r="F630" s="1" t="s">
        <v>6387</v>
      </c>
      <c r="G630" s="2" t="s">
        <v>18</v>
      </c>
      <c r="H630" s="1" t="s">
        <v>9717</v>
      </c>
      <c r="I630" s="3">
        <v>45148.415069444447</v>
      </c>
      <c r="J630" s="4">
        <v>190000</v>
      </c>
      <c r="K630" s="5">
        <v>14200</v>
      </c>
      <c r="L630" s="5">
        <v>156300</v>
      </c>
      <c r="M630" s="5">
        <f t="shared" si="22"/>
        <v>170500</v>
      </c>
      <c r="N630" s="38">
        <v>2.36</v>
      </c>
      <c r="O630" s="38">
        <v>2.77734584405207</v>
      </c>
    </row>
    <row r="631" spans="1:15">
      <c r="A631" s="1" t="s">
        <v>4459</v>
      </c>
      <c r="B631" s="1" t="s">
        <v>6388</v>
      </c>
      <c r="C631" s="1" t="s">
        <v>6389</v>
      </c>
      <c r="D631" s="1" t="s">
        <v>6332</v>
      </c>
      <c r="E631" s="2">
        <v>510</v>
      </c>
      <c r="F631" s="1" t="s">
        <v>6390</v>
      </c>
      <c r="G631" s="2" t="s">
        <v>18</v>
      </c>
      <c r="H631" s="1" t="s">
        <v>9718</v>
      </c>
      <c r="I631" s="3">
        <v>45198.561793981484</v>
      </c>
      <c r="J631" s="4">
        <v>125000</v>
      </c>
      <c r="K631" s="5">
        <v>10800</v>
      </c>
      <c r="L631" s="5">
        <v>104500</v>
      </c>
      <c r="M631" s="5">
        <f t="shared" si="22"/>
        <v>115300</v>
      </c>
      <c r="N631" s="38">
        <v>2.36</v>
      </c>
      <c r="O631" s="38">
        <v>2.77734584405207</v>
      </c>
    </row>
    <row r="632" spans="1:15">
      <c r="A632" s="1" t="s">
        <v>4459</v>
      </c>
      <c r="B632" s="1" t="s">
        <v>6391</v>
      </c>
      <c r="C632" s="1" t="s">
        <v>6392</v>
      </c>
      <c r="D632" s="1" t="s">
        <v>6332</v>
      </c>
      <c r="E632" s="2">
        <v>510</v>
      </c>
      <c r="F632" s="1" t="s">
        <v>6393</v>
      </c>
      <c r="G632" s="2" t="s">
        <v>18</v>
      </c>
      <c r="H632" s="1" t="s">
        <v>9719</v>
      </c>
      <c r="I632" s="3">
        <v>45021.434444444443</v>
      </c>
      <c r="J632" s="4">
        <v>117000</v>
      </c>
      <c r="K632" s="5">
        <v>9500</v>
      </c>
      <c r="L632" s="5">
        <v>98800</v>
      </c>
      <c r="M632" s="5">
        <f t="shared" si="22"/>
        <v>108300</v>
      </c>
      <c r="N632" s="38">
        <v>2.36</v>
      </c>
      <c r="O632" s="38">
        <v>2.77734584405207</v>
      </c>
    </row>
    <row r="633" spans="1:15">
      <c r="A633" s="1" t="s">
        <v>4459</v>
      </c>
      <c r="B633" s="1" t="s">
        <v>6394</v>
      </c>
      <c r="C633" s="1" t="s">
        <v>6395</v>
      </c>
      <c r="D633" s="1" t="s">
        <v>6332</v>
      </c>
      <c r="E633" s="2">
        <v>510</v>
      </c>
      <c r="F633" s="1" t="s">
        <v>6396</v>
      </c>
      <c r="G633" s="2" t="s">
        <v>18</v>
      </c>
      <c r="H633" s="1" t="s">
        <v>9720</v>
      </c>
      <c r="I633" s="3">
        <v>45204.573796296296</v>
      </c>
      <c r="J633" s="4">
        <v>105000</v>
      </c>
      <c r="K633" s="5">
        <v>8700</v>
      </c>
      <c r="L633" s="5">
        <v>89400</v>
      </c>
      <c r="M633" s="5">
        <f t="shared" si="22"/>
        <v>98100</v>
      </c>
      <c r="N633" s="38">
        <v>2.36</v>
      </c>
      <c r="O633" s="38">
        <v>2.77734584405207</v>
      </c>
    </row>
    <row r="634" spans="1:15">
      <c r="A634" s="1" t="s">
        <v>4459</v>
      </c>
      <c r="B634" s="1" t="s">
        <v>6397</v>
      </c>
      <c r="C634" s="1" t="s">
        <v>6398</v>
      </c>
      <c r="D634" s="1" t="s">
        <v>6332</v>
      </c>
      <c r="E634" s="2">
        <v>510</v>
      </c>
      <c r="F634" s="1" t="s">
        <v>6399</v>
      </c>
      <c r="G634" s="2" t="s">
        <v>18</v>
      </c>
      <c r="H634" s="1" t="s">
        <v>9721</v>
      </c>
      <c r="I634" s="3">
        <v>45016.622511574074</v>
      </c>
      <c r="J634" s="4">
        <v>339900</v>
      </c>
      <c r="K634" s="5">
        <v>9600</v>
      </c>
      <c r="L634" s="5">
        <v>312000</v>
      </c>
      <c r="M634" s="5">
        <f t="shared" si="22"/>
        <v>321600</v>
      </c>
      <c r="N634" s="38">
        <v>2.36</v>
      </c>
      <c r="O634" s="38">
        <v>2.77734584405207</v>
      </c>
    </row>
    <row r="635" spans="1:15">
      <c r="A635" s="1" t="s">
        <v>4459</v>
      </c>
      <c r="B635" s="1" t="s">
        <v>6400</v>
      </c>
      <c r="C635" s="1" t="s">
        <v>6401</v>
      </c>
      <c r="D635" s="1" t="s">
        <v>6332</v>
      </c>
      <c r="E635" s="2">
        <v>510</v>
      </c>
      <c r="F635" s="1" t="s">
        <v>6402</v>
      </c>
      <c r="G635" s="2" t="s">
        <v>18</v>
      </c>
      <c r="H635" s="1" t="s">
        <v>9722</v>
      </c>
      <c r="I635" s="3">
        <v>45082.549340277779</v>
      </c>
      <c r="J635" s="4">
        <v>286750</v>
      </c>
      <c r="K635" s="5">
        <v>11900</v>
      </c>
      <c r="L635" s="5">
        <v>260900</v>
      </c>
      <c r="M635" s="5">
        <f t="shared" si="22"/>
        <v>272800</v>
      </c>
      <c r="N635" s="38">
        <v>2.36</v>
      </c>
      <c r="O635" s="38">
        <v>2.77734584405207</v>
      </c>
    </row>
    <row r="636" spans="1:15">
      <c r="A636" s="1" t="s">
        <v>4459</v>
      </c>
      <c r="B636" s="1" t="s">
        <v>6403</v>
      </c>
      <c r="C636" s="1" t="s">
        <v>6404</v>
      </c>
      <c r="D636" s="1" t="s">
        <v>6332</v>
      </c>
      <c r="E636" s="2">
        <v>510</v>
      </c>
      <c r="F636" s="1" t="s">
        <v>6405</v>
      </c>
      <c r="G636" s="2" t="s">
        <v>18</v>
      </c>
      <c r="H636" s="1" t="s">
        <v>9723</v>
      </c>
      <c r="I636" s="3">
        <v>45141.431643518517</v>
      </c>
      <c r="J636" s="4">
        <v>166000</v>
      </c>
      <c r="K636" s="5">
        <v>9500</v>
      </c>
      <c r="L636" s="5">
        <v>149100</v>
      </c>
      <c r="M636" s="5">
        <f t="shared" si="22"/>
        <v>158600</v>
      </c>
      <c r="N636" s="38">
        <v>2.36</v>
      </c>
      <c r="O636" s="38">
        <v>2.77734584405207</v>
      </c>
    </row>
    <row r="637" spans="1:15">
      <c r="A637" s="1" t="s">
        <v>4459</v>
      </c>
      <c r="B637" s="1" t="s">
        <v>6406</v>
      </c>
      <c r="C637" s="1" t="s">
        <v>6407</v>
      </c>
      <c r="D637" s="1" t="s">
        <v>6332</v>
      </c>
      <c r="E637" s="2">
        <v>510</v>
      </c>
      <c r="F637" s="1" t="s">
        <v>6408</v>
      </c>
      <c r="G637" s="2" t="s">
        <v>18</v>
      </c>
      <c r="H637" s="1" t="s">
        <v>9724</v>
      </c>
      <c r="I637" s="3">
        <v>45016.418321759258</v>
      </c>
      <c r="J637" s="4">
        <v>128000</v>
      </c>
      <c r="K637" s="5">
        <v>9500</v>
      </c>
      <c r="L637" s="5">
        <v>119900</v>
      </c>
      <c r="M637" s="5">
        <f t="shared" si="22"/>
        <v>129400</v>
      </c>
      <c r="N637" s="38">
        <v>2.36</v>
      </c>
      <c r="O637" s="38">
        <v>2.77734584405207</v>
      </c>
    </row>
    <row r="638" spans="1:15">
      <c r="A638" s="1" t="s">
        <v>4459</v>
      </c>
      <c r="B638" s="1" t="s">
        <v>6409</v>
      </c>
      <c r="C638" s="1" t="s">
        <v>6410</v>
      </c>
      <c r="D638" s="1" t="s">
        <v>6332</v>
      </c>
      <c r="E638" s="2">
        <v>510</v>
      </c>
      <c r="F638" s="1" t="s">
        <v>6411</v>
      </c>
      <c r="G638" s="2" t="s">
        <v>18</v>
      </c>
      <c r="H638" s="1" t="s">
        <v>9725</v>
      </c>
      <c r="I638" s="3">
        <v>45098.458784722221</v>
      </c>
      <c r="J638" s="4">
        <v>100000</v>
      </c>
      <c r="K638" s="5">
        <v>14100</v>
      </c>
      <c r="L638" s="5">
        <v>89400</v>
      </c>
      <c r="M638" s="5">
        <f t="shared" si="22"/>
        <v>103500</v>
      </c>
      <c r="N638" s="38">
        <v>2.36</v>
      </c>
      <c r="O638" s="38">
        <v>2.77734584405207</v>
      </c>
    </row>
    <row r="639" spans="1:15">
      <c r="A639" s="1" t="s">
        <v>4459</v>
      </c>
      <c r="B639" s="1" t="s">
        <v>6412</v>
      </c>
      <c r="C639" s="1" t="s">
        <v>6413</v>
      </c>
      <c r="D639" s="1" t="s">
        <v>6332</v>
      </c>
      <c r="E639" s="2">
        <v>510</v>
      </c>
      <c r="F639" s="1" t="s">
        <v>6414</v>
      </c>
      <c r="G639" s="2" t="s">
        <v>18</v>
      </c>
      <c r="H639" s="1" t="s">
        <v>9726</v>
      </c>
      <c r="I639" s="3">
        <v>45224.544999999998</v>
      </c>
      <c r="J639" s="4">
        <v>125000</v>
      </c>
      <c r="K639" s="5">
        <v>8500</v>
      </c>
      <c r="L639" s="5">
        <v>130700</v>
      </c>
      <c r="M639" s="5">
        <f t="shared" ref="M639:M657" si="23">SUM(K639:L639)</f>
        <v>139200</v>
      </c>
      <c r="N639" s="38">
        <v>2.36</v>
      </c>
      <c r="O639" s="38">
        <v>2.77734584405207</v>
      </c>
    </row>
    <row r="640" spans="1:15">
      <c r="A640" s="1" t="s">
        <v>4459</v>
      </c>
      <c r="B640" s="1" t="s">
        <v>6415</v>
      </c>
      <c r="C640" s="1" t="s">
        <v>6416</v>
      </c>
      <c r="D640" s="1" t="s">
        <v>6332</v>
      </c>
      <c r="E640" s="2">
        <v>510</v>
      </c>
      <c r="F640" s="1" t="s">
        <v>6417</v>
      </c>
      <c r="G640" s="2" t="s">
        <v>18</v>
      </c>
      <c r="H640" s="1" t="s">
        <v>9727</v>
      </c>
      <c r="I640" s="3">
        <v>45085.356064814812</v>
      </c>
      <c r="J640" s="4">
        <v>167000</v>
      </c>
      <c r="K640" s="5">
        <v>11600</v>
      </c>
      <c r="L640" s="5">
        <v>178200</v>
      </c>
      <c r="M640" s="5">
        <f t="shared" si="23"/>
        <v>189800</v>
      </c>
      <c r="N640" s="38">
        <v>2.36</v>
      </c>
      <c r="O640" s="38">
        <v>2.77734584405207</v>
      </c>
    </row>
    <row r="641" spans="1:15">
      <c r="A641" s="1" t="s">
        <v>4459</v>
      </c>
      <c r="B641" s="1" t="s">
        <v>6418</v>
      </c>
      <c r="C641" s="1" t="s">
        <v>6419</v>
      </c>
      <c r="D641" s="1" t="s">
        <v>6332</v>
      </c>
      <c r="E641" s="2">
        <v>510</v>
      </c>
      <c r="F641" s="1" t="s">
        <v>6420</v>
      </c>
      <c r="G641" s="2" t="s">
        <v>18</v>
      </c>
      <c r="H641" s="1" t="s">
        <v>9728</v>
      </c>
      <c r="I641" s="3">
        <v>45279.583414351851</v>
      </c>
      <c r="J641" s="4">
        <v>89900</v>
      </c>
      <c r="K641" s="5">
        <v>11900</v>
      </c>
      <c r="L641" s="5">
        <v>93300</v>
      </c>
      <c r="M641" s="5">
        <f t="shared" si="23"/>
        <v>105200</v>
      </c>
      <c r="N641" s="38">
        <v>2.36</v>
      </c>
      <c r="O641" s="38">
        <v>2.77734584405207</v>
      </c>
    </row>
    <row r="642" spans="1:15">
      <c r="A642" s="1" t="s">
        <v>4459</v>
      </c>
      <c r="B642" s="1" t="s">
        <v>6421</v>
      </c>
      <c r="C642" s="1" t="s">
        <v>6422</v>
      </c>
      <c r="D642" s="1" t="s">
        <v>6332</v>
      </c>
      <c r="E642" s="2">
        <v>510</v>
      </c>
      <c r="F642" s="1" t="s">
        <v>6423</v>
      </c>
      <c r="G642" s="2" t="s">
        <v>18</v>
      </c>
      <c r="H642" s="1" t="s">
        <v>9729</v>
      </c>
      <c r="I642" s="3">
        <v>45092.589930555558</v>
      </c>
      <c r="J642" s="4">
        <v>203000</v>
      </c>
      <c r="K642" s="5">
        <v>10500</v>
      </c>
      <c r="L642" s="5">
        <v>234900</v>
      </c>
      <c r="M642" s="5">
        <f t="shared" si="23"/>
        <v>245400</v>
      </c>
      <c r="N642" s="38">
        <v>2.36</v>
      </c>
      <c r="O642" s="38">
        <v>2.77734584405207</v>
      </c>
    </row>
    <row r="643" spans="1:15">
      <c r="A643" s="1" t="s">
        <v>4459</v>
      </c>
      <c r="B643" s="1" t="s">
        <v>6424</v>
      </c>
      <c r="C643" s="1" t="s">
        <v>6425</v>
      </c>
      <c r="D643" s="1" t="s">
        <v>6426</v>
      </c>
      <c r="E643" s="2">
        <v>550</v>
      </c>
      <c r="F643" s="1" t="s">
        <v>6427</v>
      </c>
      <c r="G643" s="2" t="s">
        <v>18</v>
      </c>
      <c r="H643" s="1" t="s">
        <v>9730</v>
      </c>
      <c r="I643" s="3">
        <v>45092.662222222221</v>
      </c>
      <c r="J643" s="4">
        <v>595000</v>
      </c>
      <c r="K643" s="5">
        <v>9300</v>
      </c>
      <c r="L643" s="5">
        <v>411800</v>
      </c>
      <c r="M643" s="5">
        <f t="shared" si="23"/>
        <v>421100</v>
      </c>
      <c r="N643" s="38">
        <v>4.2699999999999996</v>
      </c>
      <c r="O643" s="38">
        <v>4.2699999999999996</v>
      </c>
    </row>
    <row r="644" spans="1:15">
      <c r="A644" s="1" t="s">
        <v>4459</v>
      </c>
      <c r="B644" s="1" t="s">
        <v>6428</v>
      </c>
      <c r="C644" s="1" t="s">
        <v>6429</v>
      </c>
      <c r="D644" s="1" t="s">
        <v>6426</v>
      </c>
      <c r="E644" s="2">
        <v>550</v>
      </c>
      <c r="F644" s="1" t="s">
        <v>6430</v>
      </c>
      <c r="G644" s="2" t="s">
        <v>18</v>
      </c>
      <c r="H644" s="1" t="s">
        <v>9731</v>
      </c>
      <c r="I644" s="3">
        <v>45000.628935185188</v>
      </c>
      <c r="J644" s="4">
        <v>564900</v>
      </c>
      <c r="K644" s="5">
        <v>9300</v>
      </c>
      <c r="L644" s="5">
        <v>411800</v>
      </c>
      <c r="M644" s="5">
        <f t="shared" si="23"/>
        <v>421100</v>
      </c>
      <c r="N644" s="38">
        <v>4.2699999999999996</v>
      </c>
      <c r="O644" s="38">
        <v>4.2699999999999996</v>
      </c>
    </row>
    <row r="645" spans="1:15">
      <c r="A645" s="1" t="s">
        <v>4459</v>
      </c>
      <c r="B645" s="1" t="s">
        <v>6431</v>
      </c>
      <c r="C645" s="1" t="s">
        <v>6432</v>
      </c>
      <c r="D645" s="1" t="s">
        <v>6426</v>
      </c>
      <c r="E645" s="2">
        <v>550</v>
      </c>
      <c r="F645" s="1" t="s">
        <v>6433</v>
      </c>
      <c r="G645" s="2" t="s">
        <v>18</v>
      </c>
      <c r="H645" s="1" t="s">
        <v>9732</v>
      </c>
      <c r="I645" s="3">
        <v>45021.384641203702</v>
      </c>
      <c r="J645" s="4">
        <v>510000</v>
      </c>
      <c r="K645" s="5">
        <v>9300</v>
      </c>
      <c r="L645" s="5">
        <v>411800</v>
      </c>
      <c r="M645" s="5">
        <f t="shared" si="23"/>
        <v>421100</v>
      </c>
      <c r="N645" s="38">
        <v>4.2699999999999996</v>
      </c>
      <c r="O645" s="38">
        <v>4.2699999999999996</v>
      </c>
    </row>
    <row r="646" spans="1:15">
      <c r="A646" s="1" t="s">
        <v>4459</v>
      </c>
      <c r="B646" s="1" t="s">
        <v>6434</v>
      </c>
      <c r="C646" s="1" t="s">
        <v>6435</v>
      </c>
      <c r="D646" s="1" t="s">
        <v>6426</v>
      </c>
      <c r="E646" s="2">
        <v>550</v>
      </c>
      <c r="F646" s="1" t="s">
        <v>6436</v>
      </c>
      <c r="G646" s="2" t="s">
        <v>18</v>
      </c>
      <c r="H646" s="1" t="s">
        <v>9733</v>
      </c>
      <c r="I646" s="3">
        <v>45124.376284722224</v>
      </c>
      <c r="J646" s="4">
        <v>795000</v>
      </c>
      <c r="K646" s="5">
        <v>18900</v>
      </c>
      <c r="L646" s="5">
        <v>777400</v>
      </c>
      <c r="M646" s="5">
        <f t="shared" si="23"/>
        <v>796300</v>
      </c>
      <c r="N646" s="38">
        <v>4.2699999999999996</v>
      </c>
      <c r="O646" s="38">
        <v>4.2699999999999996</v>
      </c>
    </row>
    <row r="647" spans="1:15">
      <c r="A647" s="1" t="s">
        <v>4459</v>
      </c>
      <c r="B647" s="1" t="s">
        <v>6437</v>
      </c>
      <c r="C647" s="1" t="s">
        <v>6438</v>
      </c>
      <c r="D647" s="1" t="s">
        <v>6439</v>
      </c>
      <c r="E647" s="2">
        <v>510</v>
      </c>
      <c r="F647" s="1" t="s">
        <v>6440</v>
      </c>
      <c r="G647" s="2" t="s">
        <v>18</v>
      </c>
      <c r="H647" s="1" t="s">
        <v>9734</v>
      </c>
      <c r="I647" s="3">
        <v>45280.677488425928</v>
      </c>
      <c r="J647" s="4">
        <v>1050000</v>
      </c>
      <c r="K647" s="5">
        <v>66800</v>
      </c>
      <c r="L647" s="5">
        <v>743300</v>
      </c>
      <c r="M647" s="5">
        <f t="shared" si="23"/>
        <v>810100</v>
      </c>
      <c r="N647" s="38">
        <v>2.6</v>
      </c>
      <c r="O647" s="38">
        <v>2.6</v>
      </c>
    </row>
    <row r="648" spans="1:15">
      <c r="A648" s="1" t="s">
        <v>4459</v>
      </c>
      <c r="B648" s="1" t="s">
        <v>6441</v>
      </c>
      <c r="C648" s="1" t="s">
        <v>6442</v>
      </c>
      <c r="D648" s="1" t="s">
        <v>6439</v>
      </c>
      <c r="E648" s="2">
        <v>510</v>
      </c>
      <c r="F648" s="1" t="s">
        <v>6443</v>
      </c>
      <c r="G648" s="2" t="s">
        <v>18</v>
      </c>
      <c r="H648" s="1" t="s">
        <v>9735</v>
      </c>
      <c r="I648" s="3">
        <v>45197.562268518515</v>
      </c>
      <c r="J648" s="4">
        <v>630000</v>
      </c>
      <c r="K648" s="5">
        <v>49400</v>
      </c>
      <c r="L648" s="5">
        <v>487400</v>
      </c>
      <c r="M648" s="5">
        <f t="shared" si="23"/>
        <v>536800</v>
      </c>
      <c r="N648" s="38">
        <v>2.6</v>
      </c>
      <c r="O648" s="38">
        <v>2.6</v>
      </c>
    </row>
    <row r="649" spans="1:15">
      <c r="A649" s="1" t="s">
        <v>4459</v>
      </c>
      <c r="B649" s="1" t="s">
        <v>6444</v>
      </c>
      <c r="C649" s="1" t="s">
        <v>6445</v>
      </c>
      <c r="D649" s="1" t="s">
        <v>6439</v>
      </c>
      <c r="E649" s="2">
        <v>510</v>
      </c>
      <c r="F649" s="1" t="s">
        <v>6446</v>
      </c>
      <c r="G649" s="2" t="s">
        <v>18</v>
      </c>
      <c r="H649" s="1" t="s">
        <v>9736</v>
      </c>
      <c r="I649" s="3">
        <v>45077.644641203704</v>
      </c>
      <c r="J649" s="4">
        <v>747000</v>
      </c>
      <c r="K649" s="5">
        <v>57400</v>
      </c>
      <c r="L649" s="5">
        <v>625100</v>
      </c>
      <c r="M649" s="5">
        <f t="shared" si="23"/>
        <v>682500</v>
      </c>
      <c r="N649" s="38">
        <v>2.6</v>
      </c>
      <c r="O649" s="38">
        <v>2.6</v>
      </c>
    </row>
    <row r="650" spans="1:15">
      <c r="A650" s="1" t="s">
        <v>4459</v>
      </c>
      <c r="B650" s="1" t="s">
        <v>6447</v>
      </c>
      <c r="C650" s="1" t="s">
        <v>6448</v>
      </c>
      <c r="D650" s="1" t="s">
        <v>6439</v>
      </c>
      <c r="E650" s="2">
        <v>510</v>
      </c>
      <c r="F650" s="1" t="s">
        <v>6449</v>
      </c>
      <c r="G650" s="2" t="s">
        <v>18</v>
      </c>
      <c r="H650" s="1" t="s">
        <v>9737</v>
      </c>
      <c r="I650" s="3">
        <v>45163.64366898148</v>
      </c>
      <c r="J650" s="4">
        <v>640000</v>
      </c>
      <c r="K650" s="5">
        <v>63300</v>
      </c>
      <c r="L650" s="5">
        <v>535500</v>
      </c>
      <c r="M650" s="5">
        <f t="shared" si="23"/>
        <v>598800</v>
      </c>
      <c r="N650" s="38">
        <v>2.6</v>
      </c>
      <c r="O650" s="38">
        <v>2.6</v>
      </c>
    </row>
    <row r="651" spans="1:15">
      <c r="A651" s="1" t="s">
        <v>4459</v>
      </c>
      <c r="B651" s="1" t="s">
        <v>6450</v>
      </c>
      <c r="C651" s="1" t="s">
        <v>6451</v>
      </c>
      <c r="D651" s="1" t="s">
        <v>6439</v>
      </c>
      <c r="E651" s="2">
        <v>510</v>
      </c>
      <c r="F651" s="1" t="s">
        <v>6452</v>
      </c>
      <c r="G651" s="2" t="s">
        <v>18</v>
      </c>
      <c r="H651" s="1" t="s">
        <v>9738</v>
      </c>
      <c r="I651" s="3">
        <v>45170.508912037039</v>
      </c>
      <c r="J651" s="4">
        <v>725000</v>
      </c>
      <c r="K651" s="5">
        <v>61700</v>
      </c>
      <c r="L651" s="5">
        <v>618500</v>
      </c>
      <c r="M651" s="5">
        <f t="shared" si="23"/>
        <v>680200</v>
      </c>
      <c r="N651" s="38">
        <v>2.6</v>
      </c>
      <c r="O651" s="38">
        <v>2.6</v>
      </c>
    </row>
    <row r="652" spans="1:15">
      <c r="A652" s="1" t="s">
        <v>4459</v>
      </c>
      <c r="B652" s="1" t="s">
        <v>6453</v>
      </c>
      <c r="C652" s="1" t="s">
        <v>6454</v>
      </c>
      <c r="D652" s="1" t="s">
        <v>6439</v>
      </c>
      <c r="E652" s="2">
        <v>510</v>
      </c>
      <c r="F652" s="1" t="s">
        <v>6455</v>
      </c>
      <c r="G652" s="2" t="s">
        <v>18</v>
      </c>
      <c r="H652" s="1" t="s">
        <v>9739</v>
      </c>
      <c r="I652" s="3">
        <v>45124.341539351852</v>
      </c>
      <c r="J652" s="4">
        <v>730000</v>
      </c>
      <c r="K652" s="5">
        <v>82400</v>
      </c>
      <c r="L652" s="5">
        <v>635800</v>
      </c>
      <c r="M652" s="5">
        <f t="shared" si="23"/>
        <v>718200</v>
      </c>
      <c r="N652" s="38">
        <v>2.6</v>
      </c>
      <c r="O652" s="38">
        <v>2.6</v>
      </c>
    </row>
    <row r="653" spans="1:15">
      <c r="A653" s="1" t="s">
        <v>4459</v>
      </c>
      <c r="B653" s="1" t="s">
        <v>6456</v>
      </c>
      <c r="C653" s="1" t="s">
        <v>6457</v>
      </c>
      <c r="D653" s="1" t="s">
        <v>6439</v>
      </c>
      <c r="E653" s="2">
        <v>510</v>
      </c>
      <c r="F653" s="1" t="s">
        <v>6458</v>
      </c>
      <c r="G653" s="2" t="s">
        <v>18</v>
      </c>
      <c r="H653" s="1" t="s">
        <v>9740</v>
      </c>
      <c r="I653" s="3">
        <v>45070.343344907407</v>
      </c>
      <c r="J653" s="4">
        <v>690000</v>
      </c>
      <c r="K653" s="5">
        <v>131400</v>
      </c>
      <c r="L653" s="5">
        <v>589100</v>
      </c>
      <c r="M653" s="5">
        <f t="shared" si="23"/>
        <v>720500</v>
      </c>
      <c r="N653" s="38">
        <v>2.6</v>
      </c>
      <c r="O653" s="38">
        <v>2.6</v>
      </c>
    </row>
    <row r="654" spans="1:15">
      <c r="A654" s="1" t="s">
        <v>4459</v>
      </c>
      <c r="B654" s="1" t="s">
        <v>6459</v>
      </c>
      <c r="C654" s="1" t="s">
        <v>6460</v>
      </c>
      <c r="D654" s="1" t="s">
        <v>6439</v>
      </c>
      <c r="E654" s="2">
        <v>510</v>
      </c>
      <c r="F654" s="1" t="s">
        <v>6461</v>
      </c>
      <c r="G654" s="2" t="s">
        <v>18</v>
      </c>
      <c r="H654" s="1" t="s">
        <v>9741</v>
      </c>
      <c r="I654" s="3">
        <v>45072.563379629632</v>
      </c>
      <c r="J654" s="4">
        <v>745000</v>
      </c>
      <c r="K654" s="5">
        <v>78700</v>
      </c>
      <c r="L654" s="5">
        <v>759000</v>
      </c>
      <c r="M654" s="5">
        <f t="shared" si="23"/>
        <v>837700</v>
      </c>
      <c r="N654" s="38">
        <v>2.6</v>
      </c>
      <c r="O654" s="38">
        <v>2.6</v>
      </c>
    </row>
    <row r="655" spans="1:15">
      <c r="A655" s="1" t="s">
        <v>4459</v>
      </c>
      <c r="B655" s="1" t="s">
        <v>6462</v>
      </c>
      <c r="C655" s="1" t="s">
        <v>6463</v>
      </c>
      <c r="D655" s="1" t="s">
        <v>6439</v>
      </c>
      <c r="E655" s="2">
        <v>510</v>
      </c>
      <c r="F655" s="1" t="s">
        <v>6464</v>
      </c>
      <c r="G655" s="2" t="s">
        <v>18</v>
      </c>
      <c r="H655" s="1" t="s">
        <v>9742</v>
      </c>
      <c r="I655" s="3">
        <v>45021.453182870369</v>
      </c>
      <c r="J655" s="4">
        <v>422500</v>
      </c>
      <c r="K655" s="5">
        <v>80900</v>
      </c>
      <c r="L655" s="5">
        <v>441400</v>
      </c>
      <c r="M655" s="5">
        <f t="shared" si="23"/>
        <v>522300</v>
      </c>
      <c r="N655" s="38">
        <v>2.6</v>
      </c>
      <c r="O655" s="38">
        <v>2.6</v>
      </c>
    </row>
    <row r="656" spans="1:15">
      <c r="A656" s="1" t="s">
        <v>4459</v>
      </c>
      <c r="B656" s="1" t="s">
        <v>6465</v>
      </c>
      <c r="C656" s="1" t="s">
        <v>6466</v>
      </c>
      <c r="D656" s="1" t="s">
        <v>6467</v>
      </c>
      <c r="E656" s="2">
        <v>510</v>
      </c>
      <c r="F656" s="1" t="s">
        <v>6468</v>
      </c>
      <c r="G656" s="2" t="s">
        <v>18</v>
      </c>
      <c r="H656" s="1" t="s">
        <v>9743</v>
      </c>
      <c r="I656" s="3">
        <v>45271.430243055554</v>
      </c>
      <c r="J656" s="4">
        <v>260945</v>
      </c>
      <c r="K656" s="5">
        <v>18100</v>
      </c>
      <c r="L656" s="5">
        <v>193800</v>
      </c>
      <c r="M656" s="5">
        <f t="shared" si="23"/>
        <v>211900</v>
      </c>
      <c r="N656" s="38">
        <v>3.18</v>
      </c>
      <c r="O656" s="38">
        <v>3.18</v>
      </c>
    </row>
    <row r="657" spans="1:15">
      <c r="A657" s="1" t="s">
        <v>4459</v>
      </c>
      <c r="B657" s="1" t="s">
        <v>6469</v>
      </c>
      <c r="C657" s="1" t="s">
        <v>6470</v>
      </c>
      <c r="D657" s="1" t="s">
        <v>6467</v>
      </c>
      <c r="E657" s="2">
        <v>510</v>
      </c>
      <c r="F657" s="1" t="s">
        <v>6471</v>
      </c>
      <c r="G657" s="2" t="s">
        <v>18</v>
      </c>
      <c r="H657" s="1" t="s">
        <v>9744</v>
      </c>
      <c r="I657" s="3">
        <v>45058.673391203702</v>
      </c>
      <c r="J657" s="4">
        <v>191000</v>
      </c>
      <c r="K657" s="5">
        <v>16900</v>
      </c>
      <c r="L657" s="5">
        <v>139600</v>
      </c>
      <c r="M657" s="5">
        <f t="shared" si="23"/>
        <v>156500</v>
      </c>
      <c r="N657" s="38">
        <v>3.18</v>
      </c>
      <c r="O657" s="38">
        <v>3.18</v>
      </c>
    </row>
    <row r="658" spans="1:15">
      <c r="A658" s="1" t="s">
        <v>4459</v>
      </c>
      <c r="B658" s="1" t="s">
        <v>6472</v>
      </c>
      <c r="C658" s="1" t="s">
        <v>6473</v>
      </c>
      <c r="D658" s="1" t="s">
        <v>6467</v>
      </c>
      <c r="E658" s="2">
        <v>510</v>
      </c>
      <c r="F658" s="1" t="s">
        <v>6474</v>
      </c>
      <c r="G658" s="2" t="s">
        <v>18</v>
      </c>
      <c r="H658" s="1" t="s">
        <v>9745</v>
      </c>
      <c r="I658" s="3">
        <v>45106.567789351851</v>
      </c>
      <c r="J658" s="4">
        <v>235000</v>
      </c>
      <c r="K658" s="5">
        <v>11900</v>
      </c>
      <c r="L658" s="5">
        <v>201800</v>
      </c>
      <c r="M658" s="5">
        <f>SUM(K658:L658)+500</f>
        <v>214200</v>
      </c>
      <c r="N658" s="38">
        <v>3.18</v>
      </c>
      <c r="O658" s="38">
        <v>3.18</v>
      </c>
    </row>
    <row r="659" spans="1:15">
      <c r="A659" s="1" t="s">
        <v>4459</v>
      </c>
      <c r="B659" s="1" t="s">
        <v>6475</v>
      </c>
      <c r="C659" s="1" t="s">
        <v>6476</v>
      </c>
      <c r="D659" s="1" t="s">
        <v>6477</v>
      </c>
      <c r="E659" s="2">
        <v>509</v>
      </c>
      <c r="F659" s="1" t="s">
        <v>6478</v>
      </c>
      <c r="G659" s="2" t="s">
        <v>18</v>
      </c>
      <c r="H659" s="1" t="s">
        <v>9745</v>
      </c>
      <c r="I659" s="3">
        <v>45106.567789351851</v>
      </c>
      <c r="K659" s="5">
        <v>500</v>
      </c>
      <c r="L659" s="5">
        <v>0</v>
      </c>
      <c r="N659" s="38">
        <v>1</v>
      </c>
      <c r="O659" s="38">
        <v>1</v>
      </c>
    </row>
    <row r="660" spans="1:15">
      <c r="A660" s="1" t="s">
        <v>4459</v>
      </c>
      <c r="B660" s="1" t="s">
        <v>6479</v>
      </c>
      <c r="C660" s="1" t="s">
        <v>6480</v>
      </c>
      <c r="D660" s="1" t="s">
        <v>6467</v>
      </c>
      <c r="E660" s="2">
        <v>510</v>
      </c>
      <c r="F660" s="1" t="s">
        <v>6481</v>
      </c>
      <c r="G660" s="2" t="s">
        <v>18</v>
      </c>
      <c r="H660" s="1" t="s">
        <v>9746</v>
      </c>
      <c r="I660" s="3">
        <v>45089.466435185182</v>
      </c>
      <c r="J660" s="4">
        <v>165000</v>
      </c>
      <c r="K660" s="5">
        <v>11900</v>
      </c>
      <c r="L660" s="5">
        <v>157800</v>
      </c>
      <c r="M660" s="5">
        <f t="shared" ref="M660:M707" si="24">SUM(K660:L660)</f>
        <v>169700</v>
      </c>
      <c r="N660" s="38">
        <v>3.18</v>
      </c>
      <c r="O660" s="38">
        <v>3.18</v>
      </c>
    </row>
    <row r="661" spans="1:15">
      <c r="A661" s="1" t="s">
        <v>4459</v>
      </c>
      <c r="B661" s="1" t="s">
        <v>6482</v>
      </c>
      <c r="C661" s="1" t="s">
        <v>6483</v>
      </c>
      <c r="D661" s="1" t="s">
        <v>6467</v>
      </c>
      <c r="E661" s="2">
        <v>510</v>
      </c>
      <c r="F661" s="1" t="s">
        <v>6484</v>
      </c>
      <c r="G661" s="2" t="s">
        <v>18</v>
      </c>
      <c r="H661" s="1" t="s">
        <v>9747</v>
      </c>
      <c r="I661" s="3">
        <v>45247.400925925926</v>
      </c>
      <c r="J661" s="4">
        <v>604000</v>
      </c>
      <c r="K661" s="5">
        <v>11400</v>
      </c>
      <c r="L661" s="5">
        <v>616900</v>
      </c>
      <c r="M661" s="5">
        <f t="shared" si="24"/>
        <v>628300</v>
      </c>
      <c r="N661" s="38">
        <v>3.18</v>
      </c>
      <c r="O661" s="38">
        <v>3.18</v>
      </c>
    </row>
    <row r="662" spans="1:15">
      <c r="A662" s="1" t="s">
        <v>4459</v>
      </c>
      <c r="B662" s="1" t="s">
        <v>6485</v>
      </c>
      <c r="C662" s="1" t="s">
        <v>6486</v>
      </c>
      <c r="D662" s="1" t="s">
        <v>6467</v>
      </c>
      <c r="E662" s="2">
        <v>510</v>
      </c>
      <c r="F662" s="1" t="s">
        <v>6487</v>
      </c>
      <c r="G662" s="2" t="s">
        <v>18</v>
      </c>
      <c r="H662" s="1" t="s">
        <v>9748</v>
      </c>
      <c r="I662" s="3">
        <v>45279.420416666668</v>
      </c>
      <c r="J662" s="4">
        <v>110000</v>
      </c>
      <c r="K662" s="5">
        <v>13600</v>
      </c>
      <c r="L662" s="5">
        <v>114600</v>
      </c>
      <c r="M662" s="5">
        <f t="shared" si="24"/>
        <v>128200</v>
      </c>
      <c r="N662" s="38">
        <v>3.18</v>
      </c>
      <c r="O662" s="38">
        <v>3.18</v>
      </c>
    </row>
    <row r="663" spans="1:15">
      <c r="A663" s="1" t="s">
        <v>4459</v>
      </c>
      <c r="B663" s="1" t="s">
        <v>6488</v>
      </c>
      <c r="C663" s="1" t="s">
        <v>6489</v>
      </c>
      <c r="D663" s="1" t="s">
        <v>6467</v>
      </c>
      <c r="E663" s="2">
        <v>510</v>
      </c>
      <c r="F663" s="1" t="s">
        <v>6490</v>
      </c>
      <c r="G663" s="2" t="s">
        <v>18</v>
      </c>
      <c r="H663" s="1" t="s">
        <v>9749</v>
      </c>
      <c r="I663" s="3">
        <v>45119.460034722222</v>
      </c>
      <c r="J663" s="4">
        <v>125000</v>
      </c>
      <c r="K663" s="5">
        <v>11600</v>
      </c>
      <c r="L663" s="5">
        <v>141000</v>
      </c>
      <c r="M663" s="5">
        <f t="shared" si="24"/>
        <v>152600</v>
      </c>
      <c r="N663" s="38">
        <v>3.18</v>
      </c>
      <c r="O663" s="38">
        <v>3.18</v>
      </c>
    </row>
    <row r="664" spans="1:15">
      <c r="A664" s="1" t="s">
        <v>4459</v>
      </c>
      <c r="B664" s="1" t="s">
        <v>6491</v>
      </c>
      <c r="C664" s="1" t="s">
        <v>6492</v>
      </c>
      <c r="D664" s="1" t="s">
        <v>6467</v>
      </c>
      <c r="E664" s="2">
        <v>510</v>
      </c>
      <c r="F664" s="1" t="s">
        <v>6493</v>
      </c>
      <c r="G664" s="2" t="s">
        <v>18</v>
      </c>
      <c r="H664" s="1" t="s">
        <v>9750</v>
      </c>
      <c r="I664" s="3">
        <v>45222.41238425926</v>
      </c>
      <c r="J664" s="4">
        <v>250000</v>
      </c>
      <c r="K664" s="5">
        <v>15200</v>
      </c>
      <c r="L664" s="5">
        <v>295400</v>
      </c>
      <c r="M664" s="5">
        <f t="shared" si="24"/>
        <v>310600</v>
      </c>
      <c r="N664" s="38">
        <v>3.18</v>
      </c>
      <c r="O664" s="38">
        <v>3.18</v>
      </c>
    </row>
    <row r="665" spans="1:15">
      <c r="A665" s="1" t="s">
        <v>4459</v>
      </c>
      <c r="B665" s="1" t="s">
        <v>6494</v>
      </c>
      <c r="C665" s="1" t="s">
        <v>6495</v>
      </c>
      <c r="D665" s="1" t="s">
        <v>6467</v>
      </c>
      <c r="E665" s="2">
        <v>510</v>
      </c>
      <c r="F665" s="1" t="s">
        <v>6496</v>
      </c>
      <c r="G665" s="2" t="s">
        <v>18</v>
      </c>
      <c r="H665" s="1" t="s">
        <v>9751</v>
      </c>
      <c r="I665" s="3">
        <v>45072.466226851851</v>
      </c>
      <c r="J665" s="4">
        <v>141000</v>
      </c>
      <c r="K665" s="5">
        <v>10100</v>
      </c>
      <c r="L665" s="5">
        <v>169700</v>
      </c>
      <c r="M665" s="5">
        <f t="shared" si="24"/>
        <v>179800</v>
      </c>
      <c r="N665" s="38">
        <v>3.18</v>
      </c>
      <c r="O665" s="38">
        <v>3.18</v>
      </c>
    </row>
    <row r="666" spans="1:15">
      <c r="A666" s="1" t="s">
        <v>4459</v>
      </c>
      <c r="B666" s="1" t="s">
        <v>6497</v>
      </c>
      <c r="C666" s="1" t="s">
        <v>6498</v>
      </c>
      <c r="D666" s="1" t="s">
        <v>6499</v>
      </c>
      <c r="E666" s="2">
        <v>556</v>
      </c>
      <c r="F666" s="1" t="s">
        <v>6500</v>
      </c>
      <c r="G666" s="2" t="s">
        <v>18</v>
      </c>
      <c r="H666" s="1" t="s">
        <v>9752</v>
      </c>
      <c r="I666" s="3">
        <v>45107.552615740744</v>
      </c>
      <c r="J666" s="4">
        <v>730000</v>
      </c>
      <c r="K666" s="5">
        <v>0</v>
      </c>
      <c r="L666" s="5">
        <v>630100</v>
      </c>
      <c r="M666" s="5">
        <f t="shared" si="24"/>
        <v>630100</v>
      </c>
      <c r="N666" s="38">
        <v>7.35</v>
      </c>
      <c r="O666" s="38">
        <v>5.7</v>
      </c>
    </row>
    <row r="667" spans="1:15">
      <c r="A667" s="1" t="s">
        <v>4459</v>
      </c>
      <c r="B667" s="1" t="s">
        <v>6501</v>
      </c>
      <c r="C667" s="1" t="s">
        <v>6502</v>
      </c>
      <c r="D667" s="1" t="s">
        <v>6499</v>
      </c>
      <c r="E667" s="2">
        <v>556</v>
      </c>
      <c r="F667" s="1" t="s">
        <v>6503</v>
      </c>
      <c r="G667" s="2" t="s">
        <v>18</v>
      </c>
      <c r="H667" s="1" t="s">
        <v>9753</v>
      </c>
      <c r="I667" s="3">
        <v>45030.354953703703</v>
      </c>
      <c r="J667" s="4">
        <v>622900</v>
      </c>
      <c r="K667" s="5">
        <v>0</v>
      </c>
      <c r="L667" s="5">
        <v>567100</v>
      </c>
      <c r="M667" s="5">
        <f t="shared" si="24"/>
        <v>567100</v>
      </c>
      <c r="N667" s="38">
        <v>7.35</v>
      </c>
      <c r="O667" s="38">
        <v>5.7</v>
      </c>
    </row>
    <row r="668" spans="1:15">
      <c r="A668" s="1" t="s">
        <v>4459</v>
      </c>
      <c r="B668" s="1" t="s">
        <v>6504</v>
      </c>
      <c r="C668" s="1" t="s">
        <v>6505</v>
      </c>
      <c r="D668" s="1" t="s">
        <v>6499</v>
      </c>
      <c r="E668" s="2">
        <v>556</v>
      </c>
      <c r="F668" s="1" t="s">
        <v>6506</v>
      </c>
      <c r="G668" s="2" t="s">
        <v>18</v>
      </c>
      <c r="H668" s="1" t="s">
        <v>9754</v>
      </c>
      <c r="I668" s="3">
        <v>45015.600798611114</v>
      </c>
      <c r="J668" s="4">
        <v>490155</v>
      </c>
      <c r="K668" s="5">
        <v>0</v>
      </c>
      <c r="L668" s="5">
        <v>497800</v>
      </c>
      <c r="M668" s="5">
        <f t="shared" si="24"/>
        <v>497800</v>
      </c>
      <c r="N668" s="38">
        <v>7.35</v>
      </c>
      <c r="O668" s="38">
        <v>5.7</v>
      </c>
    </row>
    <row r="669" spans="1:15">
      <c r="A669" s="1" t="s">
        <v>4459</v>
      </c>
      <c r="B669" s="1" t="s">
        <v>6507</v>
      </c>
      <c r="C669" s="1" t="s">
        <v>6508</v>
      </c>
      <c r="D669" s="1" t="s">
        <v>6499</v>
      </c>
      <c r="E669" s="2">
        <v>556</v>
      </c>
      <c r="F669" s="1" t="s">
        <v>6509</v>
      </c>
      <c r="G669" s="2" t="s">
        <v>18</v>
      </c>
      <c r="H669" s="1" t="s">
        <v>9755</v>
      </c>
      <c r="I669" s="3">
        <v>45091.594421296293</v>
      </c>
      <c r="J669" s="4">
        <v>579990</v>
      </c>
      <c r="K669" s="5">
        <v>0</v>
      </c>
      <c r="L669" s="5">
        <v>594400</v>
      </c>
      <c r="M669" s="5">
        <f t="shared" si="24"/>
        <v>594400</v>
      </c>
      <c r="N669" s="38">
        <v>7.35</v>
      </c>
      <c r="O669" s="38">
        <v>5.7</v>
      </c>
    </row>
    <row r="670" spans="1:15">
      <c r="A670" s="1" t="s">
        <v>4459</v>
      </c>
      <c r="B670" s="1" t="s">
        <v>6510</v>
      </c>
      <c r="C670" s="1" t="s">
        <v>6511</v>
      </c>
      <c r="D670" s="1" t="s">
        <v>6499</v>
      </c>
      <c r="E670" s="2">
        <v>556</v>
      </c>
      <c r="F670" s="1" t="s">
        <v>6512</v>
      </c>
      <c r="G670" s="2" t="s">
        <v>18</v>
      </c>
      <c r="H670" s="1" t="s">
        <v>9756</v>
      </c>
      <c r="I670" s="3">
        <v>45015.358680555553</v>
      </c>
      <c r="J670" s="4">
        <v>484600</v>
      </c>
      <c r="K670" s="5">
        <v>0</v>
      </c>
      <c r="L670" s="5">
        <v>560000</v>
      </c>
      <c r="M670" s="5">
        <f t="shared" si="24"/>
        <v>560000</v>
      </c>
      <c r="N670" s="38">
        <v>7.35</v>
      </c>
      <c r="O670" s="38">
        <v>5.7</v>
      </c>
    </row>
    <row r="671" spans="1:15">
      <c r="A671" s="1" t="s">
        <v>4459</v>
      </c>
      <c r="B671" s="1" t="s">
        <v>6513</v>
      </c>
      <c r="C671" s="1" t="s">
        <v>6514</v>
      </c>
      <c r="D671" s="1" t="s">
        <v>6499</v>
      </c>
      <c r="E671" s="2">
        <v>556</v>
      </c>
      <c r="F671" s="1" t="s">
        <v>6515</v>
      </c>
      <c r="G671" s="2" t="s">
        <v>18</v>
      </c>
      <c r="H671" s="1" t="s">
        <v>9757</v>
      </c>
      <c r="I671" s="3">
        <v>45071.464236111111</v>
      </c>
      <c r="J671" s="4">
        <v>476850</v>
      </c>
      <c r="K671" s="5">
        <v>0</v>
      </c>
      <c r="L671" s="5">
        <v>560000</v>
      </c>
      <c r="M671" s="5">
        <f t="shared" si="24"/>
        <v>560000</v>
      </c>
      <c r="N671" s="38">
        <v>7.35</v>
      </c>
      <c r="O671" s="38">
        <v>5.7</v>
      </c>
    </row>
    <row r="672" spans="1:15">
      <c r="A672" s="1" t="s">
        <v>4459</v>
      </c>
      <c r="B672" s="1" t="s">
        <v>6516</v>
      </c>
      <c r="C672" s="1" t="s">
        <v>6517</v>
      </c>
      <c r="D672" s="1" t="s">
        <v>6499</v>
      </c>
      <c r="E672" s="2">
        <v>556</v>
      </c>
      <c r="F672" s="1" t="s">
        <v>6518</v>
      </c>
      <c r="G672" s="2" t="s">
        <v>18</v>
      </c>
      <c r="H672" s="1" t="s">
        <v>9758</v>
      </c>
      <c r="I672" s="3">
        <v>45139.389247685183</v>
      </c>
      <c r="J672" s="4">
        <v>475000</v>
      </c>
      <c r="K672" s="5">
        <v>0</v>
      </c>
      <c r="L672" s="5">
        <v>560000</v>
      </c>
      <c r="M672" s="5">
        <f t="shared" si="24"/>
        <v>560000</v>
      </c>
      <c r="N672" s="38">
        <v>7.35</v>
      </c>
      <c r="O672" s="38">
        <v>5.7</v>
      </c>
    </row>
    <row r="673" spans="1:15">
      <c r="A673" s="1" t="s">
        <v>4459</v>
      </c>
      <c r="B673" s="1" t="s">
        <v>6519</v>
      </c>
      <c r="C673" s="1" t="s">
        <v>6520</v>
      </c>
      <c r="D673" s="1" t="s">
        <v>6499</v>
      </c>
      <c r="E673" s="2">
        <v>556</v>
      </c>
      <c r="F673" s="1" t="s">
        <v>6521</v>
      </c>
      <c r="G673" s="2" t="s">
        <v>18</v>
      </c>
      <c r="H673" s="1" t="s">
        <v>9759</v>
      </c>
      <c r="I673" s="3">
        <v>45125.48</v>
      </c>
      <c r="J673" s="4">
        <v>475000</v>
      </c>
      <c r="K673" s="5">
        <v>0</v>
      </c>
      <c r="L673" s="5">
        <v>560000</v>
      </c>
      <c r="M673" s="5">
        <f t="shared" si="24"/>
        <v>560000</v>
      </c>
      <c r="N673" s="38">
        <v>7.35</v>
      </c>
      <c r="O673" s="38">
        <v>5.7</v>
      </c>
    </row>
    <row r="674" spans="1:15">
      <c r="A674" s="1" t="s">
        <v>4459</v>
      </c>
      <c r="B674" s="1" t="s">
        <v>6522</v>
      </c>
      <c r="C674" s="1" t="s">
        <v>6523</v>
      </c>
      <c r="D674" s="1" t="s">
        <v>6499</v>
      </c>
      <c r="E674" s="2">
        <v>556</v>
      </c>
      <c r="F674" s="1" t="s">
        <v>6524</v>
      </c>
      <c r="G674" s="2" t="s">
        <v>18</v>
      </c>
      <c r="H674" s="1" t="s">
        <v>9760</v>
      </c>
      <c r="I674" s="3">
        <v>45113.399340277778</v>
      </c>
      <c r="J674" s="4">
        <v>475000</v>
      </c>
      <c r="K674" s="5">
        <v>0</v>
      </c>
      <c r="L674" s="5">
        <v>560000</v>
      </c>
      <c r="M674" s="5">
        <f t="shared" si="24"/>
        <v>560000</v>
      </c>
      <c r="N674" s="38">
        <v>7.35</v>
      </c>
      <c r="O674" s="38">
        <v>5.7</v>
      </c>
    </row>
    <row r="675" spans="1:15">
      <c r="A675" s="1" t="s">
        <v>4459</v>
      </c>
      <c r="B675" s="1" t="s">
        <v>6525</v>
      </c>
      <c r="C675" s="1" t="s">
        <v>6526</v>
      </c>
      <c r="D675" s="1" t="s">
        <v>6499</v>
      </c>
      <c r="E675" s="2">
        <v>556</v>
      </c>
      <c r="F675" s="1" t="s">
        <v>6527</v>
      </c>
      <c r="G675" s="2" t="s">
        <v>18</v>
      </c>
      <c r="H675" s="1" t="s">
        <v>9761</v>
      </c>
      <c r="I675" s="3">
        <v>45135.368564814817</v>
      </c>
      <c r="J675" s="4">
        <v>630000</v>
      </c>
      <c r="K675" s="5">
        <v>0</v>
      </c>
      <c r="L675" s="5">
        <v>746600</v>
      </c>
      <c r="M675" s="5">
        <f t="shared" si="24"/>
        <v>746600</v>
      </c>
      <c r="N675" s="38">
        <v>7.35</v>
      </c>
      <c r="O675" s="38">
        <v>5.7</v>
      </c>
    </row>
    <row r="676" spans="1:15">
      <c r="A676" s="1" t="s">
        <v>4459</v>
      </c>
      <c r="B676" s="1" t="s">
        <v>6528</v>
      </c>
      <c r="C676" s="1" t="s">
        <v>6529</v>
      </c>
      <c r="D676" s="1" t="s">
        <v>6499</v>
      </c>
      <c r="E676" s="2">
        <v>556</v>
      </c>
      <c r="F676" s="1" t="s">
        <v>6530</v>
      </c>
      <c r="G676" s="2" t="s">
        <v>18</v>
      </c>
      <c r="H676" s="1" t="s">
        <v>9762</v>
      </c>
      <c r="I676" s="3">
        <v>45140.38040509259</v>
      </c>
      <c r="J676" s="4">
        <v>470000</v>
      </c>
      <c r="K676" s="5">
        <v>0</v>
      </c>
      <c r="L676" s="5">
        <v>560000</v>
      </c>
      <c r="M676" s="5">
        <f t="shared" si="24"/>
        <v>560000</v>
      </c>
      <c r="N676" s="38">
        <v>7.35</v>
      </c>
      <c r="O676" s="38">
        <v>5.7</v>
      </c>
    </row>
    <row r="677" spans="1:15">
      <c r="A677" s="1" t="s">
        <v>4459</v>
      </c>
      <c r="B677" s="1" t="s">
        <v>6531</v>
      </c>
      <c r="C677" s="1" t="s">
        <v>6532</v>
      </c>
      <c r="D677" s="1" t="s">
        <v>6499</v>
      </c>
      <c r="E677" s="2">
        <v>556</v>
      </c>
      <c r="F677" s="1" t="s">
        <v>6533</v>
      </c>
      <c r="G677" s="2" t="s">
        <v>18</v>
      </c>
      <c r="H677" s="1" t="s">
        <v>10118</v>
      </c>
      <c r="I677" s="3">
        <v>45015.398298611108</v>
      </c>
      <c r="J677" s="4">
        <v>365000</v>
      </c>
      <c r="K677" s="5">
        <v>0</v>
      </c>
      <c r="L677" s="5">
        <v>497800</v>
      </c>
      <c r="M677" s="5">
        <f t="shared" si="24"/>
        <v>497800</v>
      </c>
      <c r="N677" s="38">
        <v>7.35</v>
      </c>
      <c r="O677" s="38">
        <v>5.7</v>
      </c>
    </row>
    <row r="678" spans="1:15">
      <c r="A678" s="1" t="s">
        <v>4459</v>
      </c>
      <c r="B678" s="1" t="s">
        <v>6534</v>
      </c>
      <c r="C678" s="1" t="s">
        <v>6535</v>
      </c>
      <c r="D678" s="1" t="s">
        <v>6536</v>
      </c>
      <c r="E678" s="2">
        <v>550</v>
      </c>
      <c r="F678" s="1" t="s">
        <v>6537</v>
      </c>
      <c r="G678" s="2" t="s">
        <v>18</v>
      </c>
      <c r="H678" s="1" t="s">
        <v>9763</v>
      </c>
      <c r="I678" s="3">
        <v>45076.495115740741</v>
      </c>
      <c r="J678" s="4">
        <v>995000</v>
      </c>
      <c r="K678" s="5">
        <v>32300</v>
      </c>
      <c r="L678" s="5">
        <v>745300</v>
      </c>
      <c r="M678" s="5">
        <f t="shared" si="24"/>
        <v>777600</v>
      </c>
      <c r="N678" s="38">
        <v>5.55</v>
      </c>
      <c r="O678" s="38">
        <v>5.55</v>
      </c>
    </row>
    <row r="679" spans="1:15">
      <c r="A679" s="1" t="s">
        <v>4459</v>
      </c>
      <c r="B679" s="1" t="s">
        <v>6538</v>
      </c>
      <c r="C679" s="1" t="s">
        <v>6539</v>
      </c>
      <c r="D679" s="1" t="s">
        <v>6540</v>
      </c>
      <c r="E679" s="2">
        <v>550</v>
      </c>
      <c r="F679" s="1" t="s">
        <v>6541</v>
      </c>
      <c r="G679" s="2" t="s">
        <v>18</v>
      </c>
      <c r="H679" s="1" t="s">
        <v>9764</v>
      </c>
      <c r="I679" s="3">
        <v>45068.537291666667</v>
      </c>
      <c r="J679" s="4">
        <v>658125</v>
      </c>
      <c r="K679" s="5">
        <v>48400</v>
      </c>
      <c r="L679" s="5">
        <v>609700</v>
      </c>
      <c r="M679" s="5">
        <f t="shared" si="24"/>
        <v>658100</v>
      </c>
      <c r="N679" s="38">
        <v>5.55</v>
      </c>
      <c r="O679" s="38">
        <v>5.55</v>
      </c>
    </row>
    <row r="680" spans="1:15">
      <c r="A680" s="1" t="s">
        <v>4459</v>
      </c>
      <c r="B680" s="1" t="s">
        <v>6542</v>
      </c>
      <c r="C680" s="1" t="s">
        <v>6543</v>
      </c>
      <c r="D680" s="1" t="s">
        <v>6540</v>
      </c>
      <c r="E680" s="2">
        <v>550</v>
      </c>
      <c r="F680" s="1" t="s">
        <v>6544</v>
      </c>
      <c r="G680" s="2" t="s">
        <v>18</v>
      </c>
      <c r="H680" s="1" t="s">
        <v>9765</v>
      </c>
      <c r="I680" s="3">
        <v>45056.561192129629</v>
      </c>
      <c r="J680" s="4">
        <v>642500</v>
      </c>
      <c r="K680" s="5">
        <v>48000</v>
      </c>
      <c r="L680" s="5">
        <v>594500</v>
      </c>
      <c r="M680" s="5">
        <f t="shared" si="24"/>
        <v>642500</v>
      </c>
      <c r="N680" s="38">
        <v>5.55</v>
      </c>
      <c r="O680" s="38">
        <v>5.55</v>
      </c>
    </row>
    <row r="681" spans="1:15">
      <c r="A681" s="1" t="s">
        <v>4459</v>
      </c>
      <c r="B681" s="1" t="s">
        <v>6545</v>
      </c>
      <c r="C681" s="1" t="s">
        <v>6546</v>
      </c>
      <c r="D681" s="1" t="s">
        <v>6547</v>
      </c>
      <c r="E681" s="2">
        <v>550</v>
      </c>
      <c r="F681" s="1" t="s">
        <v>6548</v>
      </c>
      <c r="G681" s="2" t="s">
        <v>18</v>
      </c>
      <c r="H681" s="1" t="s">
        <v>9766</v>
      </c>
      <c r="I681" s="3">
        <v>45139.406701388885</v>
      </c>
      <c r="J681" s="4">
        <v>840000</v>
      </c>
      <c r="K681" s="5">
        <v>27600</v>
      </c>
      <c r="L681" s="5">
        <v>697400</v>
      </c>
      <c r="M681" s="5">
        <f t="shared" si="24"/>
        <v>725000</v>
      </c>
      <c r="N681" s="38">
        <v>5.55</v>
      </c>
      <c r="O681" s="38">
        <v>4.3099999999999996</v>
      </c>
    </row>
    <row r="682" spans="1:15">
      <c r="A682" s="1" t="s">
        <v>4459</v>
      </c>
      <c r="B682" s="1" t="s">
        <v>6549</v>
      </c>
      <c r="C682" s="1" t="s">
        <v>6550</v>
      </c>
      <c r="D682" s="1" t="s">
        <v>6547</v>
      </c>
      <c r="E682" s="2">
        <v>550</v>
      </c>
      <c r="F682" s="1" t="s">
        <v>6551</v>
      </c>
      <c r="G682" s="2" t="s">
        <v>18</v>
      </c>
      <c r="H682" s="1" t="s">
        <v>9767</v>
      </c>
      <c r="I682" s="3">
        <v>44994.420717592591</v>
      </c>
      <c r="J682" s="4">
        <v>780000</v>
      </c>
      <c r="K682" s="5">
        <v>27600</v>
      </c>
      <c r="L682" s="5">
        <v>691600</v>
      </c>
      <c r="M682" s="5">
        <f t="shared" si="24"/>
        <v>719200</v>
      </c>
      <c r="N682" s="38">
        <v>5.55</v>
      </c>
      <c r="O682" s="38">
        <v>4.3099999999999996</v>
      </c>
    </row>
    <row r="683" spans="1:15">
      <c r="A683" s="1" t="s">
        <v>4459</v>
      </c>
      <c r="B683" s="1" t="s">
        <v>6552</v>
      </c>
      <c r="C683" s="1" t="s">
        <v>6553</v>
      </c>
      <c r="D683" s="1" t="s">
        <v>6547</v>
      </c>
      <c r="E683" s="2">
        <v>550</v>
      </c>
      <c r="F683" s="1" t="s">
        <v>6554</v>
      </c>
      <c r="G683" s="2" t="s">
        <v>18</v>
      </c>
      <c r="H683" s="1" t="s">
        <v>9768</v>
      </c>
      <c r="I683" s="3">
        <v>45145.391631944447</v>
      </c>
      <c r="J683" s="4">
        <v>771017</v>
      </c>
      <c r="K683" s="5">
        <v>32500</v>
      </c>
      <c r="L683" s="5">
        <v>886000</v>
      </c>
      <c r="M683" s="5">
        <f t="shared" si="24"/>
        <v>918500</v>
      </c>
      <c r="N683" s="38">
        <v>5.55</v>
      </c>
      <c r="O683" s="38">
        <v>4.3099999999999996</v>
      </c>
    </row>
    <row r="684" spans="1:15">
      <c r="A684" s="1" t="s">
        <v>4459</v>
      </c>
      <c r="B684" s="1" t="s">
        <v>6555</v>
      </c>
      <c r="C684" s="1" t="s">
        <v>6556</v>
      </c>
      <c r="D684" s="1" t="s">
        <v>6547</v>
      </c>
      <c r="E684" s="2">
        <v>550</v>
      </c>
      <c r="F684" s="1" t="s">
        <v>6557</v>
      </c>
      <c r="G684" s="2" t="s">
        <v>18</v>
      </c>
      <c r="H684" s="1" t="s">
        <v>9769</v>
      </c>
      <c r="I684" s="3">
        <v>45141.447881944441</v>
      </c>
      <c r="J684" s="4">
        <v>771577</v>
      </c>
      <c r="K684" s="5">
        <v>32500</v>
      </c>
      <c r="L684" s="5">
        <v>937200</v>
      </c>
      <c r="M684" s="5">
        <f t="shared" si="24"/>
        <v>969700</v>
      </c>
      <c r="N684" s="38">
        <v>5.55</v>
      </c>
      <c r="O684" s="38">
        <v>4.3099999999999996</v>
      </c>
    </row>
    <row r="685" spans="1:15">
      <c r="A685" s="1" t="s">
        <v>4459</v>
      </c>
      <c r="B685" s="1" t="s">
        <v>6558</v>
      </c>
      <c r="C685" s="1" t="s">
        <v>6559</v>
      </c>
      <c r="D685" s="1" t="s">
        <v>6547</v>
      </c>
      <c r="E685" s="2">
        <v>550</v>
      </c>
      <c r="F685" s="1" t="s">
        <v>6560</v>
      </c>
      <c r="G685" s="2" t="s">
        <v>18</v>
      </c>
      <c r="H685" s="1" t="s">
        <v>9770</v>
      </c>
      <c r="I685" s="3">
        <v>45139.448148148149</v>
      </c>
      <c r="J685" s="4">
        <v>767674</v>
      </c>
      <c r="K685" s="5">
        <v>32500</v>
      </c>
      <c r="L685" s="5">
        <v>938600</v>
      </c>
      <c r="M685" s="5">
        <f t="shared" si="24"/>
        <v>971100</v>
      </c>
      <c r="N685" s="38">
        <v>5.55</v>
      </c>
      <c r="O685" s="38">
        <v>4.3099999999999996</v>
      </c>
    </row>
    <row r="686" spans="1:15">
      <c r="A686" s="1" t="s">
        <v>4459</v>
      </c>
      <c r="B686" s="1" t="s">
        <v>6561</v>
      </c>
      <c r="C686" s="1" t="s">
        <v>6562</v>
      </c>
      <c r="D686" s="1" t="s">
        <v>6547</v>
      </c>
      <c r="E686" s="2">
        <v>550</v>
      </c>
      <c r="F686" s="1" t="s">
        <v>6563</v>
      </c>
      <c r="G686" s="2" t="s">
        <v>18</v>
      </c>
      <c r="H686" s="1" t="s">
        <v>9771</v>
      </c>
      <c r="I686" s="3">
        <v>45127.528391203705</v>
      </c>
      <c r="J686" s="4">
        <v>763110</v>
      </c>
      <c r="K686" s="5">
        <v>27600</v>
      </c>
      <c r="L686" s="5">
        <v>942800</v>
      </c>
      <c r="M686" s="5">
        <f t="shared" si="24"/>
        <v>970400</v>
      </c>
      <c r="N686" s="38">
        <v>5.55</v>
      </c>
      <c r="O686" s="38">
        <v>4.3099999999999996</v>
      </c>
    </row>
    <row r="687" spans="1:15">
      <c r="A687" s="1" t="s">
        <v>4459</v>
      </c>
      <c r="B687" s="1" t="s">
        <v>6564</v>
      </c>
      <c r="C687" s="1" t="s">
        <v>6565</v>
      </c>
      <c r="D687" s="1" t="s">
        <v>6547</v>
      </c>
      <c r="E687" s="2">
        <v>550</v>
      </c>
      <c r="F687" s="1" t="s">
        <v>6566</v>
      </c>
      <c r="G687" s="2" t="s">
        <v>18</v>
      </c>
      <c r="H687" s="1" t="s">
        <v>9772</v>
      </c>
      <c r="I687" s="3">
        <v>45124.515879629631</v>
      </c>
      <c r="J687" s="4">
        <v>760977</v>
      </c>
      <c r="K687" s="5">
        <v>32500</v>
      </c>
      <c r="L687" s="5">
        <v>937200</v>
      </c>
      <c r="M687" s="5">
        <f t="shared" si="24"/>
        <v>969700</v>
      </c>
      <c r="N687" s="38">
        <v>5.55</v>
      </c>
      <c r="O687" s="38">
        <v>4.3099999999999996</v>
      </c>
    </row>
    <row r="688" spans="1:15">
      <c r="A688" s="1" t="s">
        <v>4459</v>
      </c>
      <c r="B688" s="1" t="s">
        <v>6567</v>
      </c>
      <c r="C688" s="1" t="s">
        <v>6568</v>
      </c>
      <c r="D688" s="1" t="s">
        <v>6547</v>
      </c>
      <c r="E688" s="2">
        <v>550</v>
      </c>
      <c r="F688" s="1" t="s">
        <v>6569</v>
      </c>
      <c r="G688" s="2" t="s">
        <v>18</v>
      </c>
      <c r="H688" s="1" t="s">
        <v>9773</v>
      </c>
      <c r="I688" s="3">
        <v>45117.5078125</v>
      </c>
      <c r="J688" s="4">
        <v>763110</v>
      </c>
      <c r="K688" s="5">
        <v>27600</v>
      </c>
      <c r="L688" s="5">
        <v>954200</v>
      </c>
      <c r="M688" s="5">
        <f t="shared" si="24"/>
        <v>981800</v>
      </c>
      <c r="N688" s="38">
        <v>5.55</v>
      </c>
      <c r="O688" s="38">
        <v>4.3099999999999996</v>
      </c>
    </row>
    <row r="689" spans="1:15">
      <c r="A689" s="1" t="s">
        <v>4459</v>
      </c>
      <c r="B689" s="1" t="s">
        <v>6570</v>
      </c>
      <c r="C689" s="1" t="s">
        <v>6571</v>
      </c>
      <c r="D689" s="1" t="s">
        <v>6547</v>
      </c>
      <c r="E689" s="2">
        <v>550</v>
      </c>
      <c r="F689" s="1" t="s">
        <v>6572</v>
      </c>
      <c r="G689" s="2" t="s">
        <v>18</v>
      </c>
      <c r="H689" s="1" t="s">
        <v>9774</v>
      </c>
      <c r="I689" s="3">
        <v>45121.584432870368</v>
      </c>
      <c r="J689" s="4">
        <v>762074</v>
      </c>
      <c r="K689" s="5">
        <v>27600</v>
      </c>
      <c r="L689" s="5">
        <v>954200</v>
      </c>
      <c r="M689" s="5">
        <f t="shared" si="24"/>
        <v>981800</v>
      </c>
      <c r="N689" s="38">
        <v>5.55</v>
      </c>
      <c r="O689" s="38">
        <v>4.3099999999999996</v>
      </c>
    </row>
    <row r="690" spans="1:15">
      <c r="A690" s="1" t="s">
        <v>4459</v>
      </c>
      <c r="B690" s="1" t="s">
        <v>6573</v>
      </c>
      <c r="C690" s="1" t="s">
        <v>6574</v>
      </c>
      <c r="D690" s="1" t="s">
        <v>6547</v>
      </c>
      <c r="E690" s="2">
        <v>550</v>
      </c>
      <c r="F690" s="1" t="s">
        <v>6575</v>
      </c>
      <c r="G690" s="2" t="s">
        <v>18</v>
      </c>
      <c r="H690" s="1" t="s">
        <v>9775</v>
      </c>
      <c r="I690" s="3">
        <v>45113.487893518519</v>
      </c>
      <c r="J690" s="4">
        <v>759574</v>
      </c>
      <c r="K690" s="5">
        <v>27600</v>
      </c>
      <c r="L690" s="5">
        <v>954200</v>
      </c>
      <c r="M690" s="5">
        <f t="shared" si="24"/>
        <v>981800</v>
      </c>
      <c r="N690" s="38">
        <v>5.55</v>
      </c>
      <c r="O690" s="38">
        <v>4.3099999999999996</v>
      </c>
    </row>
    <row r="691" spans="1:15">
      <c r="A691" s="1" t="s">
        <v>4459</v>
      </c>
      <c r="B691" s="1" t="s">
        <v>6576</v>
      </c>
      <c r="C691" s="1" t="s">
        <v>6577</v>
      </c>
      <c r="D691" s="1" t="s">
        <v>6547</v>
      </c>
      <c r="E691" s="2">
        <v>550</v>
      </c>
      <c r="F691" s="1" t="s">
        <v>6578</v>
      </c>
      <c r="G691" s="2" t="s">
        <v>18</v>
      </c>
      <c r="H691" s="1" t="s">
        <v>9776</v>
      </c>
      <c r="I691" s="3">
        <v>45120.564745370371</v>
      </c>
      <c r="J691" s="4">
        <v>755977</v>
      </c>
      <c r="K691" s="5">
        <v>27600</v>
      </c>
      <c r="L691" s="5">
        <v>954200</v>
      </c>
      <c r="M691" s="5">
        <f t="shared" si="24"/>
        <v>981800</v>
      </c>
      <c r="N691" s="38">
        <v>5.55</v>
      </c>
      <c r="O691" s="38">
        <v>4.3099999999999996</v>
      </c>
    </row>
    <row r="692" spans="1:15">
      <c r="A692" s="1" t="s">
        <v>4459</v>
      </c>
      <c r="B692" s="1" t="s">
        <v>6579</v>
      </c>
      <c r="C692" s="1" t="s">
        <v>6580</v>
      </c>
      <c r="D692" s="1" t="s">
        <v>6547</v>
      </c>
      <c r="E692" s="2">
        <v>550</v>
      </c>
      <c r="F692" s="1" t="s">
        <v>6581</v>
      </c>
      <c r="G692" s="2" t="s">
        <v>18</v>
      </c>
      <c r="H692" s="1" t="s">
        <v>9777</v>
      </c>
      <c r="I692" s="3">
        <v>45149.390925925924</v>
      </c>
      <c r="J692" s="4">
        <v>731387</v>
      </c>
      <c r="K692" s="5">
        <v>43100</v>
      </c>
      <c r="L692" s="5">
        <v>954200</v>
      </c>
      <c r="M692" s="5">
        <f t="shared" si="24"/>
        <v>997300</v>
      </c>
      <c r="N692" s="38">
        <v>5.55</v>
      </c>
      <c r="O692" s="38">
        <v>4.3099999999999996</v>
      </c>
    </row>
    <row r="693" spans="1:15">
      <c r="A693" s="1" t="s">
        <v>4459</v>
      </c>
      <c r="B693" s="1" t="s">
        <v>6582</v>
      </c>
      <c r="C693" s="1" t="s">
        <v>6583</v>
      </c>
      <c r="D693" s="1" t="s">
        <v>6547</v>
      </c>
      <c r="E693" s="2">
        <v>550</v>
      </c>
      <c r="F693" s="1" t="s">
        <v>6584</v>
      </c>
      <c r="G693" s="2" t="s">
        <v>18</v>
      </c>
      <c r="H693" s="1" t="s">
        <v>9778</v>
      </c>
      <c r="I693" s="3">
        <v>45125.369016203702</v>
      </c>
      <c r="J693" s="4">
        <v>747483</v>
      </c>
      <c r="K693" s="5">
        <v>43900</v>
      </c>
      <c r="L693" s="5">
        <v>991000</v>
      </c>
      <c r="M693" s="5">
        <f t="shared" si="24"/>
        <v>1034900</v>
      </c>
      <c r="N693" s="38">
        <v>5.55</v>
      </c>
      <c r="O693" s="38">
        <v>4.3099999999999996</v>
      </c>
    </row>
    <row r="694" spans="1:15">
      <c r="A694" s="1" t="s">
        <v>4459</v>
      </c>
      <c r="B694" s="1" t="s">
        <v>6585</v>
      </c>
      <c r="C694" s="1" t="s">
        <v>6586</v>
      </c>
      <c r="D694" s="1" t="s">
        <v>6547</v>
      </c>
      <c r="E694" s="2">
        <v>550</v>
      </c>
      <c r="F694" s="1" t="s">
        <v>6587</v>
      </c>
      <c r="G694" s="2" t="s">
        <v>18</v>
      </c>
      <c r="H694" s="1" t="s">
        <v>9779</v>
      </c>
      <c r="I694" s="3">
        <v>45128.615277777775</v>
      </c>
      <c r="J694" s="4">
        <v>776343</v>
      </c>
      <c r="K694" s="5">
        <v>32500</v>
      </c>
      <c r="L694" s="5">
        <v>1048400</v>
      </c>
      <c r="M694" s="5">
        <f t="shared" si="24"/>
        <v>1080900</v>
      </c>
      <c r="N694" s="38">
        <v>5.55</v>
      </c>
      <c r="O694" s="38">
        <v>4.3099999999999996</v>
      </c>
    </row>
    <row r="695" spans="1:15">
      <c r="A695" s="1" t="s">
        <v>4459</v>
      </c>
      <c r="B695" s="1" t="s">
        <v>6588</v>
      </c>
      <c r="C695" s="1" t="s">
        <v>6589</v>
      </c>
      <c r="D695" s="1" t="s">
        <v>6547</v>
      </c>
      <c r="E695" s="2">
        <v>550</v>
      </c>
      <c r="F695" s="1" t="s">
        <v>6590</v>
      </c>
      <c r="G695" s="2" t="s">
        <v>18</v>
      </c>
      <c r="H695" s="1" t="s">
        <v>9780</v>
      </c>
      <c r="I695" s="3">
        <v>45118.621157407404</v>
      </c>
      <c r="J695" s="4">
        <v>775874</v>
      </c>
      <c r="K695" s="5">
        <v>37300</v>
      </c>
      <c r="L695" s="5">
        <v>1089500</v>
      </c>
      <c r="M695" s="5">
        <f t="shared" si="24"/>
        <v>1126800</v>
      </c>
      <c r="N695" s="38">
        <v>5.55</v>
      </c>
      <c r="O695" s="38">
        <v>4.3099999999999996</v>
      </c>
    </row>
    <row r="696" spans="1:15">
      <c r="A696" s="1" t="s">
        <v>4459</v>
      </c>
      <c r="B696" s="1" t="s">
        <v>6591</v>
      </c>
      <c r="C696" s="1" t="s">
        <v>6592</v>
      </c>
      <c r="D696" s="1" t="s">
        <v>6593</v>
      </c>
      <c r="E696" s="2">
        <v>510</v>
      </c>
      <c r="F696" s="1" t="s">
        <v>6594</v>
      </c>
      <c r="G696" s="2" t="s">
        <v>18</v>
      </c>
      <c r="H696" s="1" t="s">
        <v>9781</v>
      </c>
      <c r="I696" s="3">
        <v>45121.404027777775</v>
      </c>
      <c r="J696" s="4">
        <v>110000</v>
      </c>
      <c r="K696" s="5">
        <v>2900</v>
      </c>
      <c r="L696" s="5">
        <v>67400</v>
      </c>
      <c r="M696" s="5">
        <f t="shared" si="24"/>
        <v>70300</v>
      </c>
      <c r="N696" s="38">
        <v>1.81</v>
      </c>
      <c r="O696" s="38">
        <v>1.81</v>
      </c>
    </row>
    <row r="697" spans="1:15">
      <c r="A697" s="1" t="s">
        <v>4459</v>
      </c>
      <c r="B697" s="1" t="s">
        <v>6595</v>
      </c>
      <c r="C697" s="1" t="s">
        <v>6596</v>
      </c>
      <c r="D697" s="1" t="s">
        <v>6593</v>
      </c>
      <c r="E697" s="2">
        <v>510</v>
      </c>
      <c r="F697" s="1" t="s">
        <v>6597</v>
      </c>
      <c r="G697" s="2" t="s">
        <v>18</v>
      </c>
      <c r="H697" s="1" t="s">
        <v>9782</v>
      </c>
      <c r="I697" s="3">
        <v>44932.368831018517</v>
      </c>
      <c r="J697" s="4">
        <v>74000</v>
      </c>
      <c r="K697" s="5">
        <v>4100</v>
      </c>
      <c r="L697" s="5">
        <v>48500</v>
      </c>
      <c r="M697" s="5">
        <f t="shared" si="24"/>
        <v>52600</v>
      </c>
      <c r="N697" s="38">
        <v>1.81</v>
      </c>
      <c r="O697" s="38">
        <v>1.81</v>
      </c>
    </row>
    <row r="698" spans="1:15">
      <c r="A698" s="1" t="s">
        <v>4459</v>
      </c>
      <c r="B698" s="1" t="s">
        <v>6598</v>
      </c>
      <c r="C698" s="1" t="s">
        <v>6599</v>
      </c>
      <c r="D698" s="1" t="s">
        <v>6593</v>
      </c>
      <c r="E698" s="2">
        <v>510</v>
      </c>
      <c r="F698" s="1" t="s">
        <v>6600</v>
      </c>
      <c r="G698" s="2" t="s">
        <v>18</v>
      </c>
      <c r="H698" s="1" t="s">
        <v>9783</v>
      </c>
      <c r="I698" s="3">
        <v>45050.460902777777</v>
      </c>
      <c r="J698" s="4">
        <v>250000</v>
      </c>
      <c r="K698" s="5">
        <v>3300</v>
      </c>
      <c r="L698" s="5">
        <v>189900</v>
      </c>
      <c r="M698" s="5">
        <f t="shared" si="24"/>
        <v>193200</v>
      </c>
      <c r="N698" s="38">
        <v>1.81</v>
      </c>
      <c r="O698" s="38">
        <v>1.81</v>
      </c>
    </row>
    <row r="699" spans="1:15">
      <c r="A699" s="1" t="s">
        <v>4459</v>
      </c>
      <c r="B699" s="1" t="s">
        <v>6601</v>
      </c>
      <c r="C699" s="1" t="s">
        <v>6602</v>
      </c>
      <c r="D699" s="1" t="s">
        <v>6593</v>
      </c>
      <c r="E699" s="2">
        <v>510</v>
      </c>
      <c r="F699" s="1" t="s">
        <v>6603</v>
      </c>
      <c r="G699" s="2" t="s">
        <v>18</v>
      </c>
      <c r="H699" s="1" t="s">
        <v>9784</v>
      </c>
      <c r="I699" s="3">
        <v>45139.388182870367</v>
      </c>
      <c r="J699" s="4">
        <v>145000</v>
      </c>
      <c r="K699" s="5">
        <v>3800</v>
      </c>
      <c r="L699" s="5">
        <v>114800</v>
      </c>
      <c r="M699" s="5">
        <f t="shared" si="24"/>
        <v>118600</v>
      </c>
      <c r="N699" s="38">
        <v>1.81</v>
      </c>
      <c r="O699" s="38">
        <v>1.81</v>
      </c>
    </row>
    <row r="700" spans="1:15">
      <c r="A700" s="1" t="s">
        <v>4459</v>
      </c>
      <c r="B700" s="1" t="s">
        <v>6604</v>
      </c>
      <c r="C700" s="1" t="s">
        <v>6605</v>
      </c>
      <c r="D700" s="1" t="s">
        <v>6593</v>
      </c>
      <c r="E700" s="2">
        <v>510</v>
      </c>
      <c r="F700" s="1" t="s">
        <v>6606</v>
      </c>
      <c r="G700" s="2" t="s">
        <v>18</v>
      </c>
      <c r="H700" s="1" t="s">
        <v>9785</v>
      </c>
      <c r="I700" s="3">
        <v>45260.460532407407</v>
      </c>
      <c r="J700" s="4">
        <v>153000</v>
      </c>
      <c r="K700" s="5">
        <v>4800</v>
      </c>
      <c r="L700" s="5">
        <v>143500</v>
      </c>
      <c r="M700" s="5">
        <f t="shared" si="24"/>
        <v>148300</v>
      </c>
      <c r="N700" s="38">
        <v>1.81</v>
      </c>
      <c r="O700" s="38">
        <v>1.81</v>
      </c>
    </row>
    <row r="701" spans="1:15">
      <c r="A701" s="1" t="s">
        <v>4459</v>
      </c>
      <c r="B701" s="1" t="s">
        <v>6607</v>
      </c>
      <c r="C701" s="1" t="s">
        <v>6608</v>
      </c>
      <c r="D701" s="1" t="s">
        <v>6593</v>
      </c>
      <c r="E701" s="2">
        <v>510</v>
      </c>
      <c r="F701" s="1" t="s">
        <v>6609</v>
      </c>
      <c r="G701" s="2" t="s">
        <v>18</v>
      </c>
      <c r="H701" s="1" t="s">
        <v>9786</v>
      </c>
      <c r="I701" s="3">
        <v>45279.653831018521</v>
      </c>
      <c r="J701" s="4">
        <v>93000</v>
      </c>
      <c r="K701" s="5">
        <v>3400</v>
      </c>
      <c r="L701" s="5">
        <v>87900</v>
      </c>
      <c r="M701" s="5">
        <f t="shared" si="24"/>
        <v>91300</v>
      </c>
      <c r="N701" s="38">
        <v>1.81</v>
      </c>
      <c r="O701" s="38">
        <v>1.81</v>
      </c>
    </row>
    <row r="702" spans="1:15">
      <c r="A702" s="1" t="s">
        <v>4459</v>
      </c>
      <c r="B702" s="1" t="s">
        <v>6610</v>
      </c>
      <c r="C702" s="1" t="s">
        <v>6611</v>
      </c>
      <c r="D702" s="1" t="s">
        <v>6593</v>
      </c>
      <c r="E702" s="2">
        <v>510</v>
      </c>
      <c r="F702" s="1" t="s">
        <v>6612</v>
      </c>
      <c r="G702" s="2" t="s">
        <v>18</v>
      </c>
      <c r="H702" s="1" t="s">
        <v>9787</v>
      </c>
      <c r="I702" s="3">
        <v>45058.398912037039</v>
      </c>
      <c r="J702" s="4">
        <v>78000</v>
      </c>
      <c r="K702" s="5">
        <v>10700</v>
      </c>
      <c r="L702" s="5">
        <v>72700</v>
      </c>
      <c r="M702" s="5">
        <f t="shared" si="24"/>
        <v>83400</v>
      </c>
      <c r="N702" s="38">
        <v>1.81</v>
      </c>
      <c r="O702" s="38">
        <v>1.81</v>
      </c>
    </row>
    <row r="703" spans="1:15">
      <c r="A703" s="1" t="s">
        <v>4459</v>
      </c>
      <c r="B703" s="1" t="s">
        <v>6613</v>
      </c>
      <c r="C703" s="1" t="s">
        <v>6614</v>
      </c>
      <c r="D703" s="1" t="s">
        <v>6593</v>
      </c>
      <c r="E703" s="2">
        <v>510</v>
      </c>
      <c r="F703" s="1" t="s">
        <v>6615</v>
      </c>
      <c r="G703" s="2" t="s">
        <v>18</v>
      </c>
      <c r="H703" s="1" t="s">
        <v>9788</v>
      </c>
      <c r="I703" s="3">
        <v>45133.471759259257</v>
      </c>
      <c r="J703" s="4">
        <v>130900</v>
      </c>
      <c r="K703" s="5">
        <v>3500</v>
      </c>
      <c r="L703" s="5">
        <v>136500</v>
      </c>
      <c r="M703" s="5">
        <f t="shared" si="24"/>
        <v>140000</v>
      </c>
      <c r="N703" s="38">
        <v>1.81</v>
      </c>
      <c r="O703" s="38">
        <v>1.81</v>
      </c>
    </row>
    <row r="704" spans="1:15">
      <c r="A704" s="1" t="s">
        <v>4459</v>
      </c>
      <c r="B704" s="1" t="s">
        <v>6616</v>
      </c>
      <c r="C704" s="1" t="s">
        <v>6617</v>
      </c>
      <c r="D704" s="1" t="s">
        <v>6593</v>
      </c>
      <c r="E704" s="2">
        <v>510</v>
      </c>
      <c r="F704" s="1" t="s">
        <v>6618</v>
      </c>
      <c r="G704" s="2" t="s">
        <v>18</v>
      </c>
      <c r="H704" s="1" t="s">
        <v>9789</v>
      </c>
      <c r="I704" s="3">
        <v>45121.406087962961</v>
      </c>
      <c r="J704" s="4">
        <v>50000</v>
      </c>
      <c r="K704" s="5">
        <v>5300</v>
      </c>
      <c r="L704" s="5">
        <v>51100</v>
      </c>
      <c r="M704" s="5">
        <f t="shared" si="24"/>
        <v>56400</v>
      </c>
      <c r="N704" s="38">
        <v>1.81</v>
      </c>
      <c r="O704" s="38">
        <v>1.81</v>
      </c>
    </row>
    <row r="705" spans="1:15">
      <c r="A705" s="1" t="s">
        <v>4459</v>
      </c>
      <c r="B705" s="1" t="s">
        <v>6619</v>
      </c>
      <c r="C705" s="1" t="s">
        <v>6620</v>
      </c>
      <c r="D705" s="1" t="s">
        <v>6593</v>
      </c>
      <c r="E705" s="2">
        <v>510</v>
      </c>
      <c r="F705" s="1" t="s">
        <v>6621</v>
      </c>
      <c r="G705" s="2" t="s">
        <v>18</v>
      </c>
      <c r="H705" s="1" t="s">
        <v>10119</v>
      </c>
      <c r="I705" s="3">
        <v>45121.480810185189</v>
      </c>
      <c r="J705" s="4">
        <v>50000</v>
      </c>
      <c r="K705" s="5">
        <v>3000</v>
      </c>
      <c r="L705" s="5">
        <v>58700</v>
      </c>
      <c r="M705" s="5">
        <f t="shared" si="24"/>
        <v>61700</v>
      </c>
      <c r="N705" s="38">
        <v>1.81</v>
      </c>
      <c r="O705" s="38">
        <v>1.81</v>
      </c>
    </row>
    <row r="706" spans="1:15">
      <c r="A706" s="1" t="s">
        <v>4459</v>
      </c>
      <c r="B706" s="1" t="s">
        <v>6622</v>
      </c>
      <c r="C706" s="1" t="s">
        <v>6623</v>
      </c>
      <c r="D706" s="1" t="s">
        <v>6624</v>
      </c>
      <c r="E706" s="2">
        <v>510</v>
      </c>
      <c r="F706" s="1" t="s">
        <v>6625</v>
      </c>
      <c r="G706" s="2" t="s">
        <v>18</v>
      </c>
      <c r="H706" s="1" t="s">
        <v>9790</v>
      </c>
      <c r="I706" s="3">
        <v>45090.414918981478</v>
      </c>
      <c r="J706" s="4">
        <v>255000</v>
      </c>
      <c r="K706" s="5">
        <v>17400</v>
      </c>
      <c r="L706" s="5">
        <v>135200</v>
      </c>
      <c r="M706" s="5">
        <f t="shared" si="24"/>
        <v>152600</v>
      </c>
      <c r="N706" s="38">
        <v>2.2200000000000002</v>
      </c>
      <c r="O706" s="38">
        <v>2.6669870254685248</v>
      </c>
    </row>
    <row r="707" spans="1:15">
      <c r="A707" s="1" t="s">
        <v>4459</v>
      </c>
      <c r="B707" s="1" t="s">
        <v>6626</v>
      </c>
      <c r="C707" s="1" t="s">
        <v>6627</v>
      </c>
      <c r="D707" s="1" t="s">
        <v>6624</v>
      </c>
      <c r="E707" s="2">
        <v>510</v>
      </c>
      <c r="F707" s="1" t="s">
        <v>6628</v>
      </c>
      <c r="G707" s="2" t="s">
        <v>18</v>
      </c>
      <c r="H707" s="1" t="s">
        <v>9791</v>
      </c>
      <c r="I707" s="3">
        <v>45057.673807870371</v>
      </c>
      <c r="J707" s="4">
        <v>249900</v>
      </c>
      <c r="K707" s="5">
        <v>16700</v>
      </c>
      <c r="L707" s="5">
        <v>152400</v>
      </c>
      <c r="M707" s="5">
        <f t="shared" si="24"/>
        <v>169100</v>
      </c>
      <c r="N707" s="38">
        <v>2.2200000000000002</v>
      </c>
      <c r="O707" s="38">
        <v>2.6669870254685248</v>
      </c>
    </row>
    <row r="708" spans="1:15">
      <c r="A708" s="1" t="s">
        <v>4459</v>
      </c>
      <c r="B708" s="1" t="s">
        <v>6629</v>
      </c>
      <c r="C708" s="1" t="s">
        <v>6630</v>
      </c>
      <c r="D708" s="1" t="s">
        <v>6624</v>
      </c>
      <c r="E708" s="2">
        <v>510</v>
      </c>
      <c r="F708" s="1" t="s">
        <v>6631</v>
      </c>
      <c r="G708" s="2" t="s">
        <v>18</v>
      </c>
      <c r="H708" s="1" t="s">
        <v>9792</v>
      </c>
      <c r="I708" s="3">
        <v>45210.605219907404</v>
      </c>
      <c r="J708" s="4">
        <v>325000</v>
      </c>
      <c r="K708" s="5">
        <v>13700</v>
      </c>
      <c r="L708" s="5">
        <v>199900</v>
      </c>
      <c r="M708" s="5">
        <f>SUM(K708:L708)+200</f>
        <v>213800</v>
      </c>
      <c r="N708" s="38">
        <v>2.2200000000000002</v>
      </c>
      <c r="O708" s="38">
        <v>2.6669870254685248</v>
      </c>
    </row>
    <row r="709" spans="1:15">
      <c r="A709" s="1" t="s">
        <v>4459</v>
      </c>
      <c r="B709" s="1" t="s">
        <v>6632</v>
      </c>
      <c r="C709" s="1" t="s">
        <v>6633</v>
      </c>
      <c r="D709" s="1" t="s">
        <v>6634</v>
      </c>
      <c r="E709" s="2">
        <v>509</v>
      </c>
      <c r="F709" s="1" t="s">
        <v>6635</v>
      </c>
      <c r="G709" s="2" t="s">
        <v>18</v>
      </c>
      <c r="H709" s="1" t="s">
        <v>9792</v>
      </c>
      <c r="I709" s="3">
        <v>45210.605219907404</v>
      </c>
      <c r="K709" s="5">
        <v>200</v>
      </c>
      <c r="L709" s="5">
        <v>0</v>
      </c>
      <c r="N709" s="38">
        <v>1</v>
      </c>
      <c r="O709" s="38">
        <v>1</v>
      </c>
    </row>
    <row r="710" spans="1:15">
      <c r="A710" s="1" t="s">
        <v>4459</v>
      </c>
      <c r="B710" s="1" t="s">
        <v>6636</v>
      </c>
      <c r="C710" s="1" t="s">
        <v>6637</v>
      </c>
      <c r="D710" s="1" t="s">
        <v>6624</v>
      </c>
      <c r="E710" s="2">
        <v>510</v>
      </c>
      <c r="F710" s="1" t="s">
        <v>6638</v>
      </c>
      <c r="G710" s="2" t="s">
        <v>18</v>
      </c>
      <c r="H710" s="1" t="s">
        <v>9793</v>
      </c>
      <c r="I710" s="3">
        <v>45008.612326388888</v>
      </c>
      <c r="J710" s="4">
        <v>269900</v>
      </c>
      <c r="K710" s="5">
        <v>14600</v>
      </c>
      <c r="L710" s="5">
        <v>204500</v>
      </c>
      <c r="M710" s="5">
        <f t="shared" ref="M710:M716" si="25">SUM(K710:L710)</f>
        <v>219100</v>
      </c>
      <c r="N710" s="38">
        <v>2.2200000000000002</v>
      </c>
      <c r="O710" s="38">
        <v>2.6669870254685248</v>
      </c>
    </row>
    <row r="711" spans="1:15">
      <c r="A711" s="1" t="s">
        <v>4459</v>
      </c>
      <c r="B711" s="1" t="s">
        <v>6639</v>
      </c>
      <c r="C711" s="1" t="s">
        <v>6640</v>
      </c>
      <c r="D711" s="1" t="s">
        <v>6624</v>
      </c>
      <c r="E711" s="2">
        <v>510</v>
      </c>
      <c r="F711" s="1" t="s">
        <v>6641</v>
      </c>
      <c r="G711" s="2" t="s">
        <v>18</v>
      </c>
      <c r="H711" s="1" t="s">
        <v>9794</v>
      </c>
      <c r="I711" s="3">
        <v>45148.428402777776</v>
      </c>
      <c r="J711" s="4">
        <v>207000</v>
      </c>
      <c r="K711" s="5">
        <v>11900</v>
      </c>
      <c r="L711" s="5">
        <v>159200</v>
      </c>
      <c r="M711" s="5">
        <f t="shared" si="25"/>
        <v>171100</v>
      </c>
      <c r="N711" s="38">
        <v>2.2200000000000002</v>
      </c>
      <c r="O711" s="38">
        <v>2.6669870254685248</v>
      </c>
    </row>
    <row r="712" spans="1:15">
      <c r="A712" s="1" t="s">
        <v>4459</v>
      </c>
      <c r="B712" s="1" t="s">
        <v>6642</v>
      </c>
      <c r="C712" s="1" t="s">
        <v>6643</v>
      </c>
      <c r="D712" s="1" t="s">
        <v>6624</v>
      </c>
      <c r="E712" s="2">
        <v>510</v>
      </c>
      <c r="F712" s="1" t="s">
        <v>6644</v>
      </c>
      <c r="G712" s="2" t="s">
        <v>18</v>
      </c>
      <c r="H712" s="1" t="s">
        <v>9795</v>
      </c>
      <c r="I712" s="3">
        <v>45127.468946759262</v>
      </c>
      <c r="J712" s="4">
        <v>250000</v>
      </c>
      <c r="K712" s="5">
        <v>16000</v>
      </c>
      <c r="L712" s="5">
        <v>192100</v>
      </c>
      <c r="M712" s="5">
        <f t="shared" si="25"/>
        <v>208100</v>
      </c>
      <c r="N712" s="38">
        <v>2.2200000000000002</v>
      </c>
      <c r="O712" s="38">
        <v>2.6669870254685248</v>
      </c>
    </row>
    <row r="713" spans="1:15">
      <c r="A713" s="1" t="s">
        <v>4459</v>
      </c>
      <c r="B713" s="1" t="s">
        <v>6645</v>
      </c>
      <c r="C713" s="1" t="s">
        <v>6646</v>
      </c>
      <c r="D713" s="1" t="s">
        <v>6624</v>
      </c>
      <c r="E713" s="2">
        <v>510</v>
      </c>
      <c r="F713" s="1" t="s">
        <v>6647</v>
      </c>
      <c r="G713" s="2" t="s">
        <v>18</v>
      </c>
      <c r="H713" s="1" t="s">
        <v>9796</v>
      </c>
      <c r="I713" s="3">
        <v>44963.447314814817</v>
      </c>
      <c r="J713" s="4">
        <v>215000</v>
      </c>
      <c r="K713" s="5">
        <v>16000</v>
      </c>
      <c r="L713" s="5">
        <v>188600</v>
      </c>
      <c r="M713" s="5">
        <f t="shared" si="25"/>
        <v>204600</v>
      </c>
      <c r="N713" s="38">
        <v>2.2200000000000002</v>
      </c>
      <c r="O713" s="38">
        <v>2.6669870254685248</v>
      </c>
    </row>
    <row r="714" spans="1:15">
      <c r="A714" s="1" t="s">
        <v>4459</v>
      </c>
      <c r="B714" s="1" t="s">
        <v>6648</v>
      </c>
      <c r="C714" s="1" t="s">
        <v>6649</v>
      </c>
      <c r="D714" s="1" t="s">
        <v>6624</v>
      </c>
      <c r="E714" s="2">
        <v>510</v>
      </c>
      <c r="F714" s="1" t="s">
        <v>6650</v>
      </c>
      <c r="G714" s="2" t="s">
        <v>18</v>
      </c>
      <c r="H714" s="1" t="s">
        <v>9797</v>
      </c>
      <c r="I714" s="3">
        <v>45071.429467592592</v>
      </c>
      <c r="J714" s="4">
        <v>190000</v>
      </c>
      <c r="K714" s="5">
        <v>14100</v>
      </c>
      <c r="L714" s="5">
        <v>168800</v>
      </c>
      <c r="M714" s="5">
        <f t="shared" si="25"/>
        <v>182900</v>
      </c>
      <c r="N714" s="38">
        <v>2.2200000000000002</v>
      </c>
      <c r="O714" s="38">
        <v>2.6669870254685248</v>
      </c>
    </row>
    <row r="715" spans="1:15">
      <c r="A715" s="1" t="s">
        <v>4459</v>
      </c>
      <c r="B715" s="1" t="s">
        <v>6651</v>
      </c>
      <c r="C715" s="1" t="s">
        <v>6652</v>
      </c>
      <c r="D715" s="1" t="s">
        <v>6624</v>
      </c>
      <c r="E715" s="2">
        <v>510</v>
      </c>
      <c r="F715" s="1" t="s">
        <v>6653</v>
      </c>
      <c r="G715" s="2" t="s">
        <v>18</v>
      </c>
      <c r="H715" s="1" t="s">
        <v>9798</v>
      </c>
      <c r="I715" s="3">
        <v>45051.403657407405</v>
      </c>
      <c r="J715" s="4">
        <v>430000</v>
      </c>
      <c r="K715" s="5">
        <v>18200</v>
      </c>
      <c r="L715" s="5">
        <v>410500</v>
      </c>
      <c r="M715" s="5">
        <f t="shared" si="25"/>
        <v>428700</v>
      </c>
      <c r="N715" s="38">
        <v>2.2200000000000002</v>
      </c>
      <c r="O715" s="38">
        <v>2.6669870254685248</v>
      </c>
    </row>
    <row r="716" spans="1:15">
      <c r="A716" s="1" t="s">
        <v>4459</v>
      </c>
      <c r="B716" s="1" t="s">
        <v>6654</v>
      </c>
      <c r="C716" s="1" t="s">
        <v>6655</v>
      </c>
      <c r="D716" s="1" t="s">
        <v>6624</v>
      </c>
      <c r="E716" s="2">
        <v>510</v>
      </c>
      <c r="F716" s="1" t="s">
        <v>6656</v>
      </c>
      <c r="G716" s="2" t="s">
        <v>18</v>
      </c>
      <c r="H716" s="1" t="s">
        <v>9799</v>
      </c>
      <c r="I716" s="3">
        <v>45189.392291666663</v>
      </c>
      <c r="J716" s="4">
        <v>195000</v>
      </c>
      <c r="K716" s="5">
        <v>16000</v>
      </c>
      <c r="L716" s="5">
        <v>186700</v>
      </c>
      <c r="M716" s="5">
        <f t="shared" si="25"/>
        <v>202700</v>
      </c>
      <c r="N716" s="38">
        <v>2.2200000000000002</v>
      </c>
      <c r="O716" s="38">
        <v>2.6669870254685248</v>
      </c>
    </row>
    <row r="717" spans="1:15">
      <c r="A717" s="1" t="s">
        <v>4459</v>
      </c>
      <c r="B717" s="1" t="s">
        <v>6657</v>
      </c>
      <c r="C717" s="1" t="s">
        <v>6658</v>
      </c>
      <c r="D717" s="1" t="s">
        <v>6624</v>
      </c>
      <c r="E717" s="2">
        <v>510</v>
      </c>
      <c r="F717" s="1" t="s">
        <v>6659</v>
      </c>
      <c r="G717" s="2" t="s">
        <v>18</v>
      </c>
      <c r="H717" s="1" t="s">
        <v>9800</v>
      </c>
      <c r="I717" s="3">
        <v>45107.410370370373</v>
      </c>
      <c r="J717" s="4">
        <v>200000</v>
      </c>
      <c r="K717" s="5">
        <v>16000</v>
      </c>
      <c r="L717" s="5">
        <v>193900</v>
      </c>
      <c r="M717" s="5">
        <f>SUM(K717:L717)+200</f>
        <v>210100</v>
      </c>
      <c r="N717" s="38">
        <v>2.2200000000000002</v>
      </c>
      <c r="O717" s="38">
        <v>2.6669870254685248</v>
      </c>
    </row>
    <row r="718" spans="1:15">
      <c r="A718" s="1" t="s">
        <v>4459</v>
      </c>
      <c r="B718" s="1" t="s">
        <v>6660</v>
      </c>
      <c r="C718" s="1" t="s">
        <v>6661</v>
      </c>
      <c r="D718" s="1" t="s">
        <v>6634</v>
      </c>
      <c r="E718" s="2">
        <v>509</v>
      </c>
      <c r="F718" s="1" t="s">
        <v>6662</v>
      </c>
      <c r="G718" s="2" t="s">
        <v>18</v>
      </c>
      <c r="H718" s="1" t="s">
        <v>9800</v>
      </c>
      <c r="I718" s="3">
        <v>45107.410370370373</v>
      </c>
      <c r="K718" s="5">
        <v>200</v>
      </c>
      <c r="L718" s="5">
        <v>0</v>
      </c>
      <c r="N718" s="38">
        <v>1</v>
      </c>
      <c r="O718" s="38">
        <v>1</v>
      </c>
    </row>
    <row r="719" spans="1:15">
      <c r="A719" s="1" t="s">
        <v>4459</v>
      </c>
      <c r="B719" s="1" t="s">
        <v>6663</v>
      </c>
      <c r="C719" s="1" t="s">
        <v>6664</v>
      </c>
      <c r="D719" s="1" t="s">
        <v>6665</v>
      </c>
      <c r="E719" s="2">
        <v>510</v>
      </c>
      <c r="F719" s="1" t="s">
        <v>6666</v>
      </c>
      <c r="G719" s="2" t="s">
        <v>18</v>
      </c>
      <c r="H719" s="1" t="s">
        <v>9801</v>
      </c>
      <c r="I719" s="3">
        <v>45197.387731481482</v>
      </c>
      <c r="J719" s="4">
        <v>375000</v>
      </c>
      <c r="K719" s="5">
        <v>25600</v>
      </c>
      <c r="L719" s="5">
        <v>153500</v>
      </c>
      <c r="M719" s="5">
        <f t="shared" ref="M719:M747" si="26">SUM(K719:L719)</f>
        <v>179100</v>
      </c>
      <c r="N719" s="38">
        <v>4.05</v>
      </c>
      <c r="O719" s="38">
        <v>5.3</v>
      </c>
    </row>
    <row r="720" spans="1:15">
      <c r="A720" s="1" t="s">
        <v>4459</v>
      </c>
      <c r="B720" s="1" t="s">
        <v>6667</v>
      </c>
      <c r="C720" s="1" t="s">
        <v>6668</v>
      </c>
      <c r="D720" s="1" t="s">
        <v>6665</v>
      </c>
      <c r="E720" s="2">
        <v>510</v>
      </c>
      <c r="F720" s="1" t="s">
        <v>6669</v>
      </c>
      <c r="G720" s="2" t="s">
        <v>18</v>
      </c>
      <c r="H720" s="1" t="s">
        <v>9802</v>
      </c>
      <c r="I720" s="3">
        <v>45085.396458333336</v>
      </c>
      <c r="J720" s="4">
        <v>450000</v>
      </c>
      <c r="K720" s="5">
        <v>24700</v>
      </c>
      <c r="L720" s="5">
        <v>262700</v>
      </c>
      <c r="M720" s="5">
        <f t="shared" si="26"/>
        <v>287400</v>
      </c>
      <c r="N720" s="38">
        <v>4.05</v>
      </c>
      <c r="O720" s="38">
        <v>5.3</v>
      </c>
    </row>
    <row r="721" spans="1:15">
      <c r="A721" s="1" t="s">
        <v>4459</v>
      </c>
      <c r="B721" s="1" t="s">
        <v>6670</v>
      </c>
      <c r="C721" s="1" t="s">
        <v>6671</v>
      </c>
      <c r="D721" s="1" t="s">
        <v>6665</v>
      </c>
      <c r="E721" s="2">
        <v>510</v>
      </c>
      <c r="F721" s="1" t="s">
        <v>6672</v>
      </c>
      <c r="G721" s="2" t="s">
        <v>18</v>
      </c>
      <c r="H721" s="1" t="s">
        <v>9803</v>
      </c>
      <c r="I721" s="3">
        <v>45219.343865740739</v>
      </c>
      <c r="J721" s="4">
        <v>675000</v>
      </c>
      <c r="K721" s="5">
        <v>35100</v>
      </c>
      <c r="L721" s="5">
        <v>434200</v>
      </c>
      <c r="M721" s="5">
        <f t="shared" si="26"/>
        <v>469300</v>
      </c>
      <c r="N721" s="38">
        <v>4.05</v>
      </c>
      <c r="O721" s="38">
        <v>5.3</v>
      </c>
    </row>
    <row r="722" spans="1:15">
      <c r="A722" s="1" t="s">
        <v>4459</v>
      </c>
      <c r="B722" s="1" t="s">
        <v>6673</v>
      </c>
      <c r="C722" s="1" t="s">
        <v>6674</v>
      </c>
      <c r="D722" s="1" t="s">
        <v>6665</v>
      </c>
      <c r="E722" s="2">
        <v>510</v>
      </c>
      <c r="F722" s="1" t="s">
        <v>6675</v>
      </c>
      <c r="G722" s="2" t="s">
        <v>18</v>
      </c>
      <c r="H722" s="1" t="s">
        <v>9804</v>
      </c>
      <c r="I722" s="3">
        <v>45090.474062499998</v>
      </c>
      <c r="J722" s="4">
        <v>733117</v>
      </c>
      <c r="K722" s="5">
        <v>51200</v>
      </c>
      <c r="L722" s="5">
        <v>478500</v>
      </c>
      <c r="M722" s="5">
        <f t="shared" si="26"/>
        <v>529700</v>
      </c>
      <c r="N722" s="38">
        <v>4.05</v>
      </c>
      <c r="O722" s="38">
        <v>5.3</v>
      </c>
    </row>
    <row r="723" spans="1:15">
      <c r="A723" s="1" t="s">
        <v>4459</v>
      </c>
      <c r="B723" s="1" t="s">
        <v>6676</v>
      </c>
      <c r="C723" s="1" t="s">
        <v>6677</v>
      </c>
      <c r="D723" s="1" t="s">
        <v>6665</v>
      </c>
      <c r="E723" s="2">
        <v>510</v>
      </c>
      <c r="F723" s="1" t="s">
        <v>6678</v>
      </c>
      <c r="G723" s="2" t="s">
        <v>18</v>
      </c>
      <c r="H723" s="1" t="s">
        <v>9805</v>
      </c>
      <c r="I723" s="3">
        <v>45231.487013888887</v>
      </c>
      <c r="J723" s="4">
        <v>645000</v>
      </c>
      <c r="K723" s="5">
        <v>51800</v>
      </c>
      <c r="L723" s="5">
        <v>440000</v>
      </c>
      <c r="M723" s="5">
        <f t="shared" si="26"/>
        <v>491800</v>
      </c>
      <c r="N723" s="38">
        <v>4.05</v>
      </c>
      <c r="O723" s="38">
        <v>5.3</v>
      </c>
    </row>
    <row r="724" spans="1:15">
      <c r="A724" s="1" t="s">
        <v>4459</v>
      </c>
      <c r="B724" s="1" t="s">
        <v>6679</v>
      </c>
      <c r="C724" s="1" t="s">
        <v>6680</v>
      </c>
      <c r="D724" s="1" t="s">
        <v>6665</v>
      </c>
      <c r="E724" s="2">
        <v>510</v>
      </c>
      <c r="F724" s="1" t="s">
        <v>6681</v>
      </c>
      <c r="G724" s="2" t="s">
        <v>18</v>
      </c>
      <c r="H724" s="1" t="s">
        <v>9806</v>
      </c>
      <c r="I724" s="3">
        <v>45071.4609837963</v>
      </c>
      <c r="J724" s="4">
        <v>470000</v>
      </c>
      <c r="K724" s="5">
        <v>25500</v>
      </c>
      <c r="L724" s="5">
        <v>343100</v>
      </c>
      <c r="M724" s="5">
        <f t="shared" si="26"/>
        <v>368600</v>
      </c>
      <c r="N724" s="38">
        <v>4.05</v>
      </c>
      <c r="O724" s="38">
        <v>5.3</v>
      </c>
    </row>
    <row r="725" spans="1:15">
      <c r="A725" s="1" t="s">
        <v>4459</v>
      </c>
      <c r="B725" s="1" t="s">
        <v>6682</v>
      </c>
      <c r="C725" s="1" t="s">
        <v>6683</v>
      </c>
      <c r="D725" s="1" t="s">
        <v>6665</v>
      </c>
      <c r="E725" s="2">
        <v>510</v>
      </c>
      <c r="F725" s="1" t="s">
        <v>6684</v>
      </c>
      <c r="G725" s="2" t="s">
        <v>18</v>
      </c>
      <c r="H725" s="1" t="s">
        <v>9807</v>
      </c>
      <c r="I725" s="3">
        <v>45055.55259259259</v>
      </c>
      <c r="J725" s="4">
        <v>562500</v>
      </c>
      <c r="K725" s="5">
        <v>27900</v>
      </c>
      <c r="L725" s="5">
        <v>423300</v>
      </c>
      <c r="M725" s="5">
        <f t="shared" si="26"/>
        <v>451200</v>
      </c>
      <c r="N725" s="38">
        <v>4.05</v>
      </c>
      <c r="O725" s="38">
        <v>5.3</v>
      </c>
    </row>
    <row r="726" spans="1:15">
      <c r="A726" s="1" t="s">
        <v>4459</v>
      </c>
      <c r="B726" s="1" t="s">
        <v>6685</v>
      </c>
      <c r="C726" s="1" t="s">
        <v>6686</v>
      </c>
      <c r="D726" s="1" t="s">
        <v>6665</v>
      </c>
      <c r="E726" s="2">
        <v>510</v>
      </c>
      <c r="F726" s="1" t="s">
        <v>6687</v>
      </c>
      <c r="G726" s="2" t="s">
        <v>18</v>
      </c>
      <c r="H726" s="1" t="s">
        <v>9808</v>
      </c>
      <c r="I726" s="3">
        <v>45117.462523148148</v>
      </c>
      <c r="J726" s="4">
        <v>599000</v>
      </c>
      <c r="K726" s="5">
        <v>59500</v>
      </c>
      <c r="L726" s="5">
        <v>451400</v>
      </c>
      <c r="M726" s="5">
        <f t="shared" si="26"/>
        <v>510900</v>
      </c>
      <c r="N726" s="38">
        <v>4.05</v>
      </c>
      <c r="O726" s="38">
        <v>5.3</v>
      </c>
    </row>
    <row r="727" spans="1:15">
      <c r="A727" s="1" t="s">
        <v>4459</v>
      </c>
      <c r="B727" s="1" t="s">
        <v>6688</v>
      </c>
      <c r="C727" s="1" t="s">
        <v>6689</v>
      </c>
      <c r="D727" s="1" t="s">
        <v>6665</v>
      </c>
      <c r="E727" s="2">
        <v>510</v>
      </c>
      <c r="F727" s="1" t="s">
        <v>6690</v>
      </c>
      <c r="G727" s="2" t="s">
        <v>18</v>
      </c>
      <c r="H727" s="1" t="s">
        <v>9809</v>
      </c>
      <c r="I727" s="3">
        <v>45055.585057870368</v>
      </c>
      <c r="J727" s="4">
        <v>435000</v>
      </c>
      <c r="K727" s="5">
        <v>31000</v>
      </c>
      <c r="L727" s="5">
        <v>350000</v>
      </c>
      <c r="M727" s="5">
        <f t="shared" si="26"/>
        <v>381000</v>
      </c>
      <c r="N727" s="38">
        <v>4.05</v>
      </c>
      <c r="O727" s="38">
        <v>5.3</v>
      </c>
    </row>
    <row r="728" spans="1:15">
      <c r="A728" s="1" t="s">
        <v>4459</v>
      </c>
      <c r="B728" s="1" t="s">
        <v>6691</v>
      </c>
      <c r="C728" s="1" t="s">
        <v>6692</v>
      </c>
      <c r="D728" s="1" t="s">
        <v>6665</v>
      </c>
      <c r="E728" s="2">
        <v>510</v>
      </c>
      <c r="F728" s="1" t="s">
        <v>6693</v>
      </c>
      <c r="G728" s="2" t="s">
        <v>18</v>
      </c>
      <c r="H728" s="1" t="s">
        <v>9810</v>
      </c>
      <c r="I728" s="3">
        <v>45182.361435185187</v>
      </c>
      <c r="J728" s="4">
        <v>511000</v>
      </c>
      <c r="K728" s="5">
        <v>46200</v>
      </c>
      <c r="L728" s="5">
        <v>414200</v>
      </c>
      <c r="M728" s="5">
        <f t="shared" si="26"/>
        <v>460400</v>
      </c>
      <c r="N728" s="38">
        <v>4.05</v>
      </c>
      <c r="O728" s="38">
        <v>5.3</v>
      </c>
    </row>
    <row r="729" spans="1:15">
      <c r="A729" s="1" t="s">
        <v>4459</v>
      </c>
      <c r="B729" s="1" t="s">
        <v>6694</v>
      </c>
      <c r="C729" s="1" t="s">
        <v>6695</v>
      </c>
      <c r="D729" s="1" t="s">
        <v>6665</v>
      </c>
      <c r="E729" s="2">
        <v>510</v>
      </c>
      <c r="F729" s="1" t="s">
        <v>6696</v>
      </c>
      <c r="G729" s="2" t="s">
        <v>18</v>
      </c>
      <c r="H729" s="1" t="s">
        <v>9811</v>
      </c>
      <c r="I729" s="3">
        <v>45198.364791666667</v>
      </c>
      <c r="J729" s="4">
        <v>500000</v>
      </c>
      <c r="K729" s="5">
        <v>31000</v>
      </c>
      <c r="L729" s="5">
        <v>439100</v>
      </c>
      <c r="M729" s="5">
        <f t="shared" si="26"/>
        <v>470100</v>
      </c>
      <c r="N729" s="38">
        <v>4.05</v>
      </c>
      <c r="O729" s="38">
        <v>5.3</v>
      </c>
    </row>
    <row r="730" spans="1:15">
      <c r="A730" s="1" t="s">
        <v>4459</v>
      </c>
      <c r="B730" s="1" t="s">
        <v>6697</v>
      </c>
      <c r="C730" s="1" t="s">
        <v>6698</v>
      </c>
      <c r="D730" s="1" t="s">
        <v>6665</v>
      </c>
      <c r="E730" s="2">
        <v>510</v>
      </c>
      <c r="F730" s="1" t="s">
        <v>6699</v>
      </c>
      <c r="G730" s="2" t="s">
        <v>18</v>
      </c>
      <c r="H730" s="1" t="s">
        <v>9812</v>
      </c>
      <c r="I730" s="3">
        <v>45231.477071759262</v>
      </c>
      <c r="J730" s="4">
        <v>558713</v>
      </c>
      <c r="K730" s="5">
        <v>41000</v>
      </c>
      <c r="L730" s="5">
        <v>566000</v>
      </c>
      <c r="M730" s="5">
        <f t="shared" si="26"/>
        <v>607000</v>
      </c>
      <c r="N730" s="38">
        <v>4.05</v>
      </c>
      <c r="O730" s="38">
        <v>5.3</v>
      </c>
    </row>
    <row r="731" spans="1:15">
      <c r="A731" s="1" t="s">
        <v>4459</v>
      </c>
      <c r="B731" s="1" t="s">
        <v>6700</v>
      </c>
      <c r="C731" s="1" t="s">
        <v>6701</v>
      </c>
      <c r="D731" s="1" t="s">
        <v>6702</v>
      </c>
      <c r="E731" s="2">
        <v>510</v>
      </c>
      <c r="F731" s="1" t="s">
        <v>6703</v>
      </c>
      <c r="G731" s="2" t="s">
        <v>18</v>
      </c>
      <c r="H731" s="1" t="s">
        <v>9813</v>
      </c>
      <c r="I731" s="3">
        <v>45275.357719907406</v>
      </c>
      <c r="J731" s="4">
        <v>175000</v>
      </c>
      <c r="K731" s="5">
        <v>9800</v>
      </c>
      <c r="L731" s="5">
        <v>101700</v>
      </c>
      <c r="M731" s="5">
        <f t="shared" si="26"/>
        <v>111500</v>
      </c>
      <c r="N731" s="38">
        <v>1.72</v>
      </c>
      <c r="O731" s="38">
        <v>1.72</v>
      </c>
    </row>
    <row r="732" spans="1:15">
      <c r="A732" s="1" t="s">
        <v>4459</v>
      </c>
      <c r="B732" s="1" t="s">
        <v>6704</v>
      </c>
      <c r="C732" s="1" t="s">
        <v>6705</v>
      </c>
      <c r="D732" s="1" t="s">
        <v>6702</v>
      </c>
      <c r="E732" s="2">
        <v>510</v>
      </c>
      <c r="F732" s="1" t="s">
        <v>6706</v>
      </c>
      <c r="G732" s="2" t="s">
        <v>18</v>
      </c>
      <c r="H732" s="1" t="s">
        <v>9814</v>
      </c>
      <c r="I732" s="3">
        <v>45275.402592592596</v>
      </c>
      <c r="J732" s="4">
        <v>117500</v>
      </c>
      <c r="K732" s="5">
        <v>7300</v>
      </c>
      <c r="L732" s="5">
        <v>68300</v>
      </c>
      <c r="M732" s="5">
        <f t="shared" si="26"/>
        <v>75600</v>
      </c>
      <c r="N732" s="38">
        <v>1.72</v>
      </c>
      <c r="O732" s="38">
        <v>1.72</v>
      </c>
    </row>
    <row r="733" spans="1:15">
      <c r="A733" s="1" t="s">
        <v>4459</v>
      </c>
      <c r="B733" s="1" t="s">
        <v>6707</v>
      </c>
      <c r="C733" s="1" t="s">
        <v>6708</v>
      </c>
      <c r="D733" s="1" t="s">
        <v>6702</v>
      </c>
      <c r="E733" s="2">
        <v>510</v>
      </c>
      <c r="F733" s="1" t="s">
        <v>6709</v>
      </c>
      <c r="G733" s="2" t="s">
        <v>18</v>
      </c>
      <c r="H733" s="1" t="s">
        <v>9815</v>
      </c>
      <c r="I733" s="3">
        <v>45250.574317129627</v>
      </c>
      <c r="J733" s="4">
        <v>164900</v>
      </c>
      <c r="K733" s="5">
        <v>10000</v>
      </c>
      <c r="L733" s="5">
        <v>99700</v>
      </c>
      <c r="M733" s="5">
        <f t="shared" si="26"/>
        <v>109700</v>
      </c>
      <c r="N733" s="38">
        <v>1.72</v>
      </c>
      <c r="O733" s="38">
        <v>1.72</v>
      </c>
    </row>
    <row r="734" spans="1:15">
      <c r="A734" s="1" t="s">
        <v>4459</v>
      </c>
      <c r="B734" s="1" t="s">
        <v>6710</v>
      </c>
      <c r="C734" s="1" t="s">
        <v>6711</v>
      </c>
      <c r="D734" s="1" t="s">
        <v>6702</v>
      </c>
      <c r="E734" s="2">
        <v>510</v>
      </c>
      <c r="F734" s="1" t="s">
        <v>6712</v>
      </c>
      <c r="G734" s="2" t="s">
        <v>18</v>
      </c>
      <c r="H734" s="1" t="s">
        <v>9816</v>
      </c>
      <c r="I734" s="3">
        <v>45183.380567129629</v>
      </c>
      <c r="J734" s="4">
        <v>180000</v>
      </c>
      <c r="K734" s="5">
        <v>6300</v>
      </c>
      <c r="L734" s="5">
        <v>126900</v>
      </c>
      <c r="M734" s="5">
        <f t="shared" si="26"/>
        <v>133200</v>
      </c>
      <c r="N734" s="38">
        <v>1.72</v>
      </c>
      <c r="O734" s="38">
        <v>1.72</v>
      </c>
    </row>
    <row r="735" spans="1:15">
      <c r="A735" s="1" t="s">
        <v>4459</v>
      </c>
      <c r="B735" s="1" t="s">
        <v>6713</v>
      </c>
      <c r="C735" s="1" t="s">
        <v>6714</v>
      </c>
      <c r="D735" s="1" t="s">
        <v>6702</v>
      </c>
      <c r="E735" s="2">
        <v>510</v>
      </c>
      <c r="F735" s="1" t="s">
        <v>6715</v>
      </c>
      <c r="G735" s="2" t="s">
        <v>18</v>
      </c>
      <c r="H735" s="1" t="s">
        <v>9817</v>
      </c>
      <c r="I735" s="3">
        <v>45279.451435185183</v>
      </c>
      <c r="J735" s="4">
        <v>161125</v>
      </c>
      <c r="K735" s="5">
        <v>8100</v>
      </c>
      <c r="L735" s="5">
        <v>115300</v>
      </c>
      <c r="M735" s="5">
        <f t="shared" si="26"/>
        <v>123400</v>
      </c>
      <c r="N735" s="38">
        <v>1.72</v>
      </c>
      <c r="O735" s="38">
        <v>1.72</v>
      </c>
    </row>
    <row r="736" spans="1:15">
      <c r="A736" s="1" t="s">
        <v>4459</v>
      </c>
      <c r="B736" s="1" t="s">
        <v>6716</v>
      </c>
      <c r="C736" s="1" t="s">
        <v>6717</v>
      </c>
      <c r="D736" s="1" t="s">
        <v>6702</v>
      </c>
      <c r="E736" s="2">
        <v>510</v>
      </c>
      <c r="F736" s="1" t="s">
        <v>6718</v>
      </c>
      <c r="G736" s="2" t="s">
        <v>18</v>
      </c>
      <c r="H736" s="1" t="s">
        <v>9818</v>
      </c>
      <c r="I736" s="3">
        <v>45113.678923611114</v>
      </c>
      <c r="J736" s="4">
        <v>196000</v>
      </c>
      <c r="K736" s="5">
        <v>8300</v>
      </c>
      <c r="L736" s="5">
        <v>142100</v>
      </c>
      <c r="M736" s="5">
        <f t="shared" si="26"/>
        <v>150400</v>
      </c>
      <c r="N736" s="38">
        <v>1.72</v>
      </c>
      <c r="O736" s="38">
        <v>1.72</v>
      </c>
    </row>
    <row r="737" spans="1:15">
      <c r="A737" s="1" t="s">
        <v>4459</v>
      </c>
      <c r="B737" s="1" t="s">
        <v>6719</v>
      </c>
      <c r="C737" s="1" t="s">
        <v>6720</v>
      </c>
      <c r="D737" s="1" t="s">
        <v>6702</v>
      </c>
      <c r="E737" s="2">
        <v>510</v>
      </c>
      <c r="F737" s="1" t="s">
        <v>6721</v>
      </c>
      <c r="G737" s="2" t="s">
        <v>18</v>
      </c>
      <c r="H737" s="1" t="s">
        <v>9819</v>
      </c>
      <c r="I737" s="3">
        <v>44995.620671296296</v>
      </c>
      <c r="J737" s="4">
        <v>92000</v>
      </c>
      <c r="K737" s="5">
        <v>7000</v>
      </c>
      <c r="L737" s="5">
        <v>63700</v>
      </c>
      <c r="M737" s="5">
        <f t="shared" si="26"/>
        <v>70700</v>
      </c>
      <c r="N737" s="38">
        <v>1.72</v>
      </c>
      <c r="O737" s="38">
        <v>1.72</v>
      </c>
    </row>
    <row r="738" spans="1:15">
      <c r="A738" s="1" t="s">
        <v>4459</v>
      </c>
      <c r="B738" s="1" t="s">
        <v>6722</v>
      </c>
      <c r="C738" s="1" t="s">
        <v>6723</v>
      </c>
      <c r="D738" s="1" t="s">
        <v>6702</v>
      </c>
      <c r="E738" s="2">
        <v>510</v>
      </c>
      <c r="F738" s="1" t="s">
        <v>6724</v>
      </c>
      <c r="G738" s="2" t="s">
        <v>18</v>
      </c>
      <c r="H738" s="1" t="s">
        <v>9820</v>
      </c>
      <c r="I738" s="3">
        <v>45149.592280092591</v>
      </c>
      <c r="J738" s="4">
        <v>130500</v>
      </c>
      <c r="K738" s="5">
        <v>7400</v>
      </c>
      <c r="L738" s="5">
        <v>111500</v>
      </c>
      <c r="M738" s="5">
        <f t="shared" si="26"/>
        <v>118900</v>
      </c>
      <c r="N738" s="38">
        <v>1.72</v>
      </c>
      <c r="O738" s="38">
        <v>1.72</v>
      </c>
    </row>
    <row r="739" spans="1:15">
      <c r="A739" s="1" t="s">
        <v>4459</v>
      </c>
      <c r="B739" s="1" t="s">
        <v>6725</v>
      </c>
      <c r="C739" s="1" t="s">
        <v>6726</v>
      </c>
      <c r="D739" s="1" t="s">
        <v>6702</v>
      </c>
      <c r="E739" s="2">
        <v>510</v>
      </c>
      <c r="F739" s="1" t="s">
        <v>6727</v>
      </c>
      <c r="G739" s="2" t="s">
        <v>18</v>
      </c>
      <c r="H739" s="1" t="s">
        <v>9821</v>
      </c>
      <c r="I739" s="3">
        <v>45197.393877314818</v>
      </c>
      <c r="J739" s="4">
        <v>240752</v>
      </c>
      <c r="K739" s="5">
        <v>6000</v>
      </c>
      <c r="L739" s="5">
        <v>224800</v>
      </c>
      <c r="M739" s="5">
        <f t="shared" si="26"/>
        <v>230800</v>
      </c>
      <c r="N739" s="38">
        <v>1.72</v>
      </c>
      <c r="O739" s="38">
        <v>1.72</v>
      </c>
    </row>
    <row r="740" spans="1:15">
      <c r="A740" s="1" t="s">
        <v>4459</v>
      </c>
      <c r="B740" s="1" t="s">
        <v>6728</v>
      </c>
      <c r="C740" s="1" t="s">
        <v>6729</v>
      </c>
      <c r="D740" s="1" t="s">
        <v>6702</v>
      </c>
      <c r="E740" s="2">
        <v>510</v>
      </c>
      <c r="F740" s="1" t="s">
        <v>6730</v>
      </c>
      <c r="G740" s="2" t="s">
        <v>18</v>
      </c>
      <c r="H740" s="1" t="s">
        <v>9822</v>
      </c>
      <c r="I740" s="3">
        <v>45110.44054398148</v>
      </c>
      <c r="J740" s="4">
        <v>106000</v>
      </c>
      <c r="K740" s="5">
        <v>8300</v>
      </c>
      <c r="L740" s="5">
        <v>93400</v>
      </c>
      <c r="M740" s="5">
        <f t="shared" si="26"/>
        <v>101700</v>
      </c>
      <c r="N740" s="38">
        <v>1.72</v>
      </c>
      <c r="O740" s="38">
        <v>1.72</v>
      </c>
    </row>
    <row r="741" spans="1:15">
      <c r="A741" s="1" t="s">
        <v>4459</v>
      </c>
      <c r="B741" s="1" t="s">
        <v>6731</v>
      </c>
      <c r="C741" s="1" t="s">
        <v>6732</v>
      </c>
      <c r="D741" s="1" t="s">
        <v>6702</v>
      </c>
      <c r="E741" s="2">
        <v>510</v>
      </c>
      <c r="F741" s="1" t="s">
        <v>6733</v>
      </c>
      <c r="G741" s="2" t="s">
        <v>18</v>
      </c>
      <c r="H741" s="1" t="s">
        <v>9823</v>
      </c>
      <c r="I741" s="3">
        <v>44991.431747685187</v>
      </c>
      <c r="J741" s="4">
        <v>93000</v>
      </c>
      <c r="K741" s="5">
        <v>7800</v>
      </c>
      <c r="L741" s="5">
        <v>82000</v>
      </c>
      <c r="M741" s="5">
        <f t="shared" si="26"/>
        <v>89800</v>
      </c>
      <c r="N741" s="38">
        <v>1.72</v>
      </c>
      <c r="O741" s="38">
        <v>1.72</v>
      </c>
    </row>
    <row r="742" spans="1:15">
      <c r="A742" s="1" t="s">
        <v>4459</v>
      </c>
      <c r="B742" s="1" t="s">
        <v>6734</v>
      </c>
      <c r="C742" s="1" t="s">
        <v>6735</v>
      </c>
      <c r="D742" s="1" t="s">
        <v>6702</v>
      </c>
      <c r="E742" s="2">
        <v>510</v>
      </c>
      <c r="F742" s="1" t="s">
        <v>6736</v>
      </c>
      <c r="G742" s="2" t="s">
        <v>18</v>
      </c>
      <c r="H742" s="1" t="s">
        <v>9824</v>
      </c>
      <c r="I742" s="3">
        <v>45114.374872685185</v>
      </c>
      <c r="J742" s="4">
        <v>58000</v>
      </c>
      <c r="K742" s="5">
        <v>6400</v>
      </c>
      <c r="L742" s="5">
        <v>53800</v>
      </c>
      <c r="M742" s="5">
        <f t="shared" si="26"/>
        <v>60200</v>
      </c>
      <c r="N742" s="38">
        <v>1.72</v>
      </c>
      <c r="O742" s="38">
        <v>1.72</v>
      </c>
    </row>
    <row r="743" spans="1:15">
      <c r="A743" s="1" t="s">
        <v>4459</v>
      </c>
      <c r="B743" s="1" t="s">
        <v>6737</v>
      </c>
      <c r="C743" s="1" t="s">
        <v>6738</v>
      </c>
      <c r="D743" s="1" t="s">
        <v>6702</v>
      </c>
      <c r="E743" s="2">
        <v>510</v>
      </c>
      <c r="F743" s="1" t="s">
        <v>6739</v>
      </c>
      <c r="G743" s="2" t="s">
        <v>18</v>
      </c>
      <c r="H743" s="1" t="s">
        <v>9825</v>
      </c>
      <c r="I743" s="3">
        <v>45121.461712962962</v>
      </c>
      <c r="J743" s="4">
        <v>134000</v>
      </c>
      <c r="K743" s="5">
        <v>8000</v>
      </c>
      <c r="L743" s="5">
        <v>132800</v>
      </c>
      <c r="M743" s="5">
        <f t="shared" si="26"/>
        <v>140800</v>
      </c>
      <c r="N743" s="38">
        <v>1.72</v>
      </c>
      <c r="O743" s="38">
        <v>1.72</v>
      </c>
    </row>
    <row r="744" spans="1:15">
      <c r="A744" s="1" t="s">
        <v>4459</v>
      </c>
      <c r="B744" s="1" t="s">
        <v>6740</v>
      </c>
      <c r="C744" s="1" t="s">
        <v>6741</v>
      </c>
      <c r="D744" s="1" t="s">
        <v>6702</v>
      </c>
      <c r="E744" s="2">
        <v>510</v>
      </c>
      <c r="F744" s="1" t="s">
        <v>6742</v>
      </c>
      <c r="G744" s="2" t="s">
        <v>18</v>
      </c>
      <c r="H744" s="1" t="s">
        <v>9826</v>
      </c>
      <c r="I744" s="3">
        <v>44998.53434027778</v>
      </c>
      <c r="J744" s="4">
        <v>167000</v>
      </c>
      <c r="K744" s="5">
        <v>9800</v>
      </c>
      <c r="L744" s="5">
        <v>167800</v>
      </c>
      <c r="M744" s="5">
        <f t="shared" si="26"/>
        <v>177600</v>
      </c>
      <c r="N744" s="38">
        <v>1.72</v>
      </c>
      <c r="O744" s="38">
        <v>1.72</v>
      </c>
    </row>
    <row r="745" spans="1:15">
      <c r="A745" s="1" t="s">
        <v>4459</v>
      </c>
      <c r="B745" s="1" t="s">
        <v>6743</v>
      </c>
      <c r="C745" s="1" t="s">
        <v>6744</v>
      </c>
      <c r="D745" s="1" t="s">
        <v>6702</v>
      </c>
      <c r="E745" s="2">
        <v>510</v>
      </c>
      <c r="F745" s="1" t="s">
        <v>6745</v>
      </c>
      <c r="G745" s="2" t="s">
        <v>18</v>
      </c>
      <c r="H745" s="1" t="s">
        <v>9827</v>
      </c>
      <c r="I745" s="3">
        <v>45043.460069444445</v>
      </c>
      <c r="J745" s="4">
        <v>65000</v>
      </c>
      <c r="K745" s="5">
        <v>11300</v>
      </c>
      <c r="L745" s="5">
        <v>58500</v>
      </c>
      <c r="M745" s="5">
        <f t="shared" si="26"/>
        <v>69800</v>
      </c>
      <c r="N745" s="38">
        <v>1.72</v>
      </c>
      <c r="O745" s="38">
        <v>1.72</v>
      </c>
    </row>
    <row r="746" spans="1:15">
      <c r="A746" s="1" t="s">
        <v>4459</v>
      </c>
      <c r="B746" s="1" t="s">
        <v>6746</v>
      </c>
      <c r="C746" s="1" t="s">
        <v>6747</v>
      </c>
      <c r="D746" s="1" t="s">
        <v>6702</v>
      </c>
      <c r="E746" s="2">
        <v>510</v>
      </c>
      <c r="F746" s="1" t="s">
        <v>6748</v>
      </c>
      <c r="G746" s="2" t="s">
        <v>18</v>
      </c>
      <c r="H746" s="1" t="s">
        <v>9828</v>
      </c>
      <c r="I746" s="3">
        <v>44939.435694444444</v>
      </c>
      <c r="J746" s="4">
        <v>99000</v>
      </c>
      <c r="K746" s="5">
        <v>6900</v>
      </c>
      <c r="L746" s="5">
        <v>107400</v>
      </c>
      <c r="M746" s="5">
        <f t="shared" si="26"/>
        <v>114300</v>
      </c>
      <c r="N746" s="38">
        <v>1.72</v>
      </c>
      <c r="O746" s="38">
        <v>1.72</v>
      </c>
    </row>
    <row r="747" spans="1:15">
      <c r="A747" s="1" t="s">
        <v>4459</v>
      </c>
      <c r="B747" s="1" t="s">
        <v>6749</v>
      </c>
      <c r="C747" s="1" t="s">
        <v>6750</v>
      </c>
      <c r="D747" s="1" t="s">
        <v>6702</v>
      </c>
      <c r="E747" s="2">
        <v>510</v>
      </c>
      <c r="F747" s="1" t="s">
        <v>6751</v>
      </c>
      <c r="G747" s="2" t="s">
        <v>18</v>
      </c>
      <c r="H747" s="1" t="s">
        <v>9829</v>
      </c>
      <c r="I747" s="3">
        <v>45264.638310185182</v>
      </c>
      <c r="J747" s="4">
        <v>95000</v>
      </c>
      <c r="K747" s="5">
        <v>7600</v>
      </c>
      <c r="L747" s="5">
        <v>102500</v>
      </c>
      <c r="M747" s="5">
        <f t="shared" si="26"/>
        <v>110100</v>
      </c>
      <c r="N747" s="38">
        <v>1.72</v>
      </c>
      <c r="O747" s="38">
        <v>1.72</v>
      </c>
    </row>
    <row r="748" spans="1:15">
      <c r="A748" s="1" t="s">
        <v>4459</v>
      </c>
      <c r="B748" s="1" t="s">
        <v>6752</v>
      </c>
      <c r="C748" s="1" t="s">
        <v>6753</v>
      </c>
      <c r="D748" s="1" t="s">
        <v>6702</v>
      </c>
      <c r="E748" s="2">
        <v>510</v>
      </c>
      <c r="F748" s="1" t="s">
        <v>6754</v>
      </c>
      <c r="G748" s="2" t="s">
        <v>18</v>
      </c>
      <c r="H748" s="1" t="s">
        <v>9830</v>
      </c>
      <c r="I748" s="3">
        <v>45135.570520833331</v>
      </c>
      <c r="J748" s="4">
        <v>200000</v>
      </c>
      <c r="K748" s="5">
        <v>9800</v>
      </c>
      <c r="L748" s="5">
        <v>237800</v>
      </c>
      <c r="M748" s="5">
        <f>SUM(K748:L748)+400</f>
        <v>248000</v>
      </c>
      <c r="N748" s="38">
        <v>1.72</v>
      </c>
      <c r="O748" s="38">
        <v>1.72</v>
      </c>
    </row>
    <row r="749" spans="1:15">
      <c r="A749" s="1" t="s">
        <v>4459</v>
      </c>
      <c r="B749" s="1" t="s">
        <v>6755</v>
      </c>
      <c r="C749" s="1" t="s">
        <v>6756</v>
      </c>
      <c r="D749" s="1" t="s">
        <v>6757</v>
      </c>
      <c r="E749" s="2">
        <v>509</v>
      </c>
      <c r="F749" s="1" t="s">
        <v>6758</v>
      </c>
      <c r="G749" s="2" t="s">
        <v>18</v>
      </c>
      <c r="H749" s="1" t="s">
        <v>9830</v>
      </c>
      <c r="I749" s="3">
        <v>45135.570520833331</v>
      </c>
      <c r="K749" s="5">
        <v>400</v>
      </c>
      <c r="L749" s="5">
        <v>0</v>
      </c>
      <c r="N749" s="38">
        <v>1</v>
      </c>
      <c r="O749" s="38">
        <v>1</v>
      </c>
    </row>
    <row r="750" spans="1:15">
      <c r="A750" s="1" t="s">
        <v>4459</v>
      </c>
      <c r="B750" s="1" t="s">
        <v>6759</v>
      </c>
      <c r="C750" s="1" t="s">
        <v>6760</v>
      </c>
      <c r="D750" s="1" t="s">
        <v>6761</v>
      </c>
      <c r="E750" s="2">
        <v>510</v>
      </c>
      <c r="F750" s="1" t="s">
        <v>6762</v>
      </c>
      <c r="G750" s="2" t="s">
        <v>18</v>
      </c>
      <c r="H750" s="1" t="s">
        <v>9831</v>
      </c>
      <c r="I750" s="3">
        <v>45036.358553240738</v>
      </c>
      <c r="J750" s="4">
        <v>110000</v>
      </c>
      <c r="K750" s="5">
        <v>5400</v>
      </c>
      <c r="L750" s="5">
        <v>54300</v>
      </c>
      <c r="M750" s="5">
        <f t="shared" ref="M750:M771" si="27">SUM(K750:L750)</f>
        <v>59700</v>
      </c>
      <c r="N750" s="38">
        <v>1.08</v>
      </c>
      <c r="O750" s="38">
        <v>1.08</v>
      </c>
    </row>
    <row r="751" spans="1:15">
      <c r="A751" s="1" t="s">
        <v>4459</v>
      </c>
      <c r="B751" s="1" t="s">
        <v>6763</v>
      </c>
      <c r="C751" s="1" t="s">
        <v>6764</v>
      </c>
      <c r="D751" s="1" t="s">
        <v>6761</v>
      </c>
      <c r="E751" s="2">
        <v>510</v>
      </c>
      <c r="F751" s="1" t="s">
        <v>6765</v>
      </c>
      <c r="G751" s="2" t="s">
        <v>18</v>
      </c>
      <c r="H751" s="1" t="s">
        <v>9832</v>
      </c>
      <c r="I751" s="3">
        <v>44956.635300925926</v>
      </c>
      <c r="J751" s="4">
        <v>127000</v>
      </c>
      <c r="K751" s="5">
        <v>9100</v>
      </c>
      <c r="L751" s="5">
        <v>71100</v>
      </c>
      <c r="M751" s="5">
        <f t="shared" si="27"/>
        <v>80200</v>
      </c>
      <c r="N751" s="38">
        <v>1.08</v>
      </c>
      <c r="O751" s="38">
        <v>1.08</v>
      </c>
    </row>
    <row r="752" spans="1:15">
      <c r="A752" s="1" t="s">
        <v>4459</v>
      </c>
      <c r="B752" s="1" t="s">
        <v>6766</v>
      </c>
      <c r="C752" s="1" t="s">
        <v>6767</v>
      </c>
      <c r="D752" s="1" t="s">
        <v>6761</v>
      </c>
      <c r="E752" s="2">
        <v>510</v>
      </c>
      <c r="F752" s="1" t="s">
        <v>6768</v>
      </c>
      <c r="G752" s="2" t="s">
        <v>18</v>
      </c>
      <c r="H752" s="1" t="s">
        <v>9833</v>
      </c>
      <c r="I752" s="3">
        <v>45019.51934027778</v>
      </c>
      <c r="J752" s="4">
        <v>100000</v>
      </c>
      <c r="K752" s="5">
        <v>3900</v>
      </c>
      <c r="L752" s="5">
        <v>64400</v>
      </c>
      <c r="M752" s="5">
        <f t="shared" si="27"/>
        <v>68300</v>
      </c>
      <c r="N752" s="38">
        <v>1.08</v>
      </c>
      <c r="O752" s="38">
        <v>1.08</v>
      </c>
    </row>
    <row r="753" spans="1:15">
      <c r="A753" s="1" t="s">
        <v>4459</v>
      </c>
      <c r="B753" s="1" t="s">
        <v>6769</v>
      </c>
      <c r="C753" s="1" t="s">
        <v>6770</v>
      </c>
      <c r="D753" s="1" t="s">
        <v>6761</v>
      </c>
      <c r="E753" s="2">
        <v>510</v>
      </c>
      <c r="F753" s="1" t="s">
        <v>6771</v>
      </c>
      <c r="G753" s="2" t="s">
        <v>18</v>
      </c>
      <c r="H753" s="1" t="s">
        <v>9834</v>
      </c>
      <c r="I753" s="3">
        <v>45013.406608796293</v>
      </c>
      <c r="J753" s="4">
        <v>85000</v>
      </c>
      <c r="K753" s="5">
        <v>9100</v>
      </c>
      <c r="L753" s="5">
        <v>52600</v>
      </c>
      <c r="M753" s="5">
        <f t="shared" si="27"/>
        <v>61700</v>
      </c>
      <c r="N753" s="38">
        <v>1.08</v>
      </c>
      <c r="O753" s="38">
        <v>1.08</v>
      </c>
    </row>
    <row r="754" spans="1:15">
      <c r="A754" s="1" t="s">
        <v>4459</v>
      </c>
      <c r="B754" s="1" t="s">
        <v>6772</v>
      </c>
      <c r="C754" s="1" t="s">
        <v>6773</v>
      </c>
      <c r="D754" s="1" t="s">
        <v>6761</v>
      </c>
      <c r="E754" s="2">
        <v>510</v>
      </c>
      <c r="F754" s="1" t="s">
        <v>6774</v>
      </c>
      <c r="G754" s="2" t="s">
        <v>18</v>
      </c>
      <c r="H754" s="1" t="s">
        <v>9835</v>
      </c>
      <c r="I754" s="3">
        <v>45261.579050925924</v>
      </c>
      <c r="J754" s="4">
        <v>75150</v>
      </c>
      <c r="K754" s="5">
        <v>4000</v>
      </c>
      <c r="L754" s="5">
        <v>54300</v>
      </c>
      <c r="M754" s="5">
        <f t="shared" si="27"/>
        <v>58300</v>
      </c>
      <c r="N754" s="38">
        <v>1.08</v>
      </c>
      <c r="O754" s="38">
        <v>1.08</v>
      </c>
    </row>
    <row r="755" spans="1:15">
      <c r="A755" s="1" t="s">
        <v>4459</v>
      </c>
      <c r="B755" s="1" t="s">
        <v>6775</v>
      </c>
      <c r="C755" s="1" t="s">
        <v>6776</v>
      </c>
      <c r="D755" s="1" t="s">
        <v>6761</v>
      </c>
      <c r="E755" s="2">
        <v>510</v>
      </c>
      <c r="F755" s="1" t="s">
        <v>6777</v>
      </c>
      <c r="G755" s="2" t="s">
        <v>18</v>
      </c>
      <c r="H755" s="1" t="s">
        <v>9836</v>
      </c>
      <c r="I755" s="3">
        <v>45236.662905092591</v>
      </c>
      <c r="J755" s="4">
        <v>32500</v>
      </c>
      <c r="K755" s="5">
        <v>4400</v>
      </c>
      <c r="L755" s="5">
        <v>23800</v>
      </c>
      <c r="M755" s="5">
        <f t="shared" si="27"/>
        <v>28200</v>
      </c>
      <c r="N755" s="38">
        <v>1.08</v>
      </c>
      <c r="O755" s="38">
        <v>1.08</v>
      </c>
    </row>
    <row r="756" spans="1:15">
      <c r="A756" s="1" t="s">
        <v>4459</v>
      </c>
      <c r="B756" s="1" t="s">
        <v>6778</v>
      </c>
      <c r="C756" s="1" t="s">
        <v>6779</v>
      </c>
      <c r="D756" s="1" t="s">
        <v>6761</v>
      </c>
      <c r="E756" s="2">
        <v>510</v>
      </c>
      <c r="F756" s="1" t="s">
        <v>6780</v>
      </c>
      <c r="G756" s="2" t="s">
        <v>18</v>
      </c>
      <c r="H756" s="1" t="s">
        <v>9837</v>
      </c>
      <c r="I756" s="3">
        <v>45033.390567129631</v>
      </c>
      <c r="J756" s="4">
        <v>34000</v>
      </c>
      <c r="K756" s="5">
        <v>3700</v>
      </c>
      <c r="L756" s="5">
        <v>27500</v>
      </c>
      <c r="M756" s="5">
        <f t="shared" si="27"/>
        <v>31200</v>
      </c>
      <c r="N756" s="38">
        <v>1.08</v>
      </c>
      <c r="O756" s="38">
        <v>1.08</v>
      </c>
    </row>
    <row r="757" spans="1:15">
      <c r="A757" s="1" t="s">
        <v>4459</v>
      </c>
      <c r="B757" s="1" t="s">
        <v>6781</v>
      </c>
      <c r="C757" s="1" t="s">
        <v>6782</v>
      </c>
      <c r="D757" s="1" t="s">
        <v>6761</v>
      </c>
      <c r="E757" s="2">
        <v>510</v>
      </c>
      <c r="F757" s="1" t="s">
        <v>6783</v>
      </c>
      <c r="G757" s="2" t="s">
        <v>18</v>
      </c>
      <c r="H757" s="1" t="s">
        <v>9838</v>
      </c>
      <c r="I757" s="3">
        <v>45002.626805555556</v>
      </c>
      <c r="J757" s="4">
        <v>55000</v>
      </c>
      <c r="K757" s="5">
        <v>4100</v>
      </c>
      <c r="L757" s="5">
        <v>47200</v>
      </c>
      <c r="M757" s="5">
        <f t="shared" si="27"/>
        <v>51300</v>
      </c>
      <c r="N757" s="38">
        <v>1.08</v>
      </c>
      <c r="O757" s="38">
        <v>1.08</v>
      </c>
    </row>
    <row r="758" spans="1:15">
      <c r="A758" s="1" t="s">
        <v>4459</v>
      </c>
      <c r="B758" s="1" t="s">
        <v>6784</v>
      </c>
      <c r="C758" s="1" t="s">
        <v>6785</v>
      </c>
      <c r="D758" s="1" t="s">
        <v>6761</v>
      </c>
      <c r="E758" s="2">
        <v>510</v>
      </c>
      <c r="F758" s="1" t="s">
        <v>6786</v>
      </c>
      <c r="G758" s="2" t="s">
        <v>18</v>
      </c>
      <c r="H758" s="1" t="s">
        <v>9839</v>
      </c>
      <c r="I758" s="3">
        <v>45169.508819444447</v>
      </c>
      <c r="J758" s="4">
        <v>89725</v>
      </c>
      <c r="K758" s="5">
        <v>7300</v>
      </c>
      <c r="L758" s="5">
        <v>77000</v>
      </c>
      <c r="M758" s="5">
        <f t="shared" si="27"/>
        <v>84300</v>
      </c>
      <c r="N758" s="38">
        <v>1.08</v>
      </c>
      <c r="O758" s="38">
        <v>1.08</v>
      </c>
    </row>
    <row r="759" spans="1:15">
      <c r="A759" s="1" t="s">
        <v>4459</v>
      </c>
      <c r="B759" s="1" t="s">
        <v>6787</v>
      </c>
      <c r="C759" s="1" t="s">
        <v>6788</v>
      </c>
      <c r="D759" s="1" t="s">
        <v>6761</v>
      </c>
      <c r="E759" s="2">
        <v>510</v>
      </c>
      <c r="F759" s="1" t="s">
        <v>6789</v>
      </c>
      <c r="G759" s="2" t="s">
        <v>18</v>
      </c>
      <c r="H759" s="1" t="s">
        <v>9840</v>
      </c>
      <c r="I759" s="3">
        <v>44978.530405092592</v>
      </c>
      <c r="J759" s="4">
        <v>60000</v>
      </c>
      <c r="K759" s="5">
        <v>4000</v>
      </c>
      <c r="L759" s="5">
        <v>53400</v>
      </c>
      <c r="M759" s="5">
        <f t="shared" si="27"/>
        <v>57400</v>
      </c>
      <c r="N759" s="38">
        <v>1.08</v>
      </c>
      <c r="O759" s="38">
        <v>1.08</v>
      </c>
    </row>
    <row r="760" spans="1:15">
      <c r="A760" s="1" t="s">
        <v>4459</v>
      </c>
      <c r="B760" s="1" t="s">
        <v>6790</v>
      </c>
      <c r="C760" s="1" t="s">
        <v>6791</v>
      </c>
      <c r="D760" s="1" t="s">
        <v>6761</v>
      </c>
      <c r="E760" s="2">
        <v>510</v>
      </c>
      <c r="F760" s="1" t="s">
        <v>6792</v>
      </c>
      <c r="G760" s="2" t="s">
        <v>18</v>
      </c>
      <c r="H760" s="1" t="s">
        <v>9841</v>
      </c>
      <c r="I760" s="3">
        <v>44950.36546296296</v>
      </c>
      <c r="J760" s="4">
        <v>55000</v>
      </c>
      <c r="K760" s="5">
        <v>3900</v>
      </c>
      <c r="L760" s="5">
        <v>50800</v>
      </c>
      <c r="M760" s="5">
        <f t="shared" si="27"/>
        <v>54700</v>
      </c>
      <c r="N760" s="38">
        <v>1.08</v>
      </c>
      <c r="O760" s="38">
        <v>1.08</v>
      </c>
    </row>
    <row r="761" spans="1:15">
      <c r="A761" s="1" t="s">
        <v>4459</v>
      </c>
      <c r="B761" s="1" t="s">
        <v>6793</v>
      </c>
      <c r="C761" s="1" t="s">
        <v>6794</v>
      </c>
      <c r="D761" s="1" t="s">
        <v>6761</v>
      </c>
      <c r="E761" s="2">
        <v>510</v>
      </c>
      <c r="F761" s="1" t="s">
        <v>6795</v>
      </c>
      <c r="G761" s="2" t="s">
        <v>18</v>
      </c>
      <c r="H761" s="1" t="s">
        <v>9842</v>
      </c>
      <c r="I761" s="3">
        <v>45194.523356481484</v>
      </c>
      <c r="J761" s="4">
        <v>80000</v>
      </c>
      <c r="K761" s="5">
        <v>4700</v>
      </c>
      <c r="L761" s="5">
        <v>80400</v>
      </c>
      <c r="M761" s="5">
        <f t="shared" si="27"/>
        <v>85100</v>
      </c>
      <c r="N761" s="38">
        <v>1.08</v>
      </c>
      <c r="O761" s="38">
        <v>1.08</v>
      </c>
    </row>
    <row r="762" spans="1:15">
      <c r="A762" s="1" t="s">
        <v>4459</v>
      </c>
      <c r="B762" s="1" t="s">
        <v>6796</v>
      </c>
      <c r="C762" s="1" t="s">
        <v>6797</v>
      </c>
      <c r="D762" s="1" t="s">
        <v>6761</v>
      </c>
      <c r="E762" s="2">
        <v>510</v>
      </c>
      <c r="F762" s="1" t="s">
        <v>6798</v>
      </c>
      <c r="G762" s="2" t="s">
        <v>18</v>
      </c>
      <c r="H762" s="1" t="s">
        <v>9843</v>
      </c>
      <c r="I762" s="3">
        <v>45017.46193287037</v>
      </c>
      <c r="J762" s="4">
        <v>68000</v>
      </c>
      <c r="K762" s="5">
        <v>4200</v>
      </c>
      <c r="L762" s="5">
        <v>68800</v>
      </c>
      <c r="M762" s="5">
        <f t="shared" si="27"/>
        <v>73000</v>
      </c>
      <c r="N762" s="38">
        <v>1.08</v>
      </c>
      <c r="O762" s="38">
        <v>1.08</v>
      </c>
    </row>
    <row r="763" spans="1:15">
      <c r="A763" s="1" t="s">
        <v>4459</v>
      </c>
      <c r="B763" s="1" t="s">
        <v>6799</v>
      </c>
      <c r="C763" s="1" t="s">
        <v>6800</v>
      </c>
      <c r="D763" s="1" t="s">
        <v>6761</v>
      </c>
      <c r="E763" s="2">
        <v>510</v>
      </c>
      <c r="F763" s="1" t="s">
        <v>6801</v>
      </c>
      <c r="G763" s="2" t="s">
        <v>18</v>
      </c>
      <c r="H763" s="1" t="s">
        <v>9844</v>
      </c>
      <c r="I763" s="3">
        <v>45250.410925925928</v>
      </c>
      <c r="J763" s="4">
        <v>45000</v>
      </c>
      <c r="K763" s="5">
        <v>3000</v>
      </c>
      <c r="L763" s="5">
        <v>45700</v>
      </c>
      <c r="M763" s="5">
        <f t="shared" si="27"/>
        <v>48700</v>
      </c>
      <c r="N763" s="38">
        <v>1.08</v>
      </c>
      <c r="O763" s="38">
        <v>1.08</v>
      </c>
    </row>
    <row r="764" spans="1:15">
      <c r="A764" s="1" t="s">
        <v>4459</v>
      </c>
      <c r="B764" s="1" t="s">
        <v>6802</v>
      </c>
      <c r="C764" s="1" t="s">
        <v>6803</v>
      </c>
      <c r="D764" s="1" t="s">
        <v>6761</v>
      </c>
      <c r="E764" s="2">
        <v>510</v>
      </c>
      <c r="F764" s="1" t="s">
        <v>6804</v>
      </c>
      <c r="G764" s="2" t="s">
        <v>18</v>
      </c>
      <c r="H764" s="1" t="s">
        <v>9845</v>
      </c>
      <c r="I764" s="3">
        <v>45244.598483796297</v>
      </c>
      <c r="J764" s="4">
        <v>100000</v>
      </c>
      <c r="K764" s="5">
        <v>4200</v>
      </c>
      <c r="L764" s="5">
        <v>105500</v>
      </c>
      <c r="M764" s="5">
        <f t="shared" si="27"/>
        <v>109700</v>
      </c>
      <c r="N764" s="38">
        <v>1.08</v>
      </c>
      <c r="O764" s="38">
        <v>1.08</v>
      </c>
    </row>
    <row r="765" spans="1:15">
      <c r="A765" s="1" t="s">
        <v>4459</v>
      </c>
      <c r="B765" s="1" t="s">
        <v>6805</v>
      </c>
      <c r="C765" s="1" t="s">
        <v>6806</v>
      </c>
      <c r="D765" s="1" t="s">
        <v>6761</v>
      </c>
      <c r="E765" s="2">
        <v>510</v>
      </c>
      <c r="F765" s="1" t="s">
        <v>6807</v>
      </c>
      <c r="G765" s="2" t="s">
        <v>18</v>
      </c>
      <c r="H765" s="1" t="s">
        <v>9846</v>
      </c>
      <c r="I765" s="3">
        <v>45055.501064814816</v>
      </c>
      <c r="J765" s="4">
        <v>48000</v>
      </c>
      <c r="K765" s="5">
        <v>3500</v>
      </c>
      <c r="L765" s="5">
        <v>49700</v>
      </c>
      <c r="M765" s="5">
        <f t="shared" si="27"/>
        <v>53200</v>
      </c>
      <c r="N765" s="38">
        <v>1.08</v>
      </c>
      <c r="O765" s="38">
        <v>1.08</v>
      </c>
    </row>
    <row r="766" spans="1:15">
      <c r="A766" s="1" t="s">
        <v>4459</v>
      </c>
      <c r="B766" s="1" t="s">
        <v>6808</v>
      </c>
      <c r="C766" s="1" t="s">
        <v>6809</v>
      </c>
      <c r="D766" s="1" t="s">
        <v>6761</v>
      </c>
      <c r="E766" s="2">
        <v>510</v>
      </c>
      <c r="F766" s="1" t="s">
        <v>6810</v>
      </c>
      <c r="G766" s="2" t="s">
        <v>18</v>
      </c>
      <c r="H766" s="1" t="s">
        <v>9847</v>
      </c>
      <c r="I766" s="3">
        <v>45208.368506944447</v>
      </c>
      <c r="J766" s="4">
        <v>99900</v>
      </c>
      <c r="K766" s="5">
        <v>4700</v>
      </c>
      <c r="L766" s="5">
        <v>110000</v>
      </c>
      <c r="M766" s="5">
        <f t="shared" si="27"/>
        <v>114700</v>
      </c>
      <c r="N766" s="38">
        <v>1.08</v>
      </c>
      <c r="O766" s="38">
        <v>1.08</v>
      </c>
    </row>
    <row r="767" spans="1:15">
      <c r="A767" s="1" t="s">
        <v>4459</v>
      </c>
      <c r="B767" s="1" t="s">
        <v>6811</v>
      </c>
      <c r="C767" s="1" t="s">
        <v>6812</v>
      </c>
      <c r="D767" s="1" t="s">
        <v>6761</v>
      </c>
      <c r="E767" s="2">
        <v>510</v>
      </c>
      <c r="F767" s="1" t="s">
        <v>6813</v>
      </c>
      <c r="G767" s="2" t="s">
        <v>18</v>
      </c>
      <c r="H767" s="1" t="s">
        <v>10120</v>
      </c>
      <c r="I767" s="3">
        <v>45072.592939814815</v>
      </c>
      <c r="J767" s="4">
        <v>17500</v>
      </c>
      <c r="K767" s="5">
        <v>2500</v>
      </c>
      <c r="L767" s="5">
        <v>18600</v>
      </c>
      <c r="M767" s="5">
        <f t="shared" si="27"/>
        <v>21100</v>
      </c>
      <c r="N767" s="38">
        <v>1.08</v>
      </c>
      <c r="O767" s="38">
        <v>1.08</v>
      </c>
    </row>
    <row r="768" spans="1:15">
      <c r="A768" s="1" t="s">
        <v>4459</v>
      </c>
      <c r="B768" s="1" t="s">
        <v>6814</v>
      </c>
      <c r="C768" s="1" t="s">
        <v>6815</v>
      </c>
      <c r="D768" s="1" t="s">
        <v>6761</v>
      </c>
      <c r="E768" s="2">
        <v>510</v>
      </c>
      <c r="F768" s="1" t="s">
        <v>6816</v>
      </c>
      <c r="G768" s="2" t="s">
        <v>18</v>
      </c>
      <c r="H768" s="1" t="s">
        <v>10121</v>
      </c>
      <c r="I768" s="3">
        <v>45023.386261574073</v>
      </c>
      <c r="J768" s="4">
        <v>55000</v>
      </c>
      <c r="K768" s="5">
        <v>10300</v>
      </c>
      <c r="L768" s="5">
        <v>56200</v>
      </c>
      <c r="M768" s="5">
        <f t="shared" si="27"/>
        <v>66500</v>
      </c>
      <c r="N768" s="38">
        <v>1.08</v>
      </c>
      <c r="O768" s="38">
        <v>1.08</v>
      </c>
    </row>
    <row r="769" spans="1:15">
      <c r="A769" s="1" t="s">
        <v>4459</v>
      </c>
      <c r="B769" s="1" t="s">
        <v>6817</v>
      </c>
      <c r="C769" s="1" t="s">
        <v>6818</v>
      </c>
      <c r="D769" s="1" t="s">
        <v>6819</v>
      </c>
      <c r="E769" s="2">
        <v>510</v>
      </c>
      <c r="F769" s="1" t="s">
        <v>6820</v>
      </c>
      <c r="G769" s="2" t="s">
        <v>18</v>
      </c>
      <c r="H769" s="1" t="s">
        <v>9848</v>
      </c>
      <c r="I769" s="3">
        <v>45258.639884259261</v>
      </c>
      <c r="J769" s="4">
        <v>148320</v>
      </c>
      <c r="K769" s="5">
        <v>8800</v>
      </c>
      <c r="L769" s="5">
        <v>89300</v>
      </c>
      <c r="M769" s="5">
        <f t="shared" si="27"/>
        <v>98100</v>
      </c>
      <c r="N769" s="38">
        <v>1.2</v>
      </c>
      <c r="O769" s="38">
        <v>1.2</v>
      </c>
    </row>
    <row r="770" spans="1:15">
      <c r="A770" s="1" t="s">
        <v>4459</v>
      </c>
      <c r="B770" s="1" t="s">
        <v>6821</v>
      </c>
      <c r="C770" s="1" t="s">
        <v>6822</v>
      </c>
      <c r="D770" s="1" t="s">
        <v>6819</v>
      </c>
      <c r="E770" s="2">
        <v>510</v>
      </c>
      <c r="F770" s="1" t="s">
        <v>6823</v>
      </c>
      <c r="G770" s="2" t="s">
        <v>18</v>
      </c>
      <c r="H770" s="1" t="s">
        <v>9849</v>
      </c>
      <c r="I770" s="3">
        <v>45212.624930555554</v>
      </c>
      <c r="J770" s="4">
        <v>90000</v>
      </c>
      <c r="K770" s="5">
        <v>12700</v>
      </c>
      <c r="L770" s="5">
        <v>66600</v>
      </c>
      <c r="M770" s="5">
        <f t="shared" si="27"/>
        <v>79300</v>
      </c>
      <c r="N770" s="38">
        <v>1.2</v>
      </c>
      <c r="O770" s="38">
        <v>1.2</v>
      </c>
    </row>
    <row r="771" spans="1:15">
      <c r="A771" s="1" t="s">
        <v>4459</v>
      </c>
      <c r="B771" s="1" t="s">
        <v>6824</v>
      </c>
      <c r="C771" s="1" t="s">
        <v>6825</v>
      </c>
      <c r="D771" s="1" t="s">
        <v>6819</v>
      </c>
      <c r="E771" s="2">
        <v>510</v>
      </c>
      <c r="F771" s="1" t="s">
        <v>6826</v>
      </c>
      <c r="G771" s="2" t="s">
        <v>18</v>
      </c>
      <c r="H771" s="1" t="s">
        <v>9850</v>
      </c>
      <c r="I771" s="3">
        <v>45050.608067129629</v>
      </c>
      <c r="J771" s="4">
        <v>70000</v>
      </c>
      <c r="K771" s="5">
        <v>9800</v>
      </c>
      <c r="L771" s="5">
        <v>51900</v>
      </c>
      <c r="M771" s="5">
        <f t="shared" si="27"/>
        <v>61700</v>
      </c>
      <c r="N771" s="38">
        <v>1.2</v>
      </c>
      <c r="O771" s="38">
        <v>1.2</v>
      </c>
    </row>
    <row r="772" spans="1:15">
      <c r="A772" s="1" t="s">
        <v>4459</v>
      </c>
      <c r="B772" s="1" t="s">
        <v>6827</v>
      </c>
      <c r="C772" s="1" t="s">
        <v>6828</v>
      </c>
      <c r="D772" s="1" t="s">
        <v>6819</v>
      </c>
      <c r="E772" s="2">
        <v>510</v>
      </c>
      <c r="F772" s="1" t="s">
        <v>6829</v>
      </c>
      <c r="G772" s="2" t="s">
        <v>18</v>
      </c>
      <c r="H772" s="1" t="s">
        <v>9851</v>
      </c>
      <c r="I772" s="3">
        <v>45068.468090277776</v>
      </c>
      <c r="J772" s="4">
        <v>140000</v>
      </c>
      <c r="K772" s="5">
        <v>8000</v>
      </c>
      <c r="L772" s="5">
        <v>120400</v>
      </c>
      <c r="M772" s="5">
        <f>SUM(K772:L772)+5900</f>
        <v>134300</v>
      </c>
      <c r="N772" s="38">
        <v>1.2</v>
      </c>
      <c r="O772" s="38">
        <v>1.2</v>
      </c>
    </row>
    <row r="773" spans="1:15">
      <c r="A773" s="1" t="s">
        <v>4459</v>
      </c>
      <c r="B773" s="1" t="s">
        <v>6830</v>
      </c>
      <c r="C773" s="1" t="s">
        <v>6831</v>
      </c>
      <c r="D773" s="1" t="s">
        <v>6819</v>
      </c>
      <c r="E773" s="2">
        <v>599</v>
      </c>
      <c r="F773" s="1" t="s">
        <v>6832</v>
      </c>
      <c r="G773" s="2" t="s">
        <v>18</v>
      </c>
      <c r="H773" s="1" t="s">
        <v>9851</v>
      </c>
      <c r="I773" s="3">
        <v>45068.468090277776</v>
      </c>
      <c r="K773" s="5">
        <v>4100</v>
      </c>
      <c r="L773" s="5">
        <v>1800</v>
      </c>
      <c r="N773" s="38">
        <v>1.2</v>
      </c>
      <c r="O773" s="38">
        <v>1.2</v>
      </c>
    </row>
    <row r="774" spans="1:15">
      <c r="A774" s="1" t="s">
        <v>4459</v>
      </c>
      <c r="B774" s="1" t="s">
        <v>6833</v>
      </c>
      <c r="C774" s="1" t="s">
        <v>6834</v>
      </c>
      <c r="D774" s="1" t="s">
        <v>6835</v>
      </c>
      <c r="E774" s="2">
        <v>510</v>
      </c>
      <c r="F774" s="1" t="s">
        <v>6836</v>
      </c>
      <c r="G774" s="2" t="s">
        <v>18</v>
      </c>
      <c r="H774" s="1" t="s">
        <v>9852</v>
      </c>
      <c r="I774" s="3">
        <v>45117.471053240741</v>
      </c>
      <c r="J774" s="4">
        <v>290000</v>
      </c>
      <c r="K774" s="5">
        <v>17100</v>
      </c>
      <c r="L774" s="5">
        <v>177300</v>
      </c>
      <c r="M774" s="5">
        <f t="shared" ref="M774:M796" si="28">SUM(K774:L774)</f>
        <v>194400</v>
      </c>
      <c r="N774" s="38">
        <v>2.76</v>
      </c>
      <c r="O774" s="38">
        <v>3.1787573741509036</v>
      </c>
    </row>
    <row r="775" spans="1:15">
      <c r="A775" s="1" t="s">
        <v>4459</v>
      </c>
      <c r="B775" s="1" t="s">
        <v>6837</v>
      </c>
      <c r="C775" s="1" t="s">
        <v>6838</v>
      </c>
      <c r="D775" s="1" t="s">
        <v>6835</v>
      </c>
      <c r="E775" s="2">
        <v>510</v>
      </c>
      <c r="F775" s="1" t="s">
        <v>6839</v>
      </c>
      <c r="G775" s="2" t="s">
        <v>18</v>
      </c>
      <c r="H775" s="1" t="s">
        <v>9853</v>
      </c>
      <c r="I775" s="3">
        <v>45072.445289351854</v>
      </c>
      <c r="J775" s="4">
        <v>268000</v>
      </c>
      <c r="K775" s="5">
        <v>20500</v>
      </c>
      <c r="L775" s="5">
        <v>167200</v>
      </c>
      <c r="M775" s="5">
        <f t="shared" si="28"/>
        <v>187700</v>
      </c>
      <c r="N775" s="38">
        <v>2.76</v>
      </c>
      <c r="O775" s="38">
        <v>3.1787573741509036</v>
      </c>
    </row>
    <row r="776" spans="1:15">
      <c r="A776" s="1" t="s">
        <v>4459</v>
      </c>
      <c r="B776" s="1" t="s">
        <v>6840</v>
      </c>
      <c r="C776" s="1" t="s">
        <v>6841</v>
      </c>
      <c r="D776" s="1" t="s">
        <v>6835</v>
      </c>
      <c r="E776" s="2">
        <v>510</v>
      </c>
      <c r="F776" s="1" t="s">
        <v>6842</v>
      </c>
      <c r="G776" s="2" t="s">
        <v>18</v>
      </c>
      <c r="H776" s="1" t="s">
        <v>9854</v>
      </c>
      <c r="I776" s="3">
        <v>45279.393912037034</v>
      </c>
      <c r="J776" s="4">
        <v>292500</v>
      </c>
      <c r="K776" s="5">
        <v>15400</v>
      </c>
      <c r="L776" s="5">
        <v>195300</v>
      </c>
      <c r="M776" s="5">
        <f t="shared" si="28"/>
        <v>210700</v>
      </c>
      <c r="N776" s="38">
        <v>2.76</v>
      </c>
      <c r="O776" s="38">
        <v>3.1787573741509036</v>
      </c>
    </row>
    <row r="777" spans="1:15">
      <c r="A777" s="1" t="s">
        <v>4459</v>
      </c>
      <c r="B777" s="1" t="s">
        <v>6843</v>
      </c>
      <c r="C777" s="1" t="s">
        <v>6844</v>
      </c>
      <c r="D777" s="1" t="s">
        <v>6835</v>
      </c>
      <c r="E777" s="2">
        <v>510</v>
      </c>
      <c r="F777" s="1" t="s">
        <v>6845</v>
      </c>
      <c r="G777" s="2" t="s">
        <v>18</v>
      </c>
      <c r="H777" s="1" t="s">
        <v>9855</v>
      </c>
      <c r="I777" s="3">
        <v>45054.705694444441</v>
      </c>
      <c r="J777" s="4">
        <v>270000</v>
      </c>
      <c r="K777" s="5">
        <v>19200</v>
      </c>
      <c r="L777" s="5">
        <v>182500</v>
      </c>
      <c r="M777" s="5">
        <f t="shared" si="28"/>
        <v>201700</v>
      </c>
      <c r="N777" s="38">
        <v>2.76</v>
      </c>
      <c r="O777" s="38">
        <v>3.1787573741509036</v>
      </c>
    </row>
    <row r="778" spans="1:15">
      <c r="A778" s="1" t="s">
        <v>4459</v>
      </c>
      <c r="B778" s="1" t="s">
        <v>6846</v>
      </c>
      <c r="C778" s="1" t="s">
        <v>6847</v>
      </c>
      <c r="D778" s="1" t="s">
        <v>6835</v>
      </c>
      <c r="E778" s="2">
        <v>510</v>
      </c>
      <c r="F778" s="1" t="s">
        <v>6848</v>
      </c>
      <c r="G778" s="2" t="s">
        <v>18</v>
      </c>
      <c r="H778" s="1" t="s">
        <v>9856</v>
      </c>
      <c r="I778" s="3">
        <v>45275.369085648148</v>
      </c>
      <c r="J778" s="4">
        <v>215000</v>
      </c>
      <c r="K778" s="5">
        <v>17100</v>
      </c>
      <c r="L778" s="5">
        <v>149200</v>
      </c>
      <c r="M778" s="5">
        <f t="shared" si="28"/>
        <v>166300</v>
      </c>
      <c r="N778" s="38">
        <v>2.76</v>
      </c>
      <c r="O778" s="38">
        <v>3.1787573741509036</v>
      </c>
    </row>
    <row r="779" spans="1:15">
      <c r="A779" s="1" t="s">
        <v>4459</v>
      </c>
      <c r="B779" s="1" t="s">
        <v>6849</v>
      </c>
      <c r="C779" s="1" t="s">
        <v>6850</v>
      </c>
      <c r="D779" s="1" t="s">
        <v>6835</v>
      </c>
      <c r="E779" s="2">
        <v>510</v>
      </c>
      <c r="F779" s="1" t="s">
        <v>6851</v>
      </c>
      <c r="G779" s="2" t="s">
        <v>18</v>
      </c>
      <c r="H779" s="1" t="s">
        <v>9857</v>
      </c>
      <c r="I779" s="3">
        <v>45187.502071759256</v>
      </c>
      <c r="J779" s="4">
        <v>414000</v>
      </c>
      <c r="K779" s="5">
        <v>17900</v>
      </c>
      <c r="L779" s="5">
        <v>309600</v>
      </c>
      <c r="M779" s="5">
        <f t="shared" si="28"/>
        <v>327500</v>
      </c>
      <c r="N779" s="38">
        <v>2.76</v>
      </c>
      <c r="O779" s="38">
        <v>3.1787573741509036</v>
      </c>
    </row>
    <row r="780" spans="1:15">
      <c r="A780" s="1" t="s">
        <v>4459</v>
      </c>
      <c r="B780" s="1" t="s">
        <v>6852</v>
      </c>
      <c r="C780" s="1" t="s">
        <v>6853</v>
      </c>
      <c r="D780" s="1" t="s">
        <v>6835</v>
      </c>
      <c r="E780" s="2">
        <v>510</v>
      </c>
      <c r="F780" s="1" t="s">
        <v>6854</v>
      </c>
      <c r="G780" s="2" t="s">
        <v>18</v>
      </c>
      <c r="H780" s="1" t="s">
        <v>9858</v>
      </c>
      <c r="I780" s="3">
        <v>45153.548807870371</v>
      </c>
      <c r="J780" s="4">
        <v>299900</v>
      </c>
      <c r="K780" s="5">
        <v>22100</v>
      </c>
      <c r="L780" s="5">
        <v>235800</v>
      </c>
      <c r="M780" s="5">
        <f t="shared" si="28"/>
        <v>257900</v>
      </c>
      <c r="N780" s="38">
        <v>2.76</v>
      </c>
      <c r="O780" s="38">
        <v>3.1787573741509036</v>
      </c>
    </row>
    <row r="781" spans="1:15">
      <c r="A781" s="1" t="s">
        <v>4459</v>
      </c>
      <c r="B781" s="1" t="s">
        <v>6855</v>
      </c>
      <c r="C781" s="1" t="s">
        <v>6856</v>
      </c>
      <c r="D781" s="1" t="s">
        <v>6835</v>
      </c>
      <c r="E781" s="2">
        <v>510</v>
      </c>
      <c r="F781" s="1" t="s">
        <v>6857</v>
      </c>
      <c r="G781" s="2" t="s">
        <v>18</v>
      </c>
      <c r="H781" s="1" t="s">
        <v>9859</v>
      </c>
      <c r="I781" s="3">
        <v>45079.608576388891</v>
      </c>
      <c r="J781" s="4">
        <v>210000</v>
      </c>
      <c r="K781" s="5">
        <v>14500</v>
      </c>
      <c r="L781" s="5">
        <v>165800</v>
      </c>
      <c r="M781" s="5">
        <f t="shared" si="28"/>
        <v>180300</v>
      </c>
      <c r="N781" s="38">
        <v>2.76</v>
      </c>
      <c r="O781" s="38">
        <v>3.1787573741509036</v>
      </c>
    </row>
    <row r="782" spans="1:15">
      <c r="A782" s="1" t="s">
        <v>4459</v>
      </c>
      <c r="B782" s="1" t="s">
        <v>6858</v>
      </c>
      <c r="C782" s="1" t="s">
        <v>6859</v>
      </c>
      <c r="D782" s="1" t="s">
        <v>6835</v>
      </c>
      <c r="E782" s="2">
        <v>510</v>
      </c>
      <c r="F782" s="1" t="s">
        <v>6860</v>
      </c>
      <c r="G782" s="2" t="s">
        <v>18</v>
      </c>
      <c r="H782" s="1" t="s">
        <v>9860</v>
      </c>
      <c r="I782" s="3">
        <v>45113.369618055556</v>
      </c>
      <c r="J782" s="4">
        <v>215000</v>
      </c>
      <c r="K782" s="5">
        <v>19000</v>
      </c>
      <c r="L782" s="5">
        <v>168800</v>
      </c>
      <c r="M782" s="5">
        <f t="shared" si="28"/>
        <v>187800</v>
      </c>
      <c r="N782" s="38">
        <v>2.76</v>
      </c>
      <c r="O782" s="38">
        <v>3.1787573741509036</v>
      </c>
    </row>
    <row r="783" spans="1:15">
      <c r="A783" s="1" t="s">
        <v>4459</v>
      </c>
      <c r="B783" s="1" t="s">
        <v>6861</v>
      </c>
      <c r="C783" s="1" t="s">
        <v>6862</v>
      </c>
      <c r="D783" s="1" t="s">
        <v>6835</v>
      </c>
      <c r="E783" s="2">
        <v>510</v>
      </c>
      <c r="F783" s="1" t="s">
        <v>6863</v>
      </c>
      <c r="G783" s="2" t="s">
        <v>18</v>
      </c>
      <c r="H783" s="1" t="s">
        <v>9861</v>
      </c>
      <c r="I783" s="3">
        <v>45243.432453703703</v>
      </c>
      <c r="J783" s="4">
        <v>259432</v>
      </c>
      <c r="K783" s="5">
        <v>21900</v>
      </c>
      <c r="L783" s="5">
        <v>212100</v>
      </c>
      <c r="M783" s="5">
        <f t="shared" si="28"/>
        <v>234000</v>
      </c>
      <c r="N783" s="38">
        <v>2.76</v>
      </c>
      <c r="O783" s="38">
        <v>3.1787573741509036</v>
      </c>
    </row>
    <row r="784" spans="1:15">
      <c r="A784" s="1" t="s">
        <v>4459</v>
      </c>
      <c r="B784" s="1" t="s">
        <v>6864</v>
      </c>
      <c r="C784" s="1" t="s">
        <v>6865</v>
      </c>
      <c r="D784" s="1" t="s">
        <v>6835</v>
      </c>
      <c r="E784" s="2">
        <v>510</v>
      </c>
      <c r="F784" s="1" t="s">
        <v>6866</v>
      </c>
      <c r="G784" s="2" t="s">
        <v>18</v>
      </c>
      <c r="H784" s="1" t="s">
        <v>9862</v>
      </c>
      <c r="I784" s="3">
        <v>45159.485775462963</v>
      </c>
      <c r="J784" s="4">
        <v>255000</v>
      </c>
      <c r="K784" s="5">
        <v>30700</v>
      </c>
      <c r="L784" s="5">
        <v>210100</v>
      </c>
      <c r="M784" s="5">
        <f t="shared" si="28"/>
        <v>240800</v>
      </c>
      <c r="N784" s="38">
        <v>2.76</v>
      </c>
      <c r="O784" s="38">
        <v>3.1787573741509036</v>
      </c>
    </row>
    <row r="785" spans="1:15">
      <c r="A785" s="1" t="s">
        <v>4459</v>
      </c>
      <c r="B785" s="1" t="s">
        <v>6867</v>
      </c>
      <c r="C785" s="1" t="s">
        <v>6868</v>
      </c>
      <c r="D785" s="1" t="s">
        <v>6835</v>
      </c>
      <c r="E785" s="2">
        <v>510</v>
      </c>
      <c r="F785" s="1" t="s">
        <v>6869</v>
      </c>
      <c r="G785" s="2" t="s">
        <v>18</v>
      </c>
      <c r="H785" s="1" t="s">
        <v>9863</v>
      </c>
      <c r="I785" s="3">
        <v>45005.547696759262</v>
      </c>
      <c r="J785" s="4">
        <v>412000</v>
      </c>
      <c r="K785" s="5">
        <v>30000</v>
      </c>
      <c r="L785" s="5">
        <v>387900</v>
      </c>
      <c r="M785" s="5">
        <f t="shared" si="28"/>
        <v>417900</v>
      </c>
      <c r="N785" s="38">
        <v>2.76</v>
      </c>
      <c r="O785" s="38">
        <v>3.1787573741509036</v>
      </c>
    </row>
    <row r="786" spans="1:15">
      <c r="A786" s="1" t="s">
        <v>4459</v>
      </c>
      <c r="B786" s="1" t="s">
        <v>6870</v>
      </c>
      <c r="C786" s="1" t="s">
        <v>6871</v>
      </c>
      <c r="D786" s="1" t="s">
        <v>6835</v>
      </c>
      <c r="E786" s="2">
        <v>510</v>
      </c>
      <c r="F786" s="1" t="s">
        <v>6872</v>
      </c>
      <c r="G786" s="2" t="s">
        <v>18</v>
      </c>
      <c r="H786" s="1" t="s">
        <v>9864</v>
      </c>
      <c r="I786" s="3">
        <v>44963.669641203705</v>
      </c>
      <c r="J786" s="4">
        <v>250000</v>
      </c>
      <c r="K786" s="5">
        <v>19000</v>
      </c>
      <c r="L786" s="5">
        <v>255500</v>
      </c>
      <c r="M786" s="5">
        <f t="shared" si="28"/>
        <v>274500</v>
      </c>
      <c r="N786" s="38">
        <v>2.76</v>
      </c>
      <c r="O786" s="38">
        <v>3.1787573741509036</v>
      </c>
    </row>
    <row r="787" spans="1:15">
      <c r="A787" s="1" t="s">
        <v>4459</v>
      </c>
      <c r="B787" s="1" t="s">
        <v>6873</v>
      </c>
      <c r="C787" s="1" t="s">
        <v>6874</v>
      </c>
      <c r="D787" s="1" t="s">
        <v>6835</v>
      </c>
      <c r="E787" s="2">
        <v>510</v>
      </c>
      <c r="F787" s="1" t="s">
        <v>6875</v>
      </c>
      <c r="G787" s="2" t="s">
        <v>18</v>
      </c>
      <c r="H787" s="1" t="s">
        <v>9865</v>
      </c>
      <c r="I787" s="3">
        <v>45154.371851851851</v>
      </c>
      <c r="J787" s="4">
        <v>260000</v>
      </c>
      <c r="K787" s="5">
        <v>17900</v>
      </c>
      <c r="L787" s="5">
        <v>254300</v>
      </c>
      <c r="M787" s="5">
        <f t="shared" si="28"/>
        <v>272200</v>
      </c>
      <c r="N787" s="38">
        <v>2.76</v>
      </c>
      <c r="O787" s="38">
        <v>3.1787573741509036</v>
      </c>
    </row>
    <row r="788" spans="1:15">
      <c r="A788" s="1" t="s">
        <v>4459</v>
      </c>
      <c r="B788" s="1" t="s">
        <v>6876</v>
      </c>
      <c r="C788" s="1" t="s">
        <v>6877</v>
      </c>
      <c r="D788" s="1" t="s">
        <v>6835</v>
      </c>
      <c r="E788" s="2">
        <v>510</v>
      </c>
      <c r="F788" s="1" t="s">
        <v>6878</v>
      </c>
      <c r="G788" s="2" t="s">
        <v>18</v>
      </c>
      <c r="H788" s="1" t="s">
        <v>9866</v>
      </c>
      <c r="I788" s="3">
        <v>44966.33803240741</v>
      </c>
      <c r="J788" s="4">
        <v>177500</v>
      </c>
      <c r="K788" s="5">
        <v>20500</v>
      </c>
      <c r="L788" s="5">
        <v>169300</v>
      </c>
      <c r="M788" s="5">
        <f t="shared" si="28"/>
        <v>189800</v>
      </c>
      <c r="N788" s="38">
        <v>2.76</v>
      </c>
      <c r="O788" s="38">
        <v>3.1787573741509036</v>
      </c>
    </row>
    <row r="789" spans="1:15">
      <c r="A789" s="1" t="s">
        <v>4459</v>
      </c>
      <c r="B789" s="1" t="s">
        <v>6879</v>
      </c>
      <c r="C789" s="1" t="s">
        <v>6880</v>
      </c>
      <c r="D789" s="1" t="s">
        <v>6835</v>
      </c>
      <c r="E789" s="2">
        <v>510</v>
      </c>
      <c r="F789" s="1" t="s">
        <v>6881</v>
      </c>
      <c r="G789" s="2" t="s">
        <v>18</v>
      </c>
      <c r="H789" s="1" t="s">
        <v>9867</v>
      </c>
      <c r="I789" s="3">
        <v>45028.466932870368</v>
      </c>
      <c r="J789" s="4">
        <v>234900</v>
      </c>
      <c r="K789" s="5">
        <v>24900</v>
      </c>
      <c r="L789" s="5">
        <v>229900</v>
      </c>
      <c r="M789" s="5">
        <f t="shared" si="28"/>
        <v>254800</v>
      </c>
      <c r="N789" s="38">
        <v>2.76</v>
      </c>
      <c r="O789" s="38">
        <v>3.1787573741509036</v>
      </c>
    </row>
    <row r="790" spans="1:15">
      <c r="A790" s="1" t="s">
        <v>4459</v>
      </c>
      <c r="B790" s="1" t="s">
        <v>6882</v>
      </c>
      <c r="C790" s="1" t="s">
        <v>6883</v>
      </c>
      <c r="D790" s="1" t="s">
        <v>6835</v>
      </c>
      <c r="E790" s="2">
        <v>510</v>
      </c>
      <c r="F790" s="1" t="s">
        <v>6884</v>
      </c>
      <c r="G790" s="2" t="s">
        <v>18</v>
      </c>
      <c r="H790" s="1" t="s">
        <v>9868</v>
      </c>
      <c r="I790" s="3">
        <v>45097.404432870368</v>
      </c>
      <c r="J790" s="4">
        <v>162500</v>
      </c>
      <c r="K790" s="5">
        <v>17100</v>
      </c>
      <c r="L790" s="5">
        <v>163000</v>
      </c>
      <c r="M790" s="5">
        <f t="shared" si="28"/>
        <v>180100</v>
      </c>
      <c r="N790" s="38">
        <v>2.76</v>
      </c>
      <c r="O790" s="38">
        <v>3.1787573741509036</v>
      </c>
    </row>
    <row r="791" spans="1:15">
      <c r="A791" s="1" t="s">
        <v>4459</v>
      </c>
      <c r="B791" s="1" t="s">
        <v>6885</v>
      </c>
      <c r="C791" s="1" t="s">
        <v>6886</v>
      </c>
      <c r="D791" s="1" t="s">
        <v>6835</v>
      </c>
      <c r="E791" s="2">
        <v>510</v>
      </c>
      <c r="F791" s="1" t="s">
        <v>6887</v>
      </c>
      <c r="G791" s="2" t="s">
        <v>18</v>
      </c>
      <c r="H791" s="1" t="s">
        <v>9869</v>
      </c>
      <c r="I791" s="3">
        <v>44943.443854166668</v>
      </c>
      <c r="J791" s="4">
        <v>210000</v>
      </c>
      <c r="K791" s="5">
        <v>22200</v>
      </c>
      <c r="L791" s="5">
        <v>214400</v>
      </c>
      <c r="M791" s="5">
        <f t="shared" si="28"/>
        <v>236600</v>
      </c>
      <c r="N791" s="38">
        <v>2.76</v>
      </c>
      <c r="O791" s="38">
        <v>3.1787573741509036</v>
      </c>
    </row>
    <row r="792" spans="1:15">
      <c r="A792" s="1" t="s">
        <v>4459</v>
      </c>
      <c r="B792" s="1" t="s">
        <v>6888</v>
      </c>
      <c r="C792" s="1" t="s">
        <v>6889</v>
      </c>
      <c r="D792" s="1" t="s">
        <v>6890</v>
      </c>
      <c r="E792" s="2">
        <v>510</v>
      </c>
      <c r="F792" s="1" t="s">
        <v>6891</v>
      </c>
      <c r="G792" s="2" t="s">
        <v>18</v>
      </c>
      <c r="H792" s="1" t="s">
        <v>9870</v>
      </c>
      <c r="I792" s="3">
        <v>45042.392638888887</v>
      </c>
      <c r="J792" s="4">
        <v>205000</v>
      </c>
      <c r="K792" s="5">
        <v>13200</v>
      </c>
      <c r="L792" s="5">
        <v>143700</v>
      </c>
      <c r="M792" s="5">
        <f t="shared" si="28"/>
        <v>156900</v>
      </c>
      <c r="N792" s="38">
        <v>1.75</v>
      </c>
      <c r="O792" s="38">
        <v>1.75</v>
      </c>
    </row>
    <row r="793" spans="1:15">
      <c r="A793" s="1" t="s">
        <v>4459</v>
      </c>
      <c r="B793" s="1" t="s">
        <v>6892</v>
      </c>
      <c r="C793" s="1" t="s">
        <v>6893</v>
      </c>
      <c r="D793" s="1" t="s">
        <v>6890</v>
      </c>
      <c r="E793" s="2">
        <v>510</v>
      </c>
      <c r="F793" s="1" t="s">
        <v>6894</v>
      </c>
      <c r="G793" s="2" t="s">
        <v>18</v>
      </c>
      <c r="H793" s="1" t="s">
        <v>9871</v>
      </c>
      <c r="I793" s="3">
        <v>45149.346238425926</v>
      </c>
      <c r="J793" s="4">
        <v>199000</v>
      </c>
      <c r="K793" s="5">
        <v>13100</v>
      </c>
      <c r="L793" s="5">
        <v>139900</v>
      </c>
      <c r="M793" s="5">
        <f t="shared" si="28"/>
        <v>153000</v>
      </c>
      <c r="N793" s="38">
        <v>1.75</v>
      </c>
      <c r="O793" s="38">
        <v>1.75</v>
      </c>
    </row>
    <row r="794" spans="1:15">
      <c r="A794" s="1" t="s">
        <v>4459</v>
      </c>
      <c r="B794" s="1" t="s">
        <v>6895</v>
      </c>
      <c r="C794" s="1" t="s">
        <v>6896</v>
      </c>
      <c r="D794" s="1" t="s">
        <v>6890</v>
      </c>
      <c r="E794" s="2">
        <v>510</v>
      </c>
      <c r="F794" s="1" t="s">
        <v>6897</v>
      </c>
      <c r="G794" s="2" t="s">
        <v>18</v>
      </c>
      <c r="H794" s="1" t="s">
        <v>9872</v>
      </c>
      <c r="I794" s="3">
        <v>45265.396157407406</v>
      </c>
      <c r="J794" s="4">
        <v>83000</v>
      </c>
      <c r="K794" s="5">
        <v>13200</v>
      </c>
      <c r="L794" s="5">
        <v>57300</v>
      </c>
      <c r="M794" s="5">
        <f t="shared" si="28"/>
        <v>70500</v>
      </c>
      <c r="N794" s="38">
        <v>1.75</v>
      </c>
      <c r="O794" s="38">
        <v>1.75</v>
      </c>
    </row>
    <row r="795" spans="1:15">
      <c r="A795" s="1" t="s">
        <v>4459</v>
      </c>
      <c r="B795" s="1" t="s">
        <v>6898</v>
      </c>
      <c r="C795" s="1" t="s">
        <v>6899</v>
      </c>
      <c r="D795" s="1" t="s">
        <v>6890</v>
      </c>
      <c r="E795" s="2">
        <v>510</v>
      </c>
      <c r="F795" s="1" t="s">
        <v>6900</v>
      </c>
      <c r="G795" s="2" t="s">
        <v>18</v>
      </c>
      <c r="H795" s="1" t="s">
        <v>9873</v>
      </c>
      <c r="I795" s="3">
        <v>45288.349189814813</v>
      </c>
      <c r="J795" s="4">
        <v>167000</v>
      </c>
      <c r="K795" s="5">
        <v>14600</v>
      </c>
      <c r="L795" s="5">
        <v>137900</v>
      </c>
      <c r="M795" s="5">
        <f t="shared" si="28"/>
        <v>152500</v>
      </c>
      <c r="N795" s="38">
        <v>1.75</v>
      </c>
      <c r="O795" s="38">
        <v>1.75</v>
      </c>
    </row>
    <row r="796" spans="1:15">
      <c r="A796" s="1" t="s">
        <v>4459</v>
      </c>
      <c r="B796" s="1" t="s">
        <v>6901</v>
      </c>
      <c r="C796" s="1" t="s">
        <v>6902</v>
      </c>
      <c r="D796" s="1" t="s">
        <v>6890</v>
      </c>
      <c r="E796" s="2">
        <v>510</v>
      </c>
      <c r="F796" s="1" t="s">
        <v>6903</v>
      </c>
      <c r="G796" s="2" t="s">
        <v>18</v>
      </c>
      <c r="H796" s="1" t="s">
        <v>9874</v>
      </c>
      <c r="I796" s="3">
        <v>45281.360682870371</v>
      </c>
      <c r="J796" s="4">
        <v>235000</v>
      </c>
      <c r="K796" s="5">
        <v>22000</v>
      </c>
      <c r="L796" s="5">
        <v>215800</v>
      </c>
      <c r="M796" s="5">
        <f t="shared" si="28"/>
        <v>237800</v>
      </c>
      <c r="N796" s="38">
        <v>1.75</v>
      </c>
      <c r="O796" s="38">
        <v>1.75</v>
      </c>
    </row>
    <row r="797" spans="1:15">
      <c r="A797" s="1" t="s">
        <v>4459</v>
      </c>
      <c r="B797" s="1" t="s">
        <v>6904</v>
      </c>
      <c r="C797" s="1" t="s">
        <v>6905</v>
      </c>
      <c r="D797" s="1" t="s">
        <v>6890</v>
      </c>
      <c r="E797" s="2">
        <v>510</v>
      </c>
      <c r="F797" s="1" t="s">
        <v>6906</v>
      </c>
      <c r="G797" s="2" t="s">
        <v>18</v>
      </c>
      <c r="H797" s="1" t="s">
        <v>9875</v>
      </c>
      <c r="I797" s="3">
        <v>45153.369826388887</v>
      </c>
      <c r="J797" s="4">
        <v>115000</v>
      </c>
      <c r="K797" s="5">
        <v>10900</v>
      </c>
      <c r="L797" s="5">
        <v>85300</v>
      </c>
      <c r="M797" s="5">
        <f>SUM(K797:L797)+21300</f>
        <v>117500</v>
      </c>
      <c r="N797" s="38">
        <v>1.75</v>
      </c>
      <c r="O797" s="38">
        <v>1.75</v>
      </c>
    </row>
    <row r="798" spans="1:15">
      <c r="A798" s="1" t="s">
        <v>4459</v>
      </c>
      <c r="B798" s="1" t="s">
        <v>6907</v>
      </c>
      <c r="C798" s="1" t="s">
        <v>6908</v>
      </c>
      <c r="D798" s="1" t="s">
        <v>6909</v>
      </c>
      <c r="E798" s="2">
        <v>510</v>
      </c>
      <c r="F798" s="1" t="s">
        <v>6910</v>
      </c>
      <c r="G798" s="2" t="s">
        <v>18</v>
      </c>
      <c r="H798" s="1" t="s">
        <v>9875</v>
      </c>
      <c r="I798" s="3">
        <v>45153.369826388887</v>
      </c>
      <c r="K798" s="5">
        <v>13400</v>
      </c>
      <c r="L798" s="5">
        <v>7900</v>
      </c>
      <c r="N798" s="38">
        <v>1</v>
      </c>
      <c r="O798" s="38">
        <v>1</v>
      </c>
    </row>
    <row r="799" spans="1:15">
      <c r="A799" s="1" t="s">
        <v>4459</v>
      </c>
      <c r="B799" s="1" t="s">
        <v>6911</v>
      </c>
      <c r="C799" s="1" t="s">
        <v>6912</v>
      </c>
      <c r="D799" s="1" t="s">
        <v>6890</v>
      </c>
      <c r="E799" s="2">
        <v>510</v>
      </c>
      <c r="F799" s="1" t="s">
        <v>6913</v>
      </c>
      <c r="G799" s="2" t="s">
        <v>18</v>
      </c>
      <c r="H799" s="1" t="s">
        <v>9876</v>
      </c>
      <c r="I799" s="3">
        <v>44970.617106481484</v>
      </c>
      <c r="J799" s="4">
        <v>255000</v>
      </c>
      <c r="K799" s="5">
        <v>13100</v>
      </c>
      <c r="L799" s="5">
        <v>263400</v>
      </c>
      <c r="M799" s="5">
        <f>SUM(K799:L799)+500</f>
        <v>277000</v>
      </c>
      <c r="N799" s="38">
        <v>1.75</v>
      </c>
      <c r="O799" s="38">
        <v>1.75</v>
      </c>
    </row>
    <row r="800" spans="1:15">
      <c r="A800" s="1" t="s">
        <v>4459</v>
      </c>
      <c r="B800" s="1" t="s">
        <v>6914</v>
      </c>
      <c r="C800" s="1" t="s">
        <v>6915</v>
      </c>
      <c r="D800" s="1" t="s">
        <v>6916</v>
      </c>
      <c r="E800" s="2">
        <v>509</v>
      </c>
      <c r="F800" s="1" t="s">
        <v>6917</v>
      </c>
      <c r="G800" s="2" t="s">
        <v>18</v>
      </c>
      <c r="H800" s="1" t="s">
        <v>9876</v>
      </c>
      <c r="I800" s="3">
        <v>44970.617106481484</v>
      </c>
      <c r="K800" s="5">
        <v>500</v>
      </c>
      <c r="L800" s="5">
        <v>0</v>
      </c>
      <c r="N800" s="38">
        <v>1</v>
      </c>
      <c r="O800" s="38">
        <v>1</v>
      </c>
    </row>
    <row r="801" spans="1:15">
      <c r="A801" s="1" t="s">
        <v>4459</v>
      </c>
      <c r="B801" s="1" t="s">
        <v>6918</v>
      </c>
      <c r="C801" s="1" t="s">
        <v>6919</v>
      </c>
      <c r="D801" s="1" t="s">
        <v>6890</v>
      </c>
      <c r="E801" s="2">
        <v>510</v>
      </c>
      <c r="F801" s="1" t="s">
        <v>6920</v>
      </c>
      <c r="G801" s="2" t="s">
        <v>18</v>
      </c>
      <c r="H801" s="1" t="s">
        <v>9877</v>
      </c>
      <c r="I801" s="3">
        <v>45016.366678240738</v>
      </c>
      <c r="J801" s="4">
        <v>240000</v>
      </c>
      <c r="K801" s="5">
        <v>13200</v>
      </c>
      <c r="L801" s="5">
        <v>287900</v>
      </c>
      <c r="M801" s="5">
        <f t="shared" ref="M801:M832" si="29">SUM(K801:L801)</f>
        <v>301100</v>
      </c>
      <c r="N801" s="38">
        <v>1.75</v>
      </c>
      <c r="O801" s="38">
        <v>1.75</v>
      </c>
    </row>
    <row r="802" spans="1:15">
      <c r="A802" s="1" t="s">
        <v>4459</v>
      </c>
      <c r="B802" s="1" t="s">
        <v>6921</v>
      </c>
      <c r="C802" s="1" t="s">
        <v>6922</v>
      </c>
      <c r="D802" s="1" t="s">
        <v>6923</v>
      </c>
      <c r="E802" s="2">
        <v>510</v>
      </c>
      <c r="F802" s="1" t="s">
        <v>6924</v>
      </c>
      <c r="G802" s="2" t="s">
        <v>18</v>
      </c>
      <c r="H802" s="1" t="s">
        <v>9878</v>
      </c>
      <c r="I802" s="3">
        <v>45090.357638888891</v>
      </c>
      <c r="J802" s="4">
        <v>189000</v>
      </c>
      <c r="K802" s="5">
        <v>11500</v>
      </c>
      <c r="L802" s="5">
        <v>98400</v>
      </c>
      <c r="M802" s="5">
        <f t="shared" si="29"/>
        <v>109900</v>
      </c>
      <c r="N802" s="38">
        <v>2.15</v>
      </c>
      <c r="O802" s="38">
        <v>2.15</v>
      </c>
    </row>
    <row r="803" spans="1:15">
      <c r="A803" s="1" t="s">
        <v>4459</v>
      </c>
      <c r="B803" s="1" t="s">
        <v>6925</v>
      </c>
      <c r="C803" s="1" t="s">
        <v>6926</v>
      </c>
      <c r="D803" s="1" t="s">
        <v>6923</v>
      </c>
      <c r="E803" s="2">
        <v>510</v>
      </c>
      <c r="F803" s="1" t="s">
        <v>6927</v>
      </c>
      <c r="G803" s="2" t="s">
        <v>18</v>
      </c>
      <c r="H803" s="1" t="s">
        <v>9879</v>
      </c>
      <c r="I803" s="3">
        <v>45161.572916666664</v>
      </c>
      <c r="J803" s="4">
        <v>161000</v>
      </c>
      <c r="K803" s="5">
        <v>10600</v>
      </c>
      <c r="L803" s="5">
        <v>111500</v>
      </c>
      <c r="M803" s="5">
        <f t="shared" si="29"/>
        <v>122100</v>
      </c>
      <c r="N803" s="38">
        <v>2.15</v>
      </c>
      <c r="O803" s="38">
        <v>2.15</v>
      </c>
    </row>
    <row r="804" spans="1:15">
      <c r="A804" s="1" t="s">
        <v>4459</v>
      </c>
      <c r="B804" s="1" t="s">
        <v>6928</v>
      </c>
      <c r="C804" s="1" t="s">
        <v>6929</v>
      </c>
      <c r="D804" s="1" t="s">
        <v>6923</v>
      </c>
      <c r="E804" s="2">
        <v>510</v>
      </c>
      <c r="F804" s="1" t="s">
        <v>6930</v>
      </c>
      <c r="G804" s="2" t="s">
        <v>18</v>
      </c>
      <c r="H804" s="1" t="s">
        <v>9880</v>
      </c>
      <c r="I804" s="3">
        <v>45287.345347222225</v>
      </c>
      <c r="J804" s="4">
        <v>135000</v>
      </c>
      <c r="K804" s="5">
        <v>11500</v>
      </c>
      <c r="L804" s="5">
        <v>113500</v>
      </c>
      <c r="M804" s="5">
        <f t="shared" si="29"/>
        <v>125000</v>
      </c>
      <c r="N804" s="38">
        <v>2.15</v>
      </c>
      <c r="O804" s="38">
        <v>2.15</v>
      </c>
    </row>
    <row r="805" spans="1:15">
      <c r="A805" s="1" t="s">
        <v>4459</v>
      </c>
      <c r="B805" s="1" t="s">
        <v>6931</v>
      </c>
      <c r="C805" s="1" t="s">
        <v>6932</v>
      </c>
      <c r="D805" s="1" t="s">
        <v>6923</v>
      </c>
      <c r="E805" s="2">
        <v>510</v>
      </c>
      <c r="F805" s="1" t="s">
        <v>6933</v>
      </c>
      <c r="G805" s="2" t="s">
        <v>18</v>
      </c>
      <c r="H805" s="1" t="s">
        <v>9881</v>
      </c>
      <c r="I805" s="3">
        <v>45055.338819444441</v>
      </c>
      <c r="J805" s="4">
        <v>138000</v>
      </c>
      <c r="K805" s="5">
        <v>11100</v>
      </c>
      <c r="L805" s="5">
        <v>118700</v>
      </c>
      <c r="M805" s="5">
        <f t="shared" si="29"/>
        <v>129800</v>
      </c>
      <c r="N805" s="38">
        <v>2.15</v>
      </c>
      <c r="O805" s="38">
        <v>2.15</v>
      </c>
    </row>
    <row r="806" spans="1:15">
      <c r="A806" s="1" t="s">
        <v>4459</v>
      </c>
      <c r="B806" s="1" t="s">
        <v>6934</v>
      </c>
      <c r="C806" s="1" t="s">
        <v>6935</v>
      </c>
      <c r="D806" s="1" t="s">
        <v>6936</v>
      </c>
      <c r="E806" s="2">
        <v>510</v>
      </c>
      <c r="F806" s="1" t="s">
        <v>6937</v>
      </c>
      <c r="G806" s="2" t="s">
        <v>18</v>
      </c>
      <c r="H806" s="1" t="s">
        <v>9882</v>
      </c>
      <c r="I806" s="3">
        <v>45226.474421296298</v>
      </c>
      <c r="J806" s="4">
        <v>184000</v>
      </c>
      <c r="K806" s="5">
        <v>14500</v>
      </c>
      <c r="L806" s="5">
        <v>91900</v>
      </c>
      <c r="M806" s="5">
        <f t="shared" si="29"/>
        <v>106400</v>
      </c>
      <c r="N806" s="38">
        <v>2.11</v>
      </c>
      <c r="O806" s="38">
        <v>2.691821276595745</v>
      </c>
    </row>
    <row r="807" spans="1:15">
      <c r="A807" s="1" t="s">
        <v>4459</v>
      </c>
      <c r="B807" s="1" t="s">
        <v>6938</v>
      </c>
      <c r="C807" s="1" t="s">
        <v>6939</v>
      </c>
      <c r="D807" s="1" t="s">
        <v>6936</v>
      </c>
      <c r="E807" s="2">
        <v>510</v>
      </c>
      <c r="F807" s="1" t="s">
        <v>6940</v>
      </c>
      <c r="G807" s="2" t="s">
        <v>18</v>
      </c>
      <c r="H807" s="1" t="s">
        <v>9883</v>
      </c>
      <c r="I807" s="3">
        <v>45091.582499999997</v>
      </c>
      <c r="J807" s="4">
        <v>175000</v>
      </c>
      <c r="K807" s="5">
        <v>18800</v>
      </c>
      <c r="L807" s="5">
        <v>102600</v>
      </c>
      <c r="M807" s="5">
        <f t="shared" si="29"/>
        <v>121400</v>
      </c>
      <c r="N807" s="38">
        <v>2.11</v>
      </c>
      <c r="O807" s="38">
        <v>2.691821276595745</v>
      </c>
    </row>
    <row r="808" spans="1:15">
      <c r="A808" s="1" t="s">
        <v>4459</v>
      </c>
      <c r="B808" s="1" t="s">
        <v>6941</v>
      </c>
      <c r="C808" s="1" t="s">
        <v>6942</v>
      </c>
      <c r="D808" s="1" t="s">
        <v>6936</v>
      </c>
      <c r="E808" s="2">
        <v>510</v>
      </c>
      <c r="F808" s="1" t="s">
        <v>6943</v>
      </c>
      <c r="G808" s="2" t="s">
        <v>18</v>
      </c>
      <c r="H808" s="1" t="s">
        <v>9884</v>
      </c>
      <c r="I808" s="3">
        <v>45044.366064814814</v>
      </c>
      <c r="J808" s="4">
        <v>163000</v>
      </c>
      <c r="K808" s="5">
        <v>14500</v>
      </c>
      <c r="L808" s="5">
        <v>100500</v>
      </c>
      <c r="M808" s="5">
        <f t="shared" si="29"/>
        <v>115000</v>
      </c>
      <c r="N808" s="38">
        <v>2.11</v>
      </c>
      <c r="O808" s="38">
        <v>2.691821276595745</v>
      </c>
    </row>
    <row r="809" spans="1:15">
      <c r="A809" s="1" t="s">
        <v>4459</v>
      </c>
      <c r="B809" s="1" t="s">
        <v>6944</v>
      </c>
      <c r="C809" s="1" t="s">
        <v>6945</v>
      </c>
      <c r="D809" s="1" t="s">
        <v>6936</v>
      </c>
      <c r="E809" s="2">
        <v>510</v>
      </c>
      <c r="F809" s="1" t="s">
        <v>6946</v>
      </c>
      <c r="G809" s="2" t="s">
        <v>18</v>
      </c>
      <c r="H809" s="1" t="s">
        <v>9885</v>
      </c>
      <c r="I809" s="3">
        <v>45100.383553240739</v>
      </c>
      <c r="J809" s="4">
        <v>230000</v>
      </c>
      <c r="K809" s="5">
        <v>15200</v>
      </c>
      <c r="L809" s="5">
        <v>154000</v>
      </c>
      <c r="M809" s="5">
        <f t="shared" si="29"/>
        <v>169200</v>
      </c>
      <c r="N809" s="38">
        <v>2.11</v>
      </c>
      <c r="O809" s="38">
        <v>2.691821276595745</v>
      </c>
    </row>
    <row r="810" spans="1:15">
      <c r="A810" s="1" t="s">
        <v>4459</v>
      </c>
      <c r="B810" s="1" t="s">
        <v>6947</v>
      </c>
      <c r="C810" s="1" t="s">
        <v>6948</v>
      </c>
      <c r="D810" s="1" t="s">
        <v>6936</v>
      </c>
      <c r="E810" s="2">
        <v>510</v>
      </c>
      <c r="F810" s="1" t="s">
        <v>6949</v>
      </c>
      <c r="G810" s="2" t="s">
        <v>18</v>
      </c>
      <c r="H810" s="1" t="s">
        <v>9886</v>
      </c>
      <c r="I810" s="3">
        <v>45079.578356481485</v>
      </c>
      <c r="J810" s="4">
        <v>150000</v>
      </c>
      <c r="K810" s="5">
        <v>14500</v>
      </c>
      <c r="L810" s="5">
        <v>96900</v>
      </c>
      <c r="M810" s="5">
        <f t="shared" si="29"/>
        <v>111400</v>
      </c>
      <c r="N810" s="38">
        <v>2.11</v>
      </c>
      <c r="O810" s="38">
        <v>2.691821276595745</v>
      </c>
    </row>
    <row r="811" spans="1:15">
      <c r="A811" s="1" t="s">
        <v>4459</v>
      </c>
      <c r="B811" s="1" t="s">
        <v>6950</v>
      </c>
      <c r="C811" s="1" t="s">
        <v>6951</v>
      </c>
      <c r="D811" s="1" t="s">
        <v>6936</v>
      </c>
      <c r="E811" s="2">
        <v>510</v>
      </c>
      <c r="F811" s="1" t="s">
        <v>6952</v>
      </c>
      <c r="G811" s="2" t="s">
        <v>18</v>
      </c>
      <c r="H811" s="1" t="s">
        <v>9887</v>
      </c>
      <c r="I811" s="3">
        <v>45063.410937499997</v>
      </c>
      <c r="J811" s="4">
        <v>193500</v>
      </c>
      <c r="K811" s="5">
        <v>14500</v>
      </c>
      <c r="L811" s="5">
        <v>129500</v>
      </c>
      <c r="M811" s="5">
        <f t="shared" si="29"/>
        <v>144000</v>
      </c>
      <c r="N811" s="38">
        <v>2.11</v>
      </c>
      <c r="O811" s="38">
        <v>2.691821276595745</v>
      </c>
    </row>
    <row r="812" spans="1:15">
      <c r="A812" s="1" t="s">
        <v>4459</v>
      </c>
      <c r="B812" s="1" t="s">
        <v>6953</v>
      </c>
      <c r="C812" s="1" t="s">
        <v>6954</v>
      </c>
      <c r="D812" s="1" t="s">
        <v>6936</v>
      </c>
      <c r="E812" s="2">
        <v>510</v>
      </c>
      <c r="F812" s="1" t="s">
        <v>6955</v>
      </c>
      <c r="G812" s="2" t="s">
        <v>18</v>
      </c>
      <c r="H812" s="1" t="s">
        <v>9888</v>
      </c>
      <c r="I812" s="3">
        <v>45044.669178240743</v>
      </c>
      <c r="J812" s="4">
        <v>187000</v>
      </c>
      <c r="K812" s="5">
        <v>17500</v>
      </c>
      <c r="L812" s="5">
        <v>126800</v>
      </c>
      <c r="M812" s="5">
        <f t="shared" si="29"/>
        <v>144300</v>
      </c>
      <c r="N812" s="38">
        <v>2.11</v>
      </c>
      <c r="O812" s="38">
        <v>2.691821276595745</v>
      </c>
    </row>
    <row r="813" spans="1:15">
      <c r="A813" s="1" t="s">
        <v>4459</v>
      </c>
      <c r="B813" s="1" t="s">
        <v>6956</v>
      </c>
      <c r="C813" s="1" t="s">
        <v>6957</v>
      </c>
      <c r="D813" s="1" t="s">
        <v>6936</v>
      </c>
      <c r="E813" s="2">
        <v>510</v>
      </c>
      <c r="F813" s="1" t="s">
        <v>6958</v>
      </c>
      <c r="G813" s="2" t="s">
        <v>18</v>
      </c>
      <c r="H813" s="1" t="s">
        <v>9889</v>
      </c>
      <c r="I813" s="3">
        <v>45096.368750000001</v>
      </c>
      <c r="J813" s="4">
        <v>149900</v>
      </c>
      <c r="K813" s="5">
        <v>21100</v>
      </c>
      <c r="L813" s="5">
        <v>96400</v>
      </c>
      <c r="M813" s="5">
        <f t="shared" si="29"/>
        <v>117500</v>
      </c>
      <c r="N813" s="38">
        <v>2.11</v>
      </c>
      <c r="O813" s="38">
        <v>2.691821276595745</v>
      </c>
    </row>
    <row r="814" spans="1:15">
      <c r="A814" s="1" t="s">
        <v>4459</v>
      </c>
      <c r="B814" s="1" t="s">
        <v>6959</v>
      </c>
      <c r="C814" s="1" t="s">
        <v>6960</v>
      </c>
      <c r="D814" s="1" t="s">
        <v>6936</v>
      </c>
      <c r="E814" s="2">
        <v>510</v>
      </c>
      <c r="F814" s="1" t="s">
        <v>6961</v>
      </c>
      <c r="G814" s="2" t="s">
        <v>18</v>
      </c>
      <c r="H814" s="1" t="s">
        <v>9890</v>
      </c>
      <c r="I814" s="3">
        <v>44958.472534722219</v>
      </c>
      <c r="J814" s="4">
        <v>125000</v>
      </c>
      <c r="K814" s="5">
        <v>14000</v>
      </c>
      <c r="L814" s="5">
        <v>88600</v>
      </c>
      <c r="M814" s="5">
        <f t="shared" si="29"/>
        <v>102600</v>
      </c>
      <c r="N814" s="38">
        <v>2.11</v>
      </c>
      <c r="O814" s="38">
        <v>2.691821276595745</v>
      </c>
    </row>
    <row r="815" spans="1:15">
      <c r="A815" s="1" t="s">
        <v>4459</v>
      </c>
      <c r="B815" s="1" t="s">
        <v>6962</v>
      </c>
      <c r="C815" s="1" t="s">
        <v>6963</v>
      </c>
      <c r="D815" s="1" t="s">
        <v>6936</v>
      </c>
      <c r="E815" s="2">
        <v>510</v>
      </c>
      <c r="F815" s="1" t="s">
        <v>6964</v>
      </c>
      <c r="G815" s="2" t="s">
        <v>18</v>
      </c>
      <c r="H815" s="1" t="s">
        <v>9891</v>
      </c>
      <c r="I815" s="3">
        <v>45009.507789351854</v>
      </c>
      <c r="J815" s="4">
        <v>188000</v>
      </c>
      <c r="K815" s="5">
        <v>14500</v>
      </c>
      <c r="L815" s="5">
        <v>145200</v>
      </c>
      <c r="M815" s="5">
        <f t="shared" si="29"/>
        <v>159700</v>
      </c>
      <c r="N815" s="38">
        <v>2.11</v>
      </c>
      <c r="O815" s="38">
        <v>2.691821276595745</v>
      </c>
    </row>
    <row r="816" spans="1:15">
      <c r="A816" s="1" t="s">
        <v>4459</v>
      </c>
      <c r="B816" s="1" t="s">
        <v>6965</v>
      </c>
      <c r="C816" s="1" t="s">
        <v>6966</v>
      </c>
      <c r="D816" s="1" t="s">
        <v>6936</v>
      </c>
      <c r="E816" s="2">
        <v>510</v>
      </c>
      <c r="F816" s="1" t="s">
        <v>6967</v>
      </c>
      <c r="G816" s="2" t="s">
        <v>18</v>
      </c>
      <c r="H816" s="1" t="s">
        <v>9892</v>
      </c>
      <c r="I816" s="3">
        <v>45069.509131944447</v>
      </c>
      <c r="J816" s="4">
        <v>175000</v>
      </c>
      <c r="K816" s="5">
        <v>21700</v>
      </c>
      <c r="L816" s="5">
        <v>131600</v>
      </c>
      <c r="M816" s="5">
        <f t="shared" si="29"/>
        <v>153300</v>
      </c>
      <c r="N816" s="38">
        <v>2.11</v>
      </c>
      <c r="O816" s="38">
        <v>2.691821276595745</v>
      </c>
    </row>
    <row r="817" spans="1:15">
      <c r="A817" s="1" t="s">
        <v>4459</v>
      </c>
      <c r="B817" s="1" t="s">
        <v>6968</v>
      </c>
      <c r="C817" s="1" t="s">
        <v>6969</v>
      </c>
      <c r="D817" s="1" t="s">
        <v>6936</v>
      </c>
      <c r="E817" s="2">
        <v>510</v>
      </c>
      <c r="F817" s="1" t="s">
        <v>6970</v>
      </c>
      <c r="G817" s="2" t="s">
        <v>18</v>
      </c>
      <c r="H817" s="1" t="s">
        <v>9893</v>
      </c>
      <c r="I817" s="3">
        <v>45058.459062499998</v>
      </c>
      <c r="J817" s="4">
        <v>156656</v>
      </c>
      <c r="K817" s="5">
        <v>19300</v>
      </c>
      <c r="L817" s="5">
        <v>119600</v>
      </c>
      <c r="M817" s="5">
        <f t="shared" si="29"/>
        <v>138900</v>
      </c>
      <c r="N817" s="38">
        <v>2.11</v>
      </c>
      <c r="O817" s="38">
        <v>2.691821276595745</v>
      </c>
    </row>
    <row r="818" spans="1:15">
      <c r="A818" s="1" t="s">
        <v>4459</v>
      </c>
      <c r="B818" s="1" t="s">
        <v>6971</v>
      </c>
      <c r="C818" s="1" t="s">
        <v>6972</v>
      </c>
      <c r="D818" s="1" t="s">
        <v>6936</v>
      </c>
      <c r="E818" s="2">
        <v>510</v>
      </c>
      <c r="F818" s="1" t="s">
        <v>6973</v>
      </c>
      <c r="G818" s="2" t="s">
        <v>18</v>
      </c>
      <c r="H818" s="1" t="s">
        <v>9894</v>
      </c>
      <c r="I818" s="3">
        <v>45197.343472222223</v>
      </c>
      <c r="J818" s="4">
        <v>194000</v>
      </c>
      <c r="K818" s="5">
        <v>14500</v>
      </c>
      <c r="L818" s="5">
        <v>162100</v>
      </c>
      <c r="M818" s="5">
        <f t="shared" si="29"/>
        <v>176600</v>
      </c>
      <c r="N818" s="38">
        <v>2.11</v>
      </c>
      <c r="O818" s="38">
        <v>2.691821276595745</v>
      </c>
    </row>
    <row r="819" spans="1:15">
      <c r="A819" s="1" t="s">
        <v>4459</v>
      </c>
      <c r="B819" s="1" t="s">
        <v>6974</v>
      </c>
      <c r="C819" s="1" t="s">
        <v>6975</v>
      </c>
      <c r="D819" s="1" t="s">
        <v>6936</v>
      </c>
      <c r="E819" s="2">
        <v>510</v>
      </c>
      <c r="F819" s="1" t="s">
        <v>6976</v>
      </c>
      <c r="G819" s="2" t="s">
        <v>18</v>
      </c>
      <c r="H819" s="1" t="s">
        <v>9895</v>
      </c>
      <c r="I819" s="3">
        <v>45271.430590277778</v>
      </c>
      <c r="J819" s="4">
        <v>135000</v>
      </c>
      <c r="K819" s="5">
        <v>14500</v>
      </c>
      <c r="L819" s="5">
        <v>136900</v>
      </c>
      <c r="M819" s="5">
        <f t="shared" si="29"/>
        <v>151400</v>
      </c>
      <c r="N819" s="38">
        <v>2.11</v>
      </c>
      <c r="O819" s="38">
        <v>2.691821276595745</v>
      </c>
    </row>
    <row r="820" spans="1:15">
      <c r="A820" s="1" t="s">
        <v>4459</v>
      </c>
      <c r="B820" s="1" t="s">
        <v>6977</v>
      </c>
      <c r="C820" s="1" t="s">
        <v>6978</v>
      </c>
      <c r="D820" s="1" t="s">
        <v>6936</v>
      </c>
      <c r="E820" s="2">
        <v>510</v>
      </c>
      <c r="F820" s="1" t="s">
        <v>6979</v>
      </c>
      <c r="G820" s="2" t="s">
        <v>18</v>
      </c>
      <c r="H820" s="1" t="s">
        <v>9896</v>
      </c>
      <c r="I820" s="3">
        <v>44959.461562500001</v>
      </c>
      <c r="J820" s="4">
        <v>167500</v>
      </c>
      <c r="K820" s="5">
        <v>15000</v>
      </c>
      <c r="L820" s="5">
        <v>185700</v>
      </c>
      <c r="M820" s="5">
        <f t="shared" si="29"/>
        <v>200700</v>
      </c>
      <c r="N820" s="38">
        <v>2.11</v>
      </c>
      <c r="O820" s="38">
        <v>2.691821276595745</v>
      </c>
    </row>
    <row r="821" spans="1:15">
      <c r="A821" s="1" t="s">
        <v>4459</v>
      </c>
      <c r="B821" s="1" t="s">
        <v>6980</v>
      </c>
      <c r="C821" s="1" t="s">
        <v>6981</v>
      </c>
      <c r="D821" s="1" t="s">
        <v>6982</v>
      </c>
      <c r="E821" s="2">
        <v>510</v>
      </c>
      <c r="F821" s="1" t="s">
        <v>6983</v>
      </c>
      <c r="G821" s="2" t="s">
        <v>18</v>
      </c>
      <c r="H821" s="1" t="s">
        <v>9897</v>
      </c>
      <c r="I821" s="3">
        <v>45124.42732638889</v>
      </c>
      <c r="J821" s="4">
        <v>110000</v>
      </c>
      <c r="K821" s="5">
        <v>11700</v>
      </c>
      <c r="L821" s="5">
        <v>51000</v>
      </c>
      <c r="M821" s="5">
        <f t="shared" si="29"/>
        <v>62700</v>
      </c>
      <c r="N821" s="38">
        <v>1.92</v>
      </c>
      <c r="O821" s="38">
        <v>2.64</v>
      </c>
    </row>
    <row r="822" spans="1:15">
      <c r="A822" s="1" t="s">
        <v>4459</v>
      </c>
      <c r="B822" s="1" t="s">
        <v>6984</v>
      </c>
      <c r="C822" s="1" t="s">
        <v>6985</v>
      </c>
      <c r="D822" s="1" t="s">
        <v>6982</v>
      </c>
      <c r="E822" s="2">
        <v>510</v>
      </c>
      <c r="F822" s="1" t="s">
        <v>6986</v>
      </c>
      <c r="G822" s="2" t="s">
        <v>18</v>
      </c>
      <c r="H822" s="1" t="s">
        <v>9898</v>
      </c>
      <c r="I822" s="3">
        <v>45156.424097222225</v>
      </c>
      <c r="J822" s="4">
        <v>135000</v>
      </c>
      <c r="K822" s="5">
        <v>10500</v>
      </c>
      <c r="L822" s="5">
        <v>68600</v>
      </c>
      <c r="M822" s="5">
        <f t="shared" si="29"/>
        <v>79100</v>
      </c>
      <c r="N822" s="38">
        <v>1.92</v>
      </c>
      <c r="O822" s="38">
        <v>2.64</v>
      </c>
    </row>
    <row r="823" spans="1:15">
      <c r="A823" s="1" t="s">
        <v>4459</v>
      </c>
      <c r="B823" s="1" t="s">
        <v>6987</v>
      </c>
      <c r="C823" s="1" t="s">
        <v>6988</v>
      </c>
      <c r="D823" s="1" t="s">
        <v>6982</v>
      </c>
      <c r="E823" s="2">
        <v>510</v>
      </c>
      <c r="F823" s="1" t="s">
        <v>6989</v>
      </c>
      <c r="G823" s="2" t="s">
        <v>18</v>
      </c>
      <c r="H823" s="1" t="s">
        <v>9899</v>
      </c>
      <c r="I823" s="3">
        <v>45135.437280092592</v>
      </c>
      <c r="J823" s="4">
        <v>120000</v>
      </c>
      <c r="K823" s="5">
        <v>13100</v>
      </c>
      <c r="L823" s="5">
        <v>66800</v>
      </c>
      <c r="M823" s="5">
        <f t="shared" si="29"/>
        <v>79900</v>
      </c>
      <c r="N823" s="38">
        <v>1.92</v>
      </c>
      <c r="O823" s="38">
        <v>2.64</v>
      </c>
    </row>
    <row r="824" spans="1:15">
      <c r="A824" s="1" t="s">
        <v>4459</v>
      </c>
      <c r="B824" s="1" t="s">
        <v>6990</v>
      </c>
      <c r="C824" s="1" t="s">
        <v>6991</v>
      </c>
      <c r="D824" s="1" t="s">
        <v>6982</v>
      </c>
      <c r="E824" s="2">
        <v>510</v>
      </c>
      <c r="F824" s="1" t="s">
        <v>6992</v>
      </c>
      <c r="G824" s="2" t="s">
        <v>18</v>
      </c>
      <c r="H824" s="1" t="s">
        <v>9900</v>
      </c>
      <c r="I824" s="3">
        <v>45000.443414351852</v>
      </c>
      <c r="J824" s="4">
        <v>145000</v>
      </c>
      <c r="K824" s="5">
        <v>12100</v>
      </c>
      <c r="L824" s="5">
        <v>97700</v>
      </c>
      <c r="M824" s="5">
        <f t="shared" si="29"/>
        <v>109800</v>
      </c>
      <c r="N824" s="38">
        <v>1.92</v>
      </c>
      <c r="O824" s="38">
        <v>2.64</v>
      </c>
    </row>
    <row r="825" spans="1:15">
      <c r="A825" s="1" t="s">
        <v>4459</v>
      </c>
      <c r="B825" s="1" t="s">
        <v>6993</v>
      </c>
      <c r="C825" s="1" t="s">
        <v>6994</v>
      </c>
      <c r="D825" s="1" t="s">
        <v>6982</v>
      </c>
      <c r="E825" s="2">
        <v>510</v>
      </c>
      <c r="F825" s="1" t="s">
        <v>6995</v>
      </c>
      <c r="G825" s="2" t="s">
        <v>18</v>
      </c>
      <c r="H825" s="1" t="s">
        <v>9901</v>
      </c>
      <c r="I825" s="3">
        <v>45043.549108796295</v>
      </c>
      <c r="J825" s="4">
        <v>130000</v>
      </c>
      <c r="K825" s="5">
        <v>14500</v>
      </c>
      <c r="L825" s="5">
        <v>92100</v>
      </c>
      <c r="M825" s="5">
        <f t="shared" si="29"/>
        <v>106600</v>
      </c>
      <c r="N825" s="38">
        <v>1.92</v>
      </c>
      <c r="O825" s="38">
        <v>2.64</v>
      </c>
    </row>
    <row r="826" spans="1:15">
      <c r="A826" s="1" t="s">
        <v>4459</v>
      </c>
      <c r="B826" s="1" t="s">
        <v>6996</v>
      </c>
      <c r="C826" s="1" t="s">
        <v>6997</v>
      </c>
      <c r="D826" s="1" t="s">
        <v>6982</v>
      </c>
      <c r="E826" s="2">
        <v>510</v>
      </c>
      <c r="F826" s="1" t="s">
        <v>6998</v>
      </c>
      <c r="G826" s="2" t="s">
        <v>18</v>
      </c>
      <c r="H826" s="1" t="s">
        <v>9902</v>
      </c>
      <c r="I826" s="3">
        <v>45023.579699074071</v>
      </c>
      <c r="J826" s="4">
        <v>96000</v>
      </c>
      <c r="K826" s="5">
        <v>12400</v>
      </c>
      <c r="L826" s="5">
        <v>73400</v>
      </c>
      <c r="M826" s="5">
        <f t="shared" si="29"/>
        <v>85800</v>
      </c>
      <c r="N826" s="38">
        <v>1.92</v>
      </c>
      <c r="O826" s="38">
        <v>2.64</v>
      </c>
    </row>
    <row r="827" spans="1:15">
      <c r="A827" s="1" t="s">
        <v>4459</v>
      </c>
      <c r="B827" s="1" t="s">
        <v>6999</v>
      </c>
      <c r="C827" s="1" t="s">
        <v>7000</v>
      </c>
      <c r="D827" s="1" t="s">
        <v>6982</v>
      </c>
      <c r="E827" s="2">
        <v>510</v>
      </c>
      <c r="F827" s="1" t="s">
        <v>7001</v>
      </c>
      <c r="G827" s="2" t="s">
        <v>18</v>
      </c>
      <c r="H827" s="1" t="s">
        <v>9903</v>
      </c>
      <c r="I827" s="3">
        <v>45233.479594907411</v>
      </c>
      <c r="J827" s="4">
        <v>125000</v>
      </c>
      <c r="K827" s="5">
        <v>11900</v>
      </c>
      <c r="L827" s="5">
        <v>100000</v>
      </c>
      <c r="M827" s="5">
        <f t="shared" si="29"/>
        <v>111900</v>
      </c>
      <c r="N827" s="38">
        <v>1.92</v>
      </c>
      <c r="O827" s="38">
        <v>2.64</v>
      </c>
    </row>
    <row r="828" spans="1:15">
      <c r="A828" s="1" t="s">
        <v>4459</v>
      </c>
      <c r="B828" s="1" t="s">
        <v>7002</v>
      </c>
      <c r="C828" s="1" t="s">
        <v>7003</v>
      </c>
      <c r="D828" s="1" t="s">
        <v>7004</v>
      </c>
      <c r="E828" s="2">
        <v>510</v>
      </c>
      <c r="F828" s="1" t="s">
        <v>7005</v>
      </c>
      <c r="G828" s="2" t="s">
        <v>18</v>
      </c>
      <c r="H828" s="1" t="s">
        <v>9904</v>
      </c>
      <c r="I828" s="3">
        <v>45239.368854166663</v>
      </c>
      <c r="J828" s="4">
        <v>150000</v>
      </c>
      <c r="K828" s="5">
        <v>5100</v>
      </c>
      <c r="L828" s="5">
        <v>89700</v>
      </c>
      <c r="M828" s="5">
        <f t="shared" si="29"/>
        <v>94800</v>
      </c>
      <c r="N828" s="38">
        <v>1.43</v>
      </c>
      <c r="O828" s="38">
        <v>1.757708333333333</v>
      </c>
    </row>
    <row r="829" spans="1:15">
      <c r="A829" s="1" t="s">
        <v>4459</v>
      </c>
      <c r="B829" s="1" t="s">
        <v>7006</v>
      </c>
      <c r="C829" s="1" t="s">
        <v>7007</v>
      </c>
      <c r="D829" s="1" t="s">
        <v>7004</v>
      </c>
      <c r="E829" s="2">
        <v>510</v>
      </c>
      <c r="F829" s="1" t="s">
        <v>7008</v>
      </c>
      <c r="G829" s="2" t="s">
        <v>18</v>
      </c>
      <c r="H829" s="1" t="s">
        <v>9905</v>
      </c>
      <c r="I829" s="3">
        <v>45058.558449074073</v>
      </c>
      <c r="J829" s="4">
        <v>100000</v>
      </c>
      <c r="K829" s="5">
        <v>5200</v>
      </c>
      <c r="L829" s="5">
        <v>62600</v>
      </c>
      <c r="M829" s="5">
        <f t="shared" si="29"/>
        <v>67800</v>
      </c>
      <c r="N829" s="38">
        <v>1.43</v>
      </c>
      <c r="O829" s="38">
        <v>1.757708333333333</v>
      </c>
    </row>
    <row r="830" spans="1:15">
      <c r="A830" s="1" t="s">
        <v>4459</v>
      </c>
      <c r="B830" s="1" t="s">
        <v>7009</v>
      </c>
      <c r="C830" s="1" t="s">
        <v>7010</v>
      </c>
      <c r="D830" s="1" t="s">
        <v>7004</v>
      </c>
      <c r="E830" s="2">
        <v>510</v>
      </c>
      <c r="F830" s="1" t="s">
        <v>7011</v>
      </c>
      <c r="G830" s="2" t="s">
        <v>18</v>
      </c>
      <c r="H830" s="1" t="s">
        <v>9906</v>
      </c>
      <c r="I830" s="3">
        <v>45082.586423611108</v>
      </c>
      <c r="J830" s="4">
        <v>128768</v>
      </c>
      <c r="K830" s="5">
        <v>6200</v>
      </c>
      <c r="L830" s="5">
        <v>82300</v>
      </c>
      <c r="M830" s="5">
        <f t="shared" si="29"/>
        <v>88500</v>
      </c>
      <c r="N830" s="38">
        <v>1.43</v>
      </c>
      <c r="O830" s="38">
        <v>1.757708333333333</v>
      </c>
    </row>
    <row r="831" spans="1:15">
      <c r="A831" s="1" t="s">
        <v>4459</v>
      </c>
      <c r="B831" s="1" t="s">
        <v>7012</v>
      </c>
      <c r="C831" s="1" t="s">
        <v>7013</v>
      </c>
      <c r="D831" s="1" t="s">
        <v>7004</v>
      </c>
      <c r="E831" s="2">
        <v>510</v>
      </c>
      <c r="F831" s="1" t="s">
        <v>7014</v>
      </c>
      <c r="G831" s="2" t="s">
        <v>18</v>
      </c>
      <c r="H831" s="1" t="s">
        <v>9907</v>
      </c>
      <c r="I831" s="3">
        <v>45146.666377314818</v>
      </c>
      <c r="J831" s="4">
        <v>126000</v>
      </c>
      <c r="K831" s="5">
        <v>5700</v>
      </c>
      <c r="L831" s="5">
        <v>81600</v>
      </c>
      <c r="M831" s="5">
        <f t="shared" si="29"/>
        <v>87300</v>
      </c>
      <c r="N831" s="38">
        <v>1.43</v>
      </c>
      <c r="O831" s="38">
        <v>1.757708333333333</v>
      </c>
    </row>
    <row r="832" spans="1:15">
      <c r="A832" s="1" t="s">
        <v>4459</v>
      </c>
      <c r="B832" s="1" t="s">
        <v>7015</v>
      </c>
      <c r="C832" s="1" t="s">
        <v>7016</v>
      </c>
      <c r="D832" s="1" t="s">
        <v>7004</v>
      </c>
      <c r="E832" s="2">
        <v>510</v>
      </c>
      <c r="F832" s="1" t="s">
        <v>7017</v>
      </c>
      <c r="G832" s="2" t="s">
        <v>18</v>
      </c>
      <c r="H832" s="1" t="s">
        <v>9908</v>
      </c>
      <c r="I832" s="3">
        <v>45064.50708333333</v>
      </c>
      <c r="J832" s="4">
        <v>95000</v>
      </c>
      <c r="K832" s="5">
        <v>6900</v>
      </c>
      <c r="L832" s="5">
        <v>60600</v>
      </c>
      <c r="M832" s="5">
        <f t="shared" si="29"/>
        <v>67500</v>
      </c>
      <c r="N832" s="38">
        <v>1.43</v>
      </c>
      <c r="O832" s="38">
        <v>1.757708333333333</v>
      </c>
    </row>
    <row r="833" spans="1:15">
      <c r="A833" s="1" t="s">
        <v>4459</v>
      </c>
      <c r="B833" s="1" t="s">
        <v>7018</v>
      </c>
      <c r="C833" s="1" t="s">
        <v>7019</v>
      </c>
      <c r="D833" s="1" t="s">
        <v>7004</v>
      </c>
      <c r="E833" s="2">
        <v>510</v>
      </c>
      <c r="F833" s="1" t="s">
        <v>7020</v>
      </c>
      <c r="G833" s="2" t="s">
        <v>18</v>
      </c>
      <c r="H833" s="1" t="s">
        <v>9909</v>
      </c>
      <c r="I833" s="3">
        <v>45079.574340277781</v>
      </c>
      <c r="J833" s="4">
        <v>120000</v>
      </c>
      <c r="K833" s="5">
        <v>5000</v>
      </c>
      <c r="L833" s="5">
        <v>82300</v>
      </c>
      <c r="M833" s="5">
        <f t="shared" ref="M833:M851" si="30">SUM(K833:L833)</f>
        <v>87300</v>
      </c>
      <c r="N833" s="38">
        <v>1.43</v>
      </c>
      <c r="O833" s="38">
        <v>1.757708333333333</v>
      </c>
    </row>
    <row r="834" spans="1:15">
      <c r="A834" s="1" t="s">
        <v>4459</v>
      </c>
      <c r="B834" s="1" t="s">
        <v>7021</v>
      </c>
      <c r="C834" s="1" t="s">
        <v>7022</v>
      </c>
      <c r="D834" s="1" t="s">
        <v>7004</v>
      </c>
      <c r="E834" s="2">
        <v>510</v>
      </c>
      <c r="F834" s="1" t="s">
        <v>7023</v>
      </c>
      <c r="G834" s="2" t="s">
        <v>18</v>
      </c>
      <c r="H834" s="1" t="s">
        <v>9910</v>
      </c>
      <c r="I834" s="3">
        <v>45037.347129629627</v>
      </c>
      <c r="J834" s="4">
        <v>150000</v>
      </c>
      <c r="K834" s="5">
        <v>9700</v>
      </c>
      <c r="L834" s="5">
        <v>100500</v>
      </c>
      <c r="M834" s="5">
        <f t="shared" si="30"/>
        <v>110200</v>
      </c>
      <c r="N834" s="38">
        <v>1.43</v>
      </c>
      <c r="O834" s="38">
        <v>1.757708333333333</v>
      </c>
    </row>
    <row r="835" spans="1:15">
      <c r="A835" s="1" t="s">
        <v>4459</v>
      </c>
      <c r="B835" s="1" t="s">
        <v>7024</v>
      </c>
      <c r="C835" s="1" t="s">
        <v>7025</v>
      </c>
      <c r="D835" s="1" t="s">
        <v>7004</v>
      </c>
      <c r="E835" s="2">
        <v>510</v>
      </c>
      <c r="F835" s="1" t="s">
        <v>7026</v>
      </c>
      <c r="G835" s="2" t="s">
        <v>18</v>
      </c>
      <c r="H835" s="1" t="s">
        <v>9911</v>
      </c>
      <c r="I835" s="3">
        <v>45077.451770833337</v>
      </c>
      <c r="J835" s="4">
        <v>64900</v>
      </c>
      <c r="K835" s="5">
        <v>4800</v>
      </c>
      <c r="L835" s="5">
        <v>48000</v>
      </c>
      <c r="M835" s="5">
        <f t="shared" si="30"/>
        <v>52800</v>
      </c>
      <c r="N835" s="38">
        <v>1.43</v>
      </c>
      <c r="O835" s="38">
        <v>1.757708333333333</v>
      </c>
    </row>
    <row r="836" spans="1:15">
      <c r="A836" s="1" t="s">
        <v>4459</v>
      </c>
      <c r="B836" s="1" t="s">
        <v>7027</v>
      </c>
      <c r="C836" s="1" t="s">
        <v>7028</v>
      </c>
      <c r="D836" s="1" t="s">
        <v>7004</v>
      </c>
      <c r="E836" s="2">
        <v>510</v>
      </c>
      <c r="F836" s="1" t="s">
        <v>7029</v>
      </c>
      <c r="G836" s="2" t="s">
        <v>18</v>
      </c>
      <c r="H836" s="1" t="s">
        <v>9912</v>
      </c>
      <c r="I836" s="3">
        <v>45278.420694444445</v>
      </c>
      <c r="J836" s="4">
        <v>168000</v>
      </c>
      <c r="K836" s="5">
        <v>4800</v>
      </c>
      <c r="L836" s="5">
        <v>133100</v>
      </c>
      <c r="M836" s="5">
        <f t="shared" si="30"/>
        <v>137900</v>
      </c>
      <c r="N836" s="38">
        <v>1.43</v>
      </c>
      <c r="O836" s="38">
        <v>1.757708333333333</v>
      </c>
    </row>
    <row r="837" spans="1:15">
      <c r="A837" s="1" t="s">
        <v>4459</v>
      </c>
      <c r="B837" s="1" t="s">
        <v>7030</v>
      </c>
      <c r="C837" s="1" t="s">
        <v>7031</v>
      </c>
      <c r="D837" s="1" t="s">
        <v>7004</v>
      </c>
      <c r="E837" s="2">
        <v>510</v>
      </c>
      <c r="F837" s="1" t="s">
        <v>7032</v>
      </c>
      <c r="G837" s="2" t="s">
        <v>18</v>
      </c>
      <c r="H837" s="1" t="s">
        <v>9913</v>
      </c>
      <c r="I837" s="3">
        <v>45011.386331018519</v>
      </c>
      <c r="J837" s="4">
        <v>108500</v>
      </c>
      <c r="K837" s="5">
        <v>4900</v>
      </c>
      <c r="L837" s="5">
        <v>84200</v>
      </c>
      <c r="M837" s="5">
        <f t="shared" si="30"/>
        <v>89100</v>
      </c>
      <c r="N837" s="38">
        <v>1.43</v>
      </c>
      <c r="O837" s="38">
        <v>1.757708333333333</v>
      </c>
    </row>
    <row r="838" spans="1:15">
      <c r="A838" s="1" t="s">
        <v>4459</v>
      </c>
      <c r="B838" s="1" t="s">
        <v>7033</v>
      </c>
      <c r="C838" s="1" t="s">
        <v>7034</v>
      </c>
      <c r="D838" s="1" t="s">
        <v>7004</v>
      </c>
      <c r="E838" s="2">
        <v>510</v>
      </c>
      <c r="F838" s="1" t="s">
        <v>7035</v>
      </c>
      <c r="G838" s="2" t="s">
        <v>18</v>
      </c>
      <c r="H838" s="1" t="s">
        <v>9914</v>
      </c>
      <c r="I838" s="3">
        <v>45274.606574074074</v>
      </c>
      <c r="J838" s="4">
        <v>106000</v>
      </c>
      <c r="K838" s="5">
        <v>9700</v>
      </c>
      <c r="L838" s="5">
        <v>86000</v>
      </c>
      <c r="M838" s="5">
        <f t="shared" si="30"/>
        <v>95700</v>
      </c>
      <c r="N838" s="38">
        <v>1.43</v>
      </c>
      <c r="O838" s="38">
        <v>1.757708333333333</v>
      </c>
    </row>
    <row r="839" spans="1:15">
      <c r="A839" s="1" t="s">
        <v>4459</v>
      </c>
      <c r="B839" s="1" t="s">
        <v>7036</v>
      </c>
      <c r="C839" s="1" t="s">
        <v>7037</v>
      </c>
      <c r="D839" s="1" t="s">
        <v>7004</v>
      </c>
      <c r="E839" s="2">
        <v>510</v>
      </c>
      <c r="F839" s="1" t="s">
        <v>7038</v>
      </c>
      <c r="G839" s="2" t="s">
        <v>18</v>
      </c>
      <c r="H839" s="1" t="s">
        <v>9915</v>
      </c>
      <c r="I839" s="3">
        <v>44946.544444444444</v>
      </c>
      <c r="J839" s="4">
        <v>79900</v>
      </c>
      <c r="K839" s="5">
        <v>4900</v>
      </c>
      <c r="L839" s="5">
        <v>67400</v>
      </c>
      <c r="M839" s="5">
        <f t="shared" si="30"/>
        <v>72300</v>
      </c>
      <c r="N839" s="38">
        <v>1.43</v>
      </c>
      <c r="O839" s="38">
        <v>1.757708333333333</v>
      </c>
    </row>
    <row r="840" spans="1:15">
      <c r="A840" s="1" t="s">
        <v>4459</v>
      </c>
      <c r="B840" s="1" t="s">
        <v>7039</v>
      </c>
      <c r="C840" s="1" t="s">
        <v>7040</v>
      </c>
      <c r="D840" s="1" t="s">
        <v>7004</v>
      </c>
      <c r="E840" s="2">
        <v>510</v>
      </c>
      <c r="F840" s="1" t="s">
        <v>7041</v>
      </c>
      <c r="G840" s="2" t="s">
        <v>4639</v>
      </c>
      <c r="H840" s="1" t="s">
        <v>9916</v>
      </c>
      <c r="I840" s="3">
        <v>45202.595023148147</v>
      </c>
      <c r="J840" s="4">
        <v>149900</v>
      </c>
      <c r="K840" s="5">
        <v>5700</v>
      </c>
      <c r="L840" s="5">
        <v>134400</v>
      </c>
      <c r="M840" s="5">
        <f t="shared" si="30"/>
        <v>140100</v>
      </c>
      <c r="N840" s="38">
        <v>1.43</v>
      </c>
      <c r="O840" s="38">
        <v>1.757708333333333</v>
      </c>
    </row>
    <row r="841" spans="1:15">
      <c r="A841" s="1" t="s">
        <v>4459</v>
      </c>
      <c r="B841" s="1" t="s">
        <v>7042</v>
      </c>
      <c r="C841" s="1" t="s">
        <v>7043</v>
      </c>
      <c r="D841" s="1" t="s">
        <v>7004</v>
      </c>
      <c r="E841" s="2">
        <v>510</v>
      </c>
      <c r="F841" s="1" t="s">
        <v>7044</v>
      </c>
      <c r="G841" s="2" t="s">
        <v>18</v>
      </c>
      <c r="H841" s="1" t="s">
        <v>9917</v>
      </c>
      <c r="I841" s="3">
        <v>45233.655324074076</v>
      </c>
      <c r="J841" s="4">
        <v>150000</v>
      </c>
      <c r="K841" s="5">
        <v>9100</v>
      </c>
      <c r="L841" s="5">
        <v>141700</v>
      </c>
      <c r="M841" s="5">
        <f t="shared" si="30"/>
        <v>150800</v>
      </c>
      <c r="N841" s="38">
        <v>1.43</v>
      </c>
      <c r="O841" s="38">
        <v>1.757708333333333</v>
      </c>
    </row>
    <row r="842" spans="1:15">
      <c r="A842" s="1" t="s">
        <v>4459</v>
      </c>
      <c r="B842" s="1" t="s">
        <v>7045</v>
      </c>
      <c r="C842" s="1" t="s">
        <v>7046</v>
      </c>
      <c r="D842" s="1" t="s">
        <v>7004</v>
      </c>
      <c r="E842" s="2">
        <v>510</v>
      </c>
      <c r="F842" s="1" t="s">
        <v>7047</v>
      </c>
      <c r="G842" s="2" t="s">
        <v>18</v>
      </c>
      <c r="H842" s="1" t="s">
        <v>9918</v>
      </c>
      <c r="I842" s="3">
        <v>45125.413206018522</v>
      </c>
      <c r="J842" s="4">
        <v>62000</v>
      </c>
      <c r="K842" s="5">
        <v>4700</v>
      </c>
      <c r="L842" s="5">
        <v>57700</v>
      </c>
      <c r="M842" s="5">
        <f t="shared" si="30"/>
        <v>62400</v>
      </c>
      <c r="N842" s="38">
        <v>1.43</v>
      </c>
      <c r="O842" s="38">
        <v>1.757708333333333</v>
      </c>
    </row>
    <row r="843" spans="1:15">
      <c r="A843" s="1" t="s">
        <v>4459</v>
      </c>
      <c r="B843" s="1" t="s">
        <v>7048</v>
      </c>
      <c r="C843" s="1" t="s">
        <v>7049</v>
      </c>
      <c r="D843" s="1" t="s">
        <v>7004</v>
      </c>
      <c r="E843" s="2">
        <v>510</v>
      </c>
      <c r="F843" s="1" t="s">
        <v>7050</v>
      </c>
      <c r="G843" s="2" t="s">
        <v>18</v>
      </c>
      <c r="H843" s="1" t="s">
        <v>9919</v>
      </c>
      <c r="I843" s="3">
        <v>45135.590532407405</v>
      </c>
      <c r="J843" s="4">
        <v>70000</v>
      </c>
      <c r="K843" s="5">
        <v>4700</v>
      </c>
      <c r="L843" s="5">
        <v>69800</v>
      </c>
      <c r="M843" s="5">
        <f t="shared" si="30"/>
        <v>74500</v>
      </c>
      <c r="N843" s="38">
        <v>1.43</v>
      </c>
      <c r="O843" s="38">
        <v>1.757708333333333</v>
      </c>
    </row>
    <row r="844" spans="1:15">
      <c r="A844" s="1" t="s">
        <v>4459</v>
      </c>
      <c r="B844" s="1" t="s">
        <v>7051</v>
      </c>
      <c r="C844" s="1" t="s">
        <v>7052</v>
      </c>
      <c r="D844" s="1" t="s">
        <v>7004</v>
      </c>
      <c r="E844" s="2">
        <v>510</v>
      </c>
      <c r="F844" s="1" t="s">
        <v>7053</v>
      </c>
      <c r="G844" s="2" t="s">
        <v>18</v>
      </c>
      <c r="H844" s="1" t="s">
        <v>9920</v>
      </c>
      <c r="I844" s="3">
        <v>45064.401400462964</v>
      </c>
      <c r="J844" s="4">
        <v>80000</v>
      </c>
      <c r="K844" s="5">
        <v>6000</v>
      </c>
      <c r="L844" s="5">
        <v>81700</v>
      </c>
      <c r="M844" s="5">
        <f t="shared" si="30"/>
        <v>87700</v>
      </c>
      <c r="N844" s="38">
        <v>1.43</v>
      </c>
      <c r="O844" s="38">
        <v>1.757708333333333</v>
      </c>
    </row>
    <row r="845" spans="1:15">
      <c r="A845" s="1" t="s">
        <v>4459</v>
      </c>
      <c r="B845" s="1" t="s">
        <v>7054</v>
      </c>
      <c r="C845" s="1" t="s">
        <v>7055</v>
      </c>
      <c r="D845" s="1" t="s">
        <v>7056</v>
      </c>
      <c r="E845" s="2">
        <v>510</v>
      </c>
      <c r="F845" s="1" t="s">
        <v>7057</v>
      </c>
      <c r="G845" s="2" t="s">
        <v>18</v>
      </c>
      <c r="H845" s="1" t="s">
        <v>9921</v>
      </c>
      <c r="I845" s="3">
        <v>45195.647164351853</v>
      </c>
      <c r="J845" s="4">
        <v>119000</v>
      </c>
      <c r="K845" s="5">
        <v>6100</v>
      </c>
      <c r="L845" s="5">
        <v>65400</v>
      </c>
      <c r="M845" s="5">
        <f t="shared" si="30"/>
        <v>71500</v>
      </c>
      <c r="N845" s="38">
        <v>1.5</v>
      </c>
      <c r="O845" s="38">
        <v>2.0499999999999998</v>
      </c>
    </row>
    <row r="846" spans="1:15">
      <c r="A846" s="1" t="s">
        <v>4459</v>
      </c>
      <c r="B846" s="1" t="s">
        <v>7058</v>
      </c>
      <c r="C846" s="1" t="s">
        <v>7059</v>
      </c>
      <c r="D846" s="1" t="s">
        <v>7056</v>
      </c>
      <c r="E846" s="2">
        <v>510</v>
      </c>
      <c r="F846" s="1" t="s">
        <v>7060</v>
      </c>
      <c r="G846" s="2" t="s">
        <v>18</v>
      </c>
      <c r="H846" s="1" t="s">
        <v>9922</v>
      </c>
      <c r="I846" s="3">
        <v>44984.539629629631</v>
      </c>
      <c r="J846" s="4">
        <v>146000</v>
      </c>
      <c r="K846" s="5">
        <v>6000</v>
      </c>
      <c r="L846" s="5">
        <v>94700</v>
      </c>
      <c r="M846" s="5">
        <f t="shared" si="30"/>
        <v>100700</v>
      </c>
      <c r="N846" s="38">
        <v>1.5</v>
      </c>
      <c r="O846" s="38">
        <v>2.0499999999999998</v>
      </c>
    </row>
    <row r="847" spans="1:15">
      <c r="A847" s="1" t="s">
        <v>4459</v>
      </c>
      <c r="B847" s="1" t="s">
        <v>7061</v>
      </c>
      <c r="C847" s="1" t="s">
        <v>7062</v>
      </c>
      <c r="D847" s="1" t="s">
        <v>7056</v>
      </c>
      <c r="E847" s="2">
        <v>510</v>
      </c>
      <c r="F847" s="1" t="s">
        <v>7063</v>
      </c>
      <c r="G847" s="2" t="s">
        <v>18</v>
      </c>
      <c r="H847" s="1" t="s">
        <v>9923</v>
      </c>
      <c r="I847" s="3">
        <v>45005.453611111108</v>
      </c>
      <c r="J847" s="4">
        <v>225000</v>
      </c>
      <c r="K847" s="5">
        <v>6000</v>
      </c>
      <c r="L847" s="5">
        <v>159600</v>
      </c>
      <c r="M847" s="5">
        <f t="shared" si="30"/>
        <v>165600</v>
      </c>
      <c r="N847" s="38">
        <v>1.5</v>
      </c>
      <c r="O847" s="38">
        <v>2.0499999999999998</v>
      </c>
    </row>
    <row r="848" spans="1:15">
      <c r="A848" s="1" t="s">
        <v>4459</v>
      </c>
      <c r="B848" s="1" t="s">
        <v>7064</v>
      </c>
      <c r="C848" s="1" t="s">
        <v>7065</v>
      </c>
      <c r="D848" s="1" t="s">
        <v>7056</v>
      </c>
      <c r="E848" s="2">
        <v>510</v>
      </c>
      <c r="F848" s="1" t="s">
        <v>7066</v>
      </c>
      <c r="G848" s="2" t="s">
        <v>18</v>
      </c>
      <c r="H848" s="1" t="s">
        <v>9924</v>
      </c>
      <c r="I848" s="3">
        <v>45027.645486111112</v>
      </c>
      <c r="J848" s="4">
        <v>139000</v>
      </c>
      <c r="K848" s="5">
        <v>6000</v>
      </c>
      <c r="L848" s="5">
        <v>96700</v>
      </c>
      <c r="M848" s="5">
        <f t="shared" si="30"/>
        <v>102700</v>
      </c>
      <c r="N848" s="38">
        <v>1.5</v>
      </c>
      <c r="O848" s="38">
        <v>2.0499999999999998</v>
      </c>
    </row>
    <row r="849" spans="1:15">
      <c r="A849" s="1" t="s">
        <v>4459</v>
      </c>
      <c r="B849" s="1" t="s">
        <v>7067</v>
      </c>
      <c r="C849" s="1" t="s">
        <v>7068</v>
      </c>
      <c r="D849" s="1" t="s">
        <v>7056</v>
      </c>
      <c r="E849" s="2">
        <v>510</v>
      </c>
      <c r="F849" s="1" t="s">
        <v>7069</v>
      </c>
      <c r="G849" s="2" t="s">
        <v>18</v>
      </c>
      <c r="H849" s="1" t="s">
        <v>9925</v>
      </c>
      <c r="I849" s="3">
        <v>45147.417060185187</v>
      </c>
      <c r="J849" s="4">
        <v>107000</v>
      </c>
      <c r="K849" s="5">
        <v>6000</v>
      </c>
      <c r="L849" s="5">
        <v>76400</v>
      </c>
      <c r="M849" s="5">
        <f t="shared" si="30"/>
        <v>82400</v>
      </c>
      <c r="N849" s="38">
        <v>1.5</v>
      </c>
      <c r="O849" s="38">
        <v>2.0499999999999998</v>
      </c>
    </row>
    <row r="850" spans="1:15">
      <c r="A850" s="1" t="s">
        <v>4459</v>
      </c>
      <c r="B850" s="1" t="s">
        <v>7070</v>
      </c>
      <c r="C850" s="1" t="s">
        <v>7071</v>
      </c>
      <c r="D850" s="1" t="s">
        <v>7056</v>
      </c>
      <c r="E850" s="2">
        <v>510</v>
      </c>
      <c r="F850" s="1" t="s">
        <v>7072</v>
      </c>
      <c r="G850" s="2" t="s">
        <v>18</v>
      </c>
      <c r="H850" s="1" t="s">
        <v>9926</v>
      </c>
      <c r="I850" s="3">
        <v>45261.436354166668</v>
      </c>
      <c r="J850" s="4">
        <v>165000</v>
      </c>
      <c r="K850" s="5">
        <v>6100</v>
      </c>
      <c r="L850" s="5">
        <v>127200</v>
      </c>
      <c r="M850" s="5">
        <f t="shared" si="30"/>
        <v>133300</v>
      </c>
      <c r="N850" s="38">
        <v>1.5</v>
      </c>
      <c r="O850" s="38">
        <v>2.0499999999999998</v>
      </c>
    </row>
    <row r="851" spans="1:15">
      <c r="A851" s="1" t="s">
        <v>4459</v>
      </c>
      <c r="B851" s="1" t="s">
        <v>7073</v>
      </c>
      <c r="C851" s="1" t="s">
        <v>7074</v>
      </c>
      <c r="D851" s="1" t="s">
        <v>7056</v>
      </c>
      <c r="E851" s="2">
        <v>510</v>
      </c>
      <c r="F851" s="1" t="s">
        <v>7075</v>
      </c>
      <c r="G851" s="2" t="s">
        <v>18</v>
      </c>
      <c r="H851" s="1" t="s">
        <v>9927</v>
      </c>
      <c r="I851" s="3">
        <v>45214.541875000003</v>
      </c>
      <c r="J851" s="4">
        <v>105000</v>
      </c>
      <c r="K851" s="5">
        <v>5900</v>
      </c>
      <c r="L851" s="5">
        <v>106100</v>
      </c>
      <c r="M851" s="5">
        <f t="shared" si="30"/>
        <v>112000</v>
      </c>
      <c r="N851" s="38">
        <v>1.5</v>
      </c>
      <c r="O851" s="38">
        <v>2.0499999999999998</v>
      </c>
    </row>
    <row r="852" spans="1:15">
      <c r="A852" s="1" t="s">
        <v>4459</v>
      </c>
      <c r="B852" s="1" t="s">
        <v>7076</v>
      </c>
      <c r="C852" s="1" t="s">
        <v>7077</v>
      </c>
      <c r="D852" s="1" t="s">
        <v>7078</v>
      </c>
      <c r="E852" s="2">
        <v>510</v>
      </c>
      <c r="F852" s="1" t="s">
        <v>7079</v>
      </c>
      <c r="G852" s="2" t="s">
        <v>18</v>
      </c>
      <c r="H852" s="1" t="s">
        <v>9928</v>
      </c>
      <c r="I852" s="3">
        <v>45271.374409722222</v>
      </c>
      <c r="J852" s="4">
        <v>85000</v>
      </c>
      <c r="K852" s="5">
        <v>6100</v>
      </c>
      <c r="L852" s="5">
        <v>32300</v>
      </c>
      <c r="M852" s="5">
        <f>SUM(K852:L852)+6000</f>
        <v>44400</v>
      </c>
      <c r="N852" s="38">
        <v>0.97</v>
      </c>
      <c r="O852" s="38">
        <v>1.2274859550561799</v>
      </c>
    </row>
    <row r="853" spans="1:15">
      <c r="A853" s="1" t="s">
        <v>4459</v>
      </c>
      <c r="B853" s="1" t="s">
        <v>7080</v>
      </c>
      <c r="C853" s="1" t="s">
        <v>7081</v>
      </c>
      <c r="D853" s="1" t="s">
        <v>7078</v>
      </c>
      <c r="E853" s="2">
        <v>510</v>
      </c>
      <c r="F853" s="1" t="s">
        <v>7082</v>
      </c>
      <c r="G853" s="2" t="s">
        <v>18</v>
      </c>
      <c r="H853" s="1" t="s">
        <v>9929</v>
      </c>
      <c r="I853" s="3">
        <v>44958.40357638889</v>
      </c>
      <c r="J853" s="4">
        <v>96873</v>
      </c>
      <c r="K853" s="5">
        <v>6100</v>
      </c>
      <c r="L853" s="5">
        <v>50300</v>
      </c>
      <c r="M853" s="5">
        <f>SUM(K853:L853)</f>
        <v>56400</v>
      </c>
      <c r="N853" s="38">
        <v>0.97</v>
      </c>
      <c r="O853" s="38">
        <v>1.2274859550561799</v>
      </c>
    </row>
    <row r="854" spans="1:15">
      <c r="A854" s="1" t="s">
        <v>4459</v>
      </c>
      <c r="B854" s="1" t="s">
        <v>7083</v>
      </c>
      <c r="C854" s="1" t="s">
        <v>7084</v>
      </c>
      <c r="D854" s="1" t="s">
        <v>7078</v>
      </c>
      <c r="E854" s="2">
        <v>510</v>
      </c>
      <c r="F854" s="1" t="s">
        <v>7085</v>
      </c>
      <c r="G854" s="2" t="s">
        <v>18</v>
      </c>
      <c r="H854" s="1" t="s">
        <v>9930</v>
      </c>
      <c r="I854" s="3">
        <v>45071.506145833337</v>
      </c>
      <c r="J854" s="4">
        <v>95100</v>
      </c>
      <c r="K854" s="5">
        <v>6700</v>
      </c>
      <c r="L854" s="5">
        <v>52400</v>
      </c>
      <c r="M854" s="5">
        <f>SUM(K854:L854)</f>
        <v>59100</v>
      </c>
      <c r="N854" s="38">
        <v>0.97</v>
      </c>
      <c r="O854" s="38">
        <v>1.2274859550561799</v>
      </c>
    </row>
    <row r="855" spans="1:15">
      <c r="A855" s="1" t="s">
        <v>4459</v>
      </c>
      <c r="B855" s="1" t="s">
        <v>7086</v>
      </c>
      <c r="C855" s="1" t="s">
        <v>7087</v>
      </c>
      <c r="D855" s="1" t="s">
        <v>7078</v>
      </c>
      <c r="E855" s="2">
        <v>510</v>
      </c>
      <c r="F855" s="1" t="s">
        <v>7088</v>
      </c>
      <c r="G855" s="2" t="s">
        <v>18</v>
      </c>
      <c r="H855" s="1" t="s">
        <v>9931</v>
      </c>
      <c r="I855" s="3">
        <v>45176.386365740742</v>
      </c>
      <c r="J855" s="4">
        <v>86000</v>
      </c>
      <c r="K855" s="5">
        <v>7000</v>
      </c>
      <c r="L855" s="5">
        <v>53000</v>
      </c>
      <c r="M855" s="5">
        <f>SUM(K855:L855)</f>
        <v>60000</v>
      </c>
      <c r="N855" s="38">
        <v>0.97</v>
      </c>
      <c r="O855" s="38">
        <v>1.2274859550561799</v>
      </c>
    </row>
    <row r="856" spans="1:15">
      <c r="A856" s="1" t="s">
        <v>4459</v>
      </c>
      <c r="B856" s="1" t="s">
        <v>7089</v>
      </c>
      <c r="C856" s="1" t="s">
        <v>7090</v>
      </c>
      <c r="D856" s="1" t="s">
        <v>7078</v>
      </c>
      <c r="E856" s="2">
        <v>510</v>
      </c>
      <c r="F856" s="1" t="s">
        <v>7091</v>
      </c>
      <c r="G856" s="2" t="s">
        <v>18</v>
      </c>
      <c r="H856" s="1" t="s">
        <v>9932</v>
      </c>
      <c r="I856" s="3">
        <v>45077.513680555552</v>
      </c>
      <c r="J856" s="4">
        <v>58000</v>
      </c>
      <c r="K856" s="5">
        <v>6200</v>
      </c>
      <c r="L856" s="5">
        <v>37900</v>
      </c>
      <c r="M856" s="5">
        <f>SUM(K856:L856)</f>
        <v>44100</v>
      </c>
      <c r="N856" s="38">
        <v>0.97</v>
      </c>
      <c r="O856" s="38">
        <v>1.2274859550561799</v>
      </c>
    </row>
    <row r="857" spans="1:15">
      <c r="A857" s="1" t="s">
        <v>4459</v>
      </c>
      <c r="B857" s="1" t="s">
        <v>7092</v>
      </c>
      <c r="C857" s="1" t="s">
        <v>7093</v>
      </c>
      <c r="D857" s="1" t="s">
        <v>7078</v>
      </c>
      <c r="E857" s="2">
        <v>510</v>
      </c>
      <c r="F857" s="1" t="s">
        <v>7094</v>
      </c>
      <c r="G857" s="2" t="s">
        <v>18</v>
      </c>
      <c r="H857" s="1" t="s">
        <v>9933</v>
      </c>
      <c r="I857" s="3">
        <v>45238.502951388888</v>
      </c>
      <c r="J857" s="4">
        <v>69900</v>
      </c>
      <c r="K857" s="5">
        <v>6000</v>
      </c>
      <c r="L857" s="5">
        <v>42900</v>
      </c>
      <c r="M857" s="5">
        <f>SUM(K857:L857)+6000</f>
        <v>54900</v>
      </c>
      <c r="N857" s="38">
        <v>0.97</v>
      </c>
      <c r="O857" s="38">
        <v>1.2274859550561799</v>
      </c>
    </row>
    <row r="858" spans="1:15">
      <c r="A858" s="1" t="s">
        <v>4459</v>
      </c>
      <c r="B858" s="1" t="s">
        <v>7095</v>
      </c>
      <c r="C858" s="1" t="s">
        <v>7096</v>
      </c>
      <c r="D858" s="1" t="s">
        <v>7097</v>
      </c>
      <c r="E858" s="2">
        <v>500</v>
      </c>
      <c r="F858" s="1" t="s">
        <v>7098</v>
      </c>
      <c r="G858" s="2" t="s">
        <v>18</v>
      </c>
      <c r="H858" s="1" t="s">
        <v>9933</v>
      </c>
      <c r="I858" s="3">
        <v>45238.502951388888</v>
      </c>
      <c r="K858" s="5">
        <v>6000</v>
      </c>
      <c r="L858" s="5">
        <v>0</v>
      </c>
      <c r="N858" s="38">
        <v>1</v>
      </c>
      <c r="O858" s="38">
        <v>1</v>
      </c>
    </row>
    <row r="859" spans="1:15">
      <c r="A859" s="1" t="s">
        <v>4459</v>
      </c>
      <c r="B859" s="1" t="s">
        <v>7099</v>
      </c>
      <c r="C859" s="1" t="s">
        <v>7100</v>
      </c>
      <c r="D859" s="1" t="s">
        <v>7078</v>
      </c>
      <c r="E859" s="2">
        <v>510</v>
      </c>
      <c r="F859" s="1" t="s">
        <v>7101</v>
      </c>
      <c r="G859" s="2" t="s">
        <v>18</v>
      </c>
      <c r="H859" s="1" t="s">
        <v>9934</v>
      </c>
      <c r="I859" s="3">
        <v>45019.641145833331</v>
      </c>
      <c r="J859" s="4">
        <v>90100</v>
      </c>
      <c r="K859" s="5">
        <v>5800</v>
      </c>
      <c r="L859" s="5">
        <v>65400</v>
      </c>
      <c r="M859" s="5">
        <f>SUM(K859:L859)</f>
        <v>71200</v>
      </c>
      <c r="N859" s="38">
        <v>0.97</v>
      </c>
      <c r="O859" s="38">
        <v>1.2274859550561799</v>
      </c>
    </row>
    <row r="860" spans="1:15">
      <c r="A860" s="1" t="s">
        <v>4459</v>
      </c>
      <c r="B860" s="1" t="s">
        <v>7102</v>
      </c>
      <c r="C860" s="1" t="s">
        <v>7103</v>
      </c>
      <c r="D860" s="1" t="s">
        <v>7078</v>
      </c>
      <c r="E860" s="2">
        <v>510</v>
      </c>
      <c r="F860" s="1" t="s">
        <v>7104</v>
      </c>
      <c r="G860" s="2" t="s">
        <v>18</v>
      </c>
      <c r="H860" s="1" t="s">
        <v>9935</v>
      </c>
      <c r="I860" s="3">
        <v>45229.584618055553</v>
      </c>
      <c r="J860" s="4">
        <v>57000</v>
      </c>
      <c r="K860" s="5">
        <v>6000</v>
      </c>
      <c r="L860" s="5">
        <v>40700</v>
      </c>
      <c r="M860" s="5">
        <f>SUM(K860:L860)</f>
        <v>46700</v>
      </c>
      <c r="N860" s="38">
        <v>0.97</v>
      </c>
      <c r="O860" s="38">
        <v>1.2274859550561799</v>
      </c>
    </row>
    <row r="861" spans="1:15">
      <c r="A861" s="1" t="s">
        <v>4459</v>
      </c>
      <c r="B861" s="1" t="s">
        <v>7105</v>
      </c>
      <c r="C861" s="1" t="s">
        <v>7106</v>
      </c>
      <c r="D861" s="1" t="s">
        <v>7078</v>
      </c>
      <c r="E861" s="2">
        <v>510</v>
      </c>
      <c r="F861" s="1" t="s">
        <v>7107</v>
      </c>
      <c r="G861" s="2" t="s">
        <v>18</v>
      </c>
      <c r="H861" s="1" t="s">
        <v>9936</v>
      </c>
      <c r="I861" s="3">
        <v>45051.660763888889</v>
      </c>
      <c r="J861" s="4">
        <v>86000</v>
      </c>
      <c r="K861" s="5">
        <v>8800</v>
      </c>
      <c r="L861" s="5">
        <v>61700</v>
      </c>
      <c r="M861" s="5">
        <f>SUM(K861:L861)</f>
        <v>70500</v>
      </c>
      <c r="N861" s="38">
        <v>0.97</v>
      </c>
      <c r="O861" s="38">
        <v>1.2274859550561799</v>
      </c>
    </row>
    <row r="862" spans="1:15">
      <c r="A862" s="1" t="s">
        <v>4459</v>
      </c>
      <c r="B862" s="1" t="s">
        <v>7108</v>
      </c>
      <c r="C862" s="1" t="s">
        <v>7109</v>
      </c>
      <c r="D862" s="1" t="s">
        <v>7078</v>
      </c>
      <c r="E862" s="2">
        <v>510</v>
      </c>
      <c r="F862" s="1" t="s">
        <v>7110</v>
      </c>
      <c r="G862" s="2" t="s">
        <v>18</v>
      </c>
      <c r="H862" s="1" t="s">
        <v>9937</v>
      </c>
      <c r="I862" s="3">
        <v>45245.489745370367</v>
      </c>
      <c r="J862" s="4">
        <v>60000</v>
      </c>
      <c r="K862" s="5">
        <v>6500</v>
      </c>
      <c r="L862" s="5">
        <v>40800</v>
      </c>
      <c r="M862" s="5">
        <f>SUM(K862:L862)+6000</f>
        <v>53300</v>
      </c>
      <c r="N862" s="38">
        <v>0.97</v>
      </c>
      <c r="O862" s="38">
        <v>1.2274859550561799</v>
      </c>
    </row>
    <row r="863" spans="1:15">
      <c r="A863" s="1" t="s">
        <v>4459</v>
      </c>
      <c r="B863" s="1" t="s">
        <v>7111</v>
      </c>
      <c r="C863" s="1" t="s">
        <v>7112</v>
      </c>
      <c r="D863" s="1" t="s">
        <v>7078</v>
      </c>
      <c r="E863" s="2">
        <v>510</v>
      </c>
      <c r="F863" s="1" t="s">
        <v>7113</v>
      </c>
      <c r="G863" s="2" t="s">
        <v>18</v>
      </c>
      <c r="H863" s="1" t="s">
        <v>9938</v>
      </c>
      <c r="I863" s="3">
        <v>45114.53628472222</v>
      </c>
      <c r="J863" s="4">
        <v>64000</v>
      </c>
      <c r="K863" s="5">
        <v>6500</v>
      </c>
      <c r="L863" s="5">
        <v>51900</v>
      </c>
      <c r="M863" s="5">
        <f t="shared" ref="M863:M877" si="31">SUM(K863:L863)</f>
        <v>58400</v>
      </c>
      <c r="N863" s="38">
        <v>0.97</v>
      </c>
      <c r="O863" s="38">
        <v>1.2274859550561799</v>
      </c>
    </row>
    <row r="864" spans="1:15">
      <c r="A864" s="1" t="s">
        <v>4459</v>
      </c>
      <c r="B864" s="1" t="s">
        <v>7114</v>
      </c>
      <c r="C864" s="1" t="s">
        <v>7115</v>
      </c>
      <c r="D864" s="1" t="s">
        <v>7078</v>
      </c>
      <c r="E864" s="2">
        <v>510</v>
      </c>
      <c r="F864" s="1" t="s">
        <v>7116</v>
      </c>
      <c r="G864" s="2" t="s">
        <v>18</v>
      </c>
      <c r="H864" s="1" t="s">
        <v>9939</v>
      </c>
      <c r="I864" s="3">
        <v>45030.572175925925</v>
      </c>
      <c r="J864" s="4">
        <v>56500</v>
      </c>
      <c r="K864" s="5">
        <v>6600</v>
      </c>
      <c r="L864" s="5">
        <v>51300</v>
      </c>
      <c r="M864" s="5">
        <f t="shared" si="31"/>
        <v>57900</v>
      </c>
      <c r="N864" s="38">
        <v>0.97</v>
      </c>
      <c r="O864" s="38">
        <v>1.2274859550561799</v>
      </c>
    </row>
    <row r="865" spans="1:15">
      <c r="A865" s="1" t="s">
        <v>4459</v>
      </c>
      <c r="B865" s="1" t="s">
        <v>7117</v>
      </c>
      <c r="C865" s="1" t="s">
        <v>7118</v>
      </c>
      <c r="D865" s="1" t="s">
        <v>7078</v>
      </c>
      <c r="E865" s="2">
        <v>510</v>
      </c>
      <c r="F865" s="1" t="s">
        <v>7119</v>
      </c>
      <c r="G865" s="2" t="s">
        <v>18</v>
      </c>
      <c r="H865" s="1" t="s">
        <v>9940</v>
      </c>
      <c r="I865" s="3">
        <v>44939.44872685185</v>
      </c>
      <c r="J865" s="4">
        <v>52000</v>
      </c>
      <c r="K865" s="5">
        <v>6300</v>
      </c>
      <c r="L865" s="5">
        <v>47700</v>
      </c>
      <c r="M865" s="5">
        <f t="shared" si="31"/>
        <v>54000</v>
      </c>
      <c r="N865" s="38">
        <v>0.97</v>
      </c>
      <c r="O865" s="38">
        <v>1.2274859550561799</v>
      </c>
    </row>
    <row r="866" spans="1:15">
      <c r="A866" s="1" t="s">
        <v>4459</v>
      </c>
      <c r="B866" s="1" t="s">
        <v>7120</v>
      </c>
      <c r="C866" s="1" t="s">
        <v>7121</v>
      </c>
      <c r="D866" s="1" t="s">
        <v>7122</v>
      </c>
      <c r="E866" s="2">
        <v>550</v>
      </c>
      <c r="F866" s="1" t="s">
        <v>7123</v>
      </c>
      <c r="G866" s="2" t="s">
        <v>18</v>
      </c>
      <c r="H866" s="1" t="s">
        <v>9941</v>
      </c>
      <c r="I866" s="3">
        <v>45131.605011574073</v>
      </c>
      <c r="J866" s="4">
        <v>300000</v>
      </c>
      <c r="K866" s="5">
        <v>8500</v>
      </c>
      <c r="L866" s="5">
        <v>139800</v>
      </c>
      <c r="M866" s="5">
        <f t="shared" si="31"/>
        <v>148300</v>
      </c>
      <c r="N866" s="38">
        <v>1.92</v>
      </c>
      <c r="O866" s="38">
        <v>1.92</v>
      </c>
    </row>
    <row r="867" spans="1:15">
      <c r="A867" s="1" t="s">
        <v>4459</v>
      </c>
      <c r="B867" s="1" t="s">
        <v>7124</v>
      </c>
      <c r="C867" s="1" t="s">
        <v>7125</v>
      </c>
      <c r="D867" s="1" t="s">
        <v>7122</v>
      </c>
      <c r="E867" s="2">
        <v>550</v>
      </c>
      <c r="F867" s="1" t="s">
        <v>7126</v>
      </c>
      <c r="G867" s="2" t="s">
        <v>18</v>
      </c>
      <c r="H867" s="1" t="s">
        <v>9942</v>
      </c>
      <c r="I867" s="3">
        <v>44988.639745370368</v>
      </c>
      <c r="J867" s="4">
        <v>160000</v>
      </c>
      <c r="K867" s="5">
        <v>8500</v>
      </c>
      <c r="L867" s="5">
        <v>94200</v>
      </c>
      <c r="M867" s="5">
        <f t="shared" si="31"/>
        <v>102700</v>
      </c>
      <c r="N867" s="38">
        <v>1.92</v>
      </c>
      <c r="O867" s="38">
        <v>1.92</v>
      </c>
    </row>
    <row r="868" spans="1:15">
      <c r="A868" s="1" t="s">
        <v>4459</v>
      </c>
      <c r="B868" s="1" t="s">
        <v>7127</v>
      </c>
      <c r="C868" s="1" t="s">
        <v>7128</v>
      </c>
      <c r="D868" s="1" t="s">
        <v>7122</v>
      </c>
      <c r="E868" s="2">
        <v>550</v>
      </c>
      <c r="F868" s="1" t="s">
        <v>7129</v>
      </c>
      <c r="G868" s="2" t="s">
        <v>18</v>
      </c>
      <c r="H868" s="1" t="s">
        <v>9943</v>
      </c>
      <c r="I868" s="3">
        <v>45051.411261574074</v>
      </c>
      <c r="J868" s="4">
        <v>275000</v>
      </c>
      <c r="K868" s="5">
        <v>2600</v>
      </c>
      <c r="L868" s="5">
        <v>187100</v>
      </c>
      <c r="M868" s="5">
        <f t="shared" si="31"/>
        <v>189700</v>
      </c>
      <c r="N868" s="38">
        <v>1.92</v>
      </c>
      <c r="O868" s="38">
        <v>1.92</v>
      </c>
    </row>
    <row r="869" spans="1:15">
      <c r="A869" s="1" t="s">
        <v>4459</v>
      </c>
      <c r="B869" s="1" t="s">
        <v>7130</v>
      </c>
      <c r="C869" s="1" t="s">
        <v>7131</v>
      </c>
      <c r="D869" s="1" t="s">
        <v>7122</v>
      </c>
      <c r="E869" s="2">
        <v>550</v>
      </c>
      <c r="F869" s="1" t="s">
        <v>7132</v>
      </c>
      <c r="G869" s="2" t="s">
        <v>18</v>
      </c>
      <c r="H869" s="1" t="s">
        <v>9944</v>
      </c>
      <c r="I869" s="3">
        <v>45070.49763888889</v>
      </c>
      <c r="J869" s="4">
        <v>305000</v>
      </c>
      <c r="K869" s="5">
        <v>8500</v>
      </c>
      <c r="L869" s="5">
        <v>264000</v>
      </c>
      <c r="M869" s="5">
        <f t="shared" si="31"/>
        <v>272500</v>
      </c>
      <c r="N869" s="38">
        <v>1.92</v>
      </c>
      <c r="O869" s="38">
        <v>1.92</v>
      </c>
    </row>
    <row r="870" spans="1:15">
      <c r="A870" s="1" t="s">
        <v>4459</v>
      </c>
      <c r="B870" s="1" t="s">
        <v>7133</v>
      </c>
      <c r="C870" s="1" t="s">
        <v>7134</v>
      </c>
      <c r="D870" s="1" t="s">
        <v>7135</v>
      </c>
      <c r="E870" s="2">
        <v>551</v>
      </c>
      <c r="F870" s="1" t="s">
        <v>7136</v>
      </c>
      <c r="G870" s="2" t="s">
        <v>18</v>
      </c>
      <c r="H870" s="1" t="s">
        <v>9945</v>
      </c>
      <c r="I870" s="3">
        <v>44960.481828703705</v>
      </c>
      <c r="J870" s="4">
        <v>151900</v>
      </c>
      <c r="K870" s="5">
        <v>9200</v>
      </c>
      <c r="L870" s="5">
        <v>74200</v>
      </c>
      <c r="M870" s="5">
        <f t="shared" si="31"/>
        <v>83400</v>
      </c>
      <c r="N870" s="38">
        <v>1</v>
      </c>
      <c r="O870" s="38">
        <v>1</v>
      </c>
    </row>
    <row r="871" spans="1:15">
      <c r="A871" s="1" t="s">
        <v>4459</v>
      </c>
      <c r="B871" s="1" t="s">
        <v>7137</v>
      </c>
      <c r="C871" s="1" t="s">
        <v>7138</v>
      </c>
      <c r="D871" s="1" t="s">
        <v>7139</v>
      </c>
      <c r="E871" s="2">
        <v>551</v>
      </c>
      <c r="F871" s="21" t="s">
        <v>7140</v>
      </c>
      <c r="G871" s="2" t="s">
        <v>18</v>
      </c>
      <c r="H871" s="1" t="s">
        <v>9946</v>
      </c>
      <c r="I871" s="3">
        <v>44977.644548611112</v>
      </c>
      <c r="J871" s="4">
        <v>260000</v>
      </c>
      <c r="K871" s="5">
        <v>14000</v>
      </c>
      <c r="L871" s="5">
        <v>164300</v>
      </c>
      <c r="M871" s="5">
        <f t="shared" si="31"/>
        <v>178300</v>
      </c>
      <c r="N871" s="38">
        <v>1.4</v>
      </c>
      <c r="O871" s="38">
        <v>1.4</v>
      </c>
    </row>
    <row r="872" spans="1:15">
      <c r="A872" s="1" t="s">
        <v>4459</v>
      </c>
      <c r="B872" s="1" t="s">
        <v>7141</v>
      </c>
      <c r="C872" s="1" t="s">
        <v>7142</v>
      </c>
      <c r="D872" s="1" t="s">
        <v>7139</v>
      </c>
      <c r="E872" s="2">
        <v>551</v>
      </c>
      <c r="F872" s="1" t="s">
        <v>7143</v>
      </c>
      <c r="G872" s="2" t="s">
        <v>18</v>
      </c>
      <c r="H872" s="1" t="s">
        <v>9947</v>
      </c>
      <c r="I872" s="3">
        <v>45184.426886574074</v>
      </c>
      <c r="J872" s="4">
        <v>290000</v>
      </c>
      <c r="K872" s="5">
        <v>14000</v>
      </c>
      <c r="L872" s="5">
        <v>153000</v>
      </c>
      <c r="M872" s="5">
        <f t="shared" si="31"/>
        <v>167000</v>
      </c>
      <c r="N872" s="38">
        <v>1.4</v>
      </c>
      <c r="O872" s="38">
        <v>1.4</v>
      </c>
    </row>
    <row r="873" spans="1:15">
      <c r="A873" s="1" t="s">
        <v>4459</v>
      </c>
      <c r="B873" s="1" t="s">
        <v>7144</v>
      </c>
      <c r="C873" s="1" t="s">
        <v>7145</v>
      </c>
      <c r="D873" s="1" t="s">
        <v>7139</v>
      </c>
      <c r="E873" s="2">
        <v>551</v>
      </c>
      <c r="F873" s="1" t="s">
        <v>7146</v>
      </c>
      <c r="G873" s="2" t="s">
        <v>18</v>
      </c>
      <c r="H873" s="1" t="s">
        <v>9948</v>
      </c>
      <c r="I873" s="3">
        <v>45019.649004629631</v>
      </c>
      <c r="J873" s="4">
        <v>400000</v>
      </c>
      <c r="K873" s="5">
        <v>17500</v>
      </c>
      <c r="L873" s="5">
        <v>253300</v>
      </c>
      <c r="M873" s="5">
        <f t="shared" si="31"/>
        <v>270800</v>
      </c>
      <c r="N873" s="38">
        <v>1.4</v>
      </c>
      <c r="O873" s="38">
        <v>1.4</v>
      </c>
    </row>
    <row r="874" spans="1:15">
      <c r="A874" s="1" t="s">
        <v>4459</v>
      </c>
      <c r="B874" s="1" t="s">
        <v>7147</v>
      </c>
      <c r="C874" s="1" t="s">
        <v>7148</v>
      </c>
      <c r="D874" s="1" t="s">
        <v>7149</v>
      </c>
      <c r="E874" s="2">
        <v>551</v>
      </c>
      <c r="F874" s="1" t="s">
        <v>7150</v>
      </c>
      <c r="G874" s="2" t="s">
        <v>18</v>
      </c>
      <c r="H874" s="1" t="s">
        <v>9949</v>
      </c>
      <c r="I874" s="3">
        <v>45107.406828703701</v>
      </c>
      <c r="J874" s="4">
        <v>109900</v>
      </c>
      <c r="K874" s="5">
        <v>0</v>
      </c>
      <c r="L874" s="5">
        <v>59900</v>
      </c>
      <c r="M874" s="5">
        <f t="shared" si="31"/>
        <v>59900</v>
      </c>
      <c r="N874" s="38">
        <v>2.0099999999999998</v>
      </c>
      <c r="O874" s="38">
        <v>2.0099999999999998</v>
      </c>
    </row>
    <row r="875" spans="1:15">
      <c r="A875" s="1" t="s">
        <v>4459</v>
      </c>
      <c r="B875" s="1" t="s">
        <v>7151</v>
      </c>
      <c r="C875" s="1" t="s">
        <v>7152</v>
      </c>
      <c r="D875" s="1" t="s">
        <v>7149</v>
      </c>
      <c r="E875" s="2">
        <v>551</v>
      </c>
      <c r="F875" s="1" t="s">
        <v>7153</v>
      </c>
      <c r="G875" s="2" t="s">
        <v>18</v>
      </c>
      <c r="H875" s="1" t="s">
        <v>9950</v>
      </c>
      <c r="I875" s="3">
        <v>44937.608900462961</v>
      </c>
      <c r="J875" s="4">
        <v>146000</v>
      </c>
      <c r="K875" s="5">
        <v>0</v>
      </c>
      <c r="L875" s="5">
        <v>97700</v>
      </c>
      <c r="M875" s="5">
        <f t="shared" si="31"/>
        <v>97700</v>
      </c>
      <c r="N875" s="38">
        <v>2.0099999999999998</v>
      </c>
      <c r="O875" s="38">
        <v>2.0099999999999998</v>
      </c>
    </row>
    <row r="876" spans="1:15">
      <c r="A876" s="1" t="s">
        <v>4459</v>
      </c>
      <c r="B876" s="1" t="s">
        <v>7154</v>
      </c>
      <c r="C876" s="1" t="s">
        <v>7155</v>
      </c>
      <c r="D876" s="1" t="s">
        <v>7149</v>
      </c>
      <c r="E876" s="2">
        <v>551</v>
      </c>
      <c r="F876" s="1" t="s">
        <v>7156</v>
      </c>
      <c r="G876" s="2" t="s">
        <v>18</v>
      </c>
      <c r="H876" s="1" t="s">
        <v>9951</v>
      </c>
      <c r="I876" s="3">
        <v>45065.652858796297</v>
      </c>
      <c r="J876" s="4">
        <v>232500</v>
      </c>
      <c r="K876" s="5">
        <v>0</v>
      </c>
      <c r="L876" s="5">
        <v>172100</v>
      </c>
      <c r="M876" s="5">
        <f t="shared" si="31"/>
        <v>172100</v>
      </c>
      <c r="N876" s="38">
        <v>2.0099999999999998</v>
      </c>
      <c r="O876" s="38">
        <v>2.0099999999999998</v>
      </c>
    </row>
    <row r="877" spans="1:15">
      <c r="A877" s="1" t="s">
        <v>4459</v>
      </c>
      <c r="B877" s="1" t="s">
        <v>7157</v>
      </c>
      <c r="C877" s="1" t="s">
        <v>7158</v>
      </c>
      <c r="D877" s="1" t="s">
        <v>7149</v>
      </c>
      <c r="E877" s="2">
        <v>551</v>
      </c>
      <c r="F877" s="1" t="s">
        <v>7159</v>
      </c>
      <c r="G877" s="2" t="s">
        <v>18</v>
      </c>
      <c r="H877" s="1" t="s">
        <v>9952</v>
      </c>
      <c r="I877" s="3">
        <v>45055.634444444448</v>
      </c>
      <c r="J877" s="4">
        <v>189200</v>
      </c>
      <c r="K877" s="5">
        <v>0</v>
      </c>
      <c r="L877" s="5">
        <v>176500</v>
      </c>
      <c r="M877" s="5">
        <f t="shared" si="31"/>
        <v>176500</v>
      </c>
      <c r="N877" s="38">
        <v>2.0099999999999998</v>
      </c>
      <c r="O877" s="38">
        <v>2.0099999999999998</v>
      </c>
    </row>
    <row r="878" spans="1:15">
      <c r="A878" s="1" t="s">
        <v>4459</v>
      </c>
      <c r="B878" s="1" t="s">
        <v>7160</v>
      </c>
      <c r="C878" s="1" t="s">
        <v>7161</v>
      </c>
      <c r="D878" s="1" t="s">
        <v>7162</v>
      </c>
      <c r="E878" s="2">
        <v>510</v>
      </c>
      <c r="F878" s="1" t="s">
        <v>7163</v>
      </c>
      <c r="G878" s="2" t="s">
        <v>18</v>
      </c>
      <c r="H878" s="1" t="s">
        <v>9953</v>
      </c>
      <c r="I878" s="3">
        <v>45051.410011574073</v>
      </c>
      <c r="J878" s="4">
        <v>99900</v>
      </c>
      <c r="K878" s="5">
        <v>800</v>
      </c>
      <c r="L878" s="5">
        <v>45500</v>
      </c>
      <c r="M878" s="5">
        <f>SUM(K878:L878)+6000</f>
        <v>52300</v>
      </c>
      <c r="N878" s="38">
        <v>1</v>
      </c>
      <c r="O878" s="38">
        <v>1</v>
      </c>
    </row>
    <row r="879" spans="1:15">
      <c r="A879" s="1" t="s">
        <v>4459</v>
      </c>
      <c r="B879" s="1" t="s">
        <v>7164</v>
      </c>
      <c r="C879" s="1" t="s">
        <v>7165</v>
      </c>
      <c r="D879" s="1" t="s">
        <v>7097</v>
      </c>
      <c r="E879" s="2">
        <v>500</v>
      </c>
      <c r="F879" s="1" t="s">
        <v>7166</v>
      </c>
      <c r="G879" s="2" t="s">
        <v>18</v>
      </c>
      <c r="H879" s="1" t="s">
        <v>9953</v>
      </c>
      <c r="I879" s="3">
        <v>45051.410011574073</v>
      </c>
      <c r="K879" s="5">
        <v>6000</v>
      </c>
      <c r="L879" s="5">
        <v>0</v>
      </c>
      <c r="N879" s="38">
        <v>1</v>
      </c>
      <c r="O879" s="38">
        <v>1</v>
      </c>
    </row>
    <row r="880" spans="1:15">
      <c r="A880" s="1" t="s">
        <v>4459</v>
      </c>
      <c r="B880" s="1" t="s">
        <v>7167</v>
      </c>
      <c r="C880" s="1" t="s">
        <v>7168</v>
      </c>
      <c r="D880" s="1" t="s">
        <v>7162</v>
      </c>
      <c r="E880" s="2">
        <v>510</v>
      </c>
      <c r="F880" s="1" t="s">
        <v>7169</v>
      </c>
      <c r="G880" s="2" t="s">
        <v>18</v>
      </c>
      <c r="H880" s="1" t="s">
        <v>9954</v>
      </c>
      <c r="I880" s="3">
        <v>45203.34983796296</v>
      </c>
      <c r="J880" s="4">
        <v>70000</v>
      </c>
      <c r="K880" s="5">
        <v>800</v>
      </c>
      <c r="L880" s="5">
        <v>36100</v>
      </c>
      <c r="M880" s="5">
        <f>SUM(K880:L880)</f>
        <v>36900</v>
      </c>
      <c r="N880" s="38">
        <v>1</v>
      </c>
      <c r="O880" s="38">
        <v>1</v>
      </c>
    </row>
    <row r="881" spans="1:15">
      <c r="A881" s="1" t="s">
        <v>4459</v>
      </c>
      <c r="B881" s="1" t="s">
        <v>7170</v>
      </c>
      <c r="C881" s="1" t="s">
        <v>7171</v>
      </c>
      <c r="D881" s="1" t="s">
        <v>7162</v>
      </c>
      <c r="E881" s="2">
        <v>510</v>
      </c>
      <c r="F881" s="1" t="s">
        <v>7172</v>
      </c>
      <c r="G881" s="2" t="s">
        <v>18</v>
      </c>
      <c r="H881" s="1" t="s">
        <v>9955</v>
      </c>
      <c r="I881" s="3">
        <v>45196.374351851853</v>
      </c>
      <c r="J881" s="4">
        <v>94000</v>
      </c>
      <c r="K881" s="5">
        <v>800</v>
      </c>
      <c r="L881" s="5">
        <v>50600</v>
      </c>
      <c r="M881" s="5">
        <f>SUM(K881:L881)</f>
        <v>51400</v>
      </c>
      <c r="N881" s="38">
        <v>1</v>
      </c>
      <c r="O881" s="38">
        <v>1</v>
      </c>
    </row>
    <row r="882" spans="1:15">
      <c r="A882" s="1" t="s">
        <v>4459</v>
      </c>
      <c r="B882" s="1" t="s">
        <v>7173</v>
      </c>
      <c r="C882" s="1" t="s">
        <v>7174</v>
      </c>
      <c r="D882" s="1" t="s">
        <v>7162</v>
      </c>
      <c r="E882" s="2">
        <v>510</v>
      </c>
      <c r="F882" s="1" t="s">
        <v>7175</v>
      </c>
      <c r="G882" s="2" t="s">
        <v>18</v>
      </c>
      <c r="H882" s="1" t="s">
        <v>9956</v>
      </c>
      <c r="I882" s="3">
        <v>44929.605509259258</v>
      </c>
      <c r="J882" s="4">
        <v>58000</v>
      </c>
      <c r="K882" s="5">
        <v>800</v>
      </c>
      <c r="L882" s="5">
        <v>61300</v>
      </c>
      <c r="M882" s="5">
        <f>SUM(K882:L882)</f>
        <v>62100</v>
      </c>
      <c r="N882" s="38">
        <v>1</v>
      </c>
      <c r="O882" s="38">
        <v>1</v>
      </c>
    </row>
    <row r="883" spans="1:15">
      <c r="N883" s="38"/>
      <c r="O883" s="38"/>
    </row>
    <row r="955" spans="4:13">
      <c r="D955" s="2"/>
      <c r="F955" s="3"/>
      <c r="G955" s="5"/>
      <c r="I955" s="5"/>
      <c r="J955" s="5"/>
      <c r="K955" s="1"/>
      <c r="L955" s="1"/>
      <c r="M955" s="1"/>
    </row>
    <row r="956" spans="4:13">
      <c r="E956" s="1"/>
      <c r="F956" s="2"/>
      <c r="G956" s="4"/>
      <c r="I956" s="5"/>
      <c r="J956" s="5"/>
      <c r="L956" s="1"/>
      <c r="M956" s="1"/>
    </row>
    <row r="957" spans="4:13">
      <c r="G957" s="3"/>
      <c r="I957" s="4"/>
      <c r="J957" s="5"/>
      <c r="M957" s="1"/>
    </row>
  </sheetData>
  <conditionalFormatting sqref="B1">
    <cfRule type="duplicateValues" dxfId="103" priority="2"/>
    <cfRule type="duplicateValues" dxfId="102" priority="3"/>
    <cfRule type="duplicateValues" dxfId="101" priority="4"/>
    <cfRule type="duplicateValues" dxfId="100" priority="5"/>
    <cfRule type="duplicateValues" dxfId="99" priority="6"/>
    <cfRule type="duplicateValues" dxfId="98" priority="7"/>
    <cfRule type="duplicateValues" dxfId="97" priority="8"/>
  </conditionalFormatting>
  <conditionalFormatting sqref="B956:B1048576 B2:B19 B23:B88 B424:B441 B480:B506 B512:B529 B531:B534 B508 B576:B578 B580:B604 B637:B677 B683:B713 B718:B751 B755:B776 B778:B787 B536:B573 B608:B633 B406:B422 B90:B174 B179:B183 B186:B197 B200:B202 B205:B215 B218:B250 B252:B259 B261:B274 B276:B314 B402:B404 B445:B476 B798:B883 B367:B376 B379:B384 B386:B400 B317:B365">
    <cfRule type="duplicateValues" dxfId="96" priority="29"/>
  </conditionalFormatting>
  <conditionalFormatting sqref="B956:B1048576 B2:B174 B179:B183 B186:B197 B200:B202 B205:B215 B218:B250 B252:B259 B261:B274 B276:B314 B406:B883 B367:B376 B379:B384 B386:B404 B317:B365">
    <cfRule type="duplicateValues" dxfId="95" priority="27"/>
  </conditionalFormatting>
  <conditionalFormatting sqref="B956:B1048576 B2:B883">
    <cfRule type="duplicateValues" dxfId="94" priority="26"/>
  </conditionalFormatting>
  <conditionalFormatting sqref="B956:B1048576 B463:B476 B2:B19 B23:B88 B424:B441 B480:B506 B512:B529 B531:B534 B508 B576:B578 B580:B604 B637:B677 B683:B713 B718:B751 B755:B776 B778:B787 B536:B573 B608:B633 B406:B422 B90:B174 B179:B183 B186:B197 B200:B202 B205:B215 B218:B250 B252:B259 B261:B274 B276:B314 B402:B404 B445:B461 B798:B883 B367:B376 B379:B384 B386:B400 B317:B365">
    <cfRule type="duplicateValues" dxfId="93" priority="32"/>
  </conditionalFormatting>
  <conditionalFormatting sqref="B956:B1048576 B463:B476 B27:B64 B68:B88 B2:B19 B23:B25 B424:B441 B480:B506 B512:B529 B531:B534 B508 B576:B578 B580:B604 B637:B677 B683:B713 B718:B751 B755:B776 B778:B787 B536:B573 B608:B633 B406:B422 B90:B174 B179:B183 B186:B197 B200:B202 B205:B215 B218:B250 B252:B259 B261:B274 B276:B314 B402:B404 B445:B461 B798:B883 B367:B376 B379:B384 B386:B400 B317:B365">
    <cfRule type="duplicateValues" dxfId="92" priority="30"/>
    <cfRule type="duplicateValues" dxfId="91" priority="31"/>
  </conditionalFormatting>
  <conditionalFormatting sqref="E1:E19">
    <cfRule type="cellIs" dxfId="90" priority="1" operator="between">
      <formula>520</formula>
      <formula>530</formula>
    </cfRule>
  </conditionalFormatting>
  <conditionalFormatting sqref="E23:E64 E68:E88 E90:E314 E317:E404 E406:E422 E424:E441 E445:E461 E463:E476 E480:E506 E508 E512:E529 E531:E534 E536:E578 E580:E604 E608:E633 E637:E677 E683:E713 E718:E751 E755:E776 E778:E787 E798:E883 D955 E957:E1048576">
    <cfRule type="cellIs" dxfId="89" priority="22" operator="between">
      <formula>520</formula>
      <formula>530</formula>
    </cfRule>
  </conditionalFormatting>
  <conditionalFormatting sqref="H1">
    <cfRule type="duplicateValues" dxfId="88" priority="9"/>
    <cfRule type="duplicateValues" dxfId="87" priority="10"/>
    <cfRule type="duplicateValues" dxfId="86" priority="11"/>
    <cfRule type="duplicateValues" dxfId="85" priority="12"/>
  </conditionalFormatting>
  <conditionalFormatting sqref="H2:H883 H955:H1048576">
    <cfRule type="duplicateValues" dxfId="84" priority="13"/>
  </conditionalFormatting>
  <conditionalFormatting sqref="J26 J530">
    <cfRule type="duplicateValues" dxfId="83" priority="25"/>
  </conditionalFormatting>
  <pageMargins left="0.17" right="0.17" top="0.31" bottom="0.17" header="0.17" footer="0.17"/>
  <pageSetup scale="59" fitToHeight="0" orientation="landscape" r:id="rId1"/>
  <headerFooter>
    <oddFooter>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CFB4E-6EA6-4E81-8E37-BA75255B376C}">
  <sheetPr>
    <pageSetUpPr fitToPage="1"/>
  </sheetPr>
  <dimension ref="A1:O31"/>
  <sheetViews>
    <sheetView tabSelected="1" zoomScaleNormal="100" workbookViewId="0">
      <pane ySplit="1" topLeftCell="A2" activePane="bottomLeft" state="frozen"/>
      <selection activeCell="A2" sqref="A2"/>
      <selection pane="bottomLeft" activeCell="A2" sqref="A2"/>
    </sheetView>
  </sheetViews>
  <sheetFormatPr defaultRowHeight="15"/>
  <cols>
    <col min="1" max="1" width="20.7109375" customWidth="1"/>
    <col min="2" max="2" width="25.7109375" customWidth="1"/>
    <col min="3" max="3" width="18.7109375" customWidth="1"/>
    <col min="4" max="4" width="15.7109375" customWidth="1"/>
    <col min="5" max="5" width="10.7109375" customWidth="1"/>
    <col min="6" max="6" width="26.7109375" customWidth="1"/>
    <col min="7" max="7" width="8.7109375" customWidth="1"/>
    <col min="8" max="8" width="18.7109375" customWidth="1"/>
    <col min="9" max="9" width="10.7109375" customWidth="1"/>
    <col min="10" max="13" width="12.7109375" customWidth="1"/>
    <col min="14" max="14" width="9.7109375" customWidth="1"/>
    <col min="15" max="15" width="10.7109375" customWidth="1"/>
  </cols>
  <sheetData>
    <row r="1" spans="1:15" s="42" customFormat="1" ht="42.75" customHeight="1">
      <c r="A1" s="42" t="s">
        <v>1</v>
      </c>
      <c r="B1" s="42" t="s">
        <v>2</v>
      </c>
      <c r="C1" s="42" t="s">
        <v>3</v>
      </c>
      <c r="D1" s="42" t="s">
        <v>4</v>
      </c>
      <c r="E1" s="39" t="s">
        <v>5</v>
      </c>
      <c r="F1" s="42" t="s">
        <v>6</v>
      </c>
      <c r="G1" s="39" t="s">
        <v>7</v>
      </c>
      <c r="H1" s="42" t="s">
        <v>0</v>
      </c>
      <c r="I1" s="43" t="s">
        <v>8</v>
      </c>
      <c r="J1" s="44" t="s">
        <v>9</v>
      </c>
      <c r="K1" s="45" t="s">
        <v>10</v>
      </c>
      <c r="L1" s="45" t="s">
        <v>11</v>
      </c>
      <c r="M1" s="40" t="s">
        <v>12</v>
      </c>
      <c r="N1" s="41" t="s">
        <v>10131</v>
      </c>
      <c r="O1" s="41" t="s">
        <v>10132</v>
      </c>
    </row>
    <row r="2" spans="1:15" s="1" customFormat="1">
      <c r="A2" s="1" t="s">
        <v>7176</v>
      </c>
      <c r="B2" s="1" t="s">
        <v>7177</v>
      </c>
      <c r="C2" s="1" t="s">
        <v>7178</v>
      </c>
      <c r="D2" s="1" t="s">
        <v>7179</v>
      </c>
      <c r="E2" s="2">
        <v>510</v>
      </c>
      <c r="F2" s="1" t="s">
        <v>7180</v>
      </c>
      <c r="G2" s="2" t="s">
        <v>18</v>
      </c>
      <c r="H2" s="1" t="s">
        <v>9957</v>
      </c>
      <c r="I2" s="3">
        <v>45093.354837962965</v>
      </c>
      <c r="J2" s="4">
        <v>202500</v>
      </c>
      <c r="K2" s="5">
        <v>31000</v>
      </c>
      <c r="L2" s="5">
        <v>81000</v>
      </c>
      <c r="M2" s="5">
        <f t="shared" ref="M2:M11" si="0">SUM(K2:L2)</f>
        <v>112000</v>
      </c>
      <c r="N2" s="38">
        <v>1.48</v>
      </c>
      <c r="O2" s="38">
        <v>1.48</v>
      </c>
    </row>
    <row r="3" spans="1:15" s="1" customFormat="1">
      <c r="A3" s="1" t="s">
        <v>7176</v>
      </c>
      <c r="B3" s="1" t="s">
        <v>7181</v>
      </c>
      <c r="C3" s="1" t="s">
        <v>7182</v>
      </c>
      <c r="D3" s="1" t="s">
        <v>7179</v>
      </c>
      <c r="E3" s="2">
        <v>510</v>
      </c>
      <c r="F3" s="1" t="s">
        <v>7183</v>
      </c>
      <c r="G3" s="2" t="s">
        <v>18</v>
      </c>
      <c r="H3" s="1" t="s">
        <v>9958</v>
      </c>
      <c r="I3" s="3">
        <v>45029.414178240739</v>
      </c>
      <c r="J3" s="4">
        <v>168500</v>
      </c>
      <c r="K3" s="5">
        <v>53300</v>
      </c>
      <c r="L3" s="5">
        <v>81800</v>
      </c>
      <c r="M3" s="5">
        <f t="shared" si="0"/>
        <v>135100</v>
      </c>
      <c r="N3" s="38">
        <v>1.48</v>
      </c>
      <c r="O3" s="38">
        <v>1.48</v>
      </c>
    </row>
    <row r="4" spans="1:15" s="1" customFormat="1">
      <c r="A4" s="1" t="s">
        <v>7176</v>
      </c>
      <c r="B4" s="1" t="s">
        <v>7184</v>
      </c>
      <c r="C4" s="1" t="s">
        <v>7185</v>
      </c>
      <c r="D4" s="1" t="s">
        <v>7179</v>
      </c>
      <c r="E4" s="2">
        <v>510</v>
      </c>
      <c r="F4" s="1" t="s">
        <v>7186</v>
      </c>
      <c r="G4" s="2" t="s">
        <v>18</v>
      </c>
      <c r="H4" s="1" t="s">
        <v>9959</v>
      </c>
      <c r="I4" s="3">
        <v>45002.400393518517</v>
      </c>
      <c r="J4" s="4">
        <v>187000</v>
      </c>
      <c r="K4" s="5">
        <v>56300</v>
      </c>
      <c r="L4" s="5">
        <v>121100</v>
      </c>
      <c r="M4" s="5">
        <f t="shared" si="0"/>
        <v>177400</v>
      </c>
      <c r="N4" s="38">
        <v>1.48</v>
      </c>
      <c r="O4" s="38">
        <v>1.48</v>
      </c>
    </row>
    <row r="5" spans="1:15" s="1" customFormat="1">
      <c r="A5" s="1" t="s">
        <v>7176</v>
      </c>
      <c r="B5" s="1" t="s">
        <v>7187</v>
      </c>
      <c r="C5" s="1" t="s">
        <v>7188</v>
      </c>
      <c r="D5" s="1" t="s">
        <v>7179</v>
      </c>
      <c r="E5" s="2">
        <v>510</v>
      </c>
      <c r="F5" s="1" t="s">
        <v>7189</v>
      </c>
      <c r="G5" s="2" t="s">
        <v>18</v>
      </c>
      <c r="H5" s="1" t="s">
        <v>9960</v>
      </c>
      <c r="I5" s="3">
        <v>45198.592465277776</v>
      </c>
      <c r="J5" s="4">
        <v>180000</v>
      </c>
      <c r="K5" s="5">
        <v>42200</v>
      </c>
      <c r="L5" s="5">
        <v>129000</v>
      </c>
      <c r="M5" s="5">
        <f t="shared" si="0"/>
        <v>171200</v>
      </c>
      <c r="N5" s="38">
        <v>1.48</v>
      </c>
      <c r="O5" s="38">
        <v>1.48</v>
      </c>
    </row>
    <row r="6" spans="1:15" s="1" customFormat="1">
      <c r="A6" s="1" t="s">
        <v>7176</v>
      </c>
      <c r="B6" s="1" t="s">
        <v>7190</v>
      </c>
      <c r="C6" s="1" t="s">
        <v>7191</v>
      </c>
      <c r="D6" s="1" t="s">
        <v>7179</v>
      </c>
      <c r="E6" s="2">
        <v>510</v>
      </c>
      <c r="F6" s="1" t="s">
        <v>7192</v>
      </c>
      <c r="G6" s="2" t="s">
        <v>18</v>
      </c>
      <c r="H6" s="1" t="s">
        <v>9961</v>
      </c>
      <c r="I6" s="3">
        <v>45225.615543981483</v>
      </c>
      <c r="J6" s="4">
        <v>117000</v>
      </c>
      <c r="K6" s="5">
        <v>30300</v>
      </c>
      <c r="L6" s="5">
        <v>91900</v>
      </c>
      <c r="M6" s="5">
        <f t="shared" si="0"/>
        <v>122200</v>
      </c>
      <c r="N6" s="38">
        <v>1.48</v>
      </c>
      <c r="O6" s="38">
        <v>1.48</v>
      </c>
    </row>
    <row r="7" spans="1:15" s="1" customFormat="1">
      <c r="A7" s="1" t="s">
        <v>7176</v>
      </c>
      <c r="B7" s="1" t="s">
        <v>7193</v>
      </c>
      <c r="C7" s="1" t="s">
        <v>7194</v>
      </c>
      <c r="D7" s="1" t="s">
        <v>7195</v>
      </c>
      <c r="E7" s="2">
        <v>510</v>
      </c>
      <c r="F7" s="1" t="s">
        <v>7196</v>
      </c>
      <c r="G7" s="2" t="s">
        <v>18</v>
      </c>
      <c r="H7" s="1" t="s">
        <v>9962</v>
      </c>
      <c r="I7" s="3">
        <v>45177.373530092591</v>
      </c>
      <c r="J7" s="4">
        <v>250000</v>
      </c>
      <c r="K7" s="5">
        <v>41400</v>
      </c>
      <c r="L7" s="5">
        <v>86200</v>
      </c>
      <c r="M7" s="5">
        <f t="shared" si="0"/>
        <v>127600</v>
      </c>
      <c r="N7" s="38">
        <v>1.5</v>
      </c>
      <c r="O7" s="38">
        <v>1.5</v>
      </c>
    </row>
    <row r="8" spans="1:15" s="1" customFormat="1">
      <c r="A8" s="1" t="s">
        <v>7176</v>
      </c>
      <c r="B8" s="1" t="s">
        <v>7197</v>
      </c>
      <c r="C8" s="1" t="s">
        <v>7198</v>
      </c>
      <c r="D8" s="1" t="s">
        <v>7195</v>
      </c>
      <c r="E8" s="2">
        <v>510</v>
      </c>
      <c r="F8" s="1" t="s">
        <v>7199</v>
      </c>
      <c r="G8" s="2" t="s">
        <v>18</v>
      </c>
      <c r="H8" s="1" t="s">
        <v>9963</v>
      </c>
      <c r="I8" s="3">
        <v>45009.594699074078</v>
      </c>
      <c r="J8" s="4">
        <v>145000</v>
      </c>
      <c r="K8" s="5">
        <v>34100</v>
      </c>
      <c r="L8" s="5">
        <v>71000</v>
      </c>
      <c r="M8" s="5">
        <f t="shared" si="0"/>
        <v>105100</v>
      </c>
      <c r="N8" s="38">
        <v>1.5</v>
      </c>
      <c r="O8" s="38">
        <v>1.5</v>
      </c>
    </row>
    <row r="9" spans="1:15" s="1" customFormat="1">
      <c r="A9" s="1" t="s">
        <v>7176</v>
      </c>
      <c r="B9" s="1" t="s">
        <v>7200</v>
      </c>
      <c r="C9" s="1" t="s">
        <v>7201</v>
      </c>
      <c r="D9" s="1" t="s">
        <v>7202</v>
      </c>
      <c r="E9" s="2">
        <v>510</v>
      </c>
      <c r="F9" s="1" t="s">
        <v>7203</v>
      </c>
      <c r="G9" s="2" t="s">
        <v>18</v>
      </c>
      <c r="H9" s="1" t="s">
        <v>9964</v>
      </c>
      <c r="I9" s="3">
        <v>45153.380601851852</v>
      </c>
      <c r="J9" s="4">
        <v>385000</v>
      </c>
      <c r="K9" s="5">
        <v>35200</v>
      </c>
      <c r="L9" s="5">
        <v>291500</v>
      </c>
      <c r="M9" s="5">
        <f t="shared" si="0"/>
        <v>326700</v>
      </c>
      <c r="N9" s="38">
        <v>1.61</v>
      </c>
      <c r="O9" s="38">
        <v>1.61</v>
      </c>
    </row>
    <row r="10" spans="1:15" s="1" customFormat="1">
      <c r="A10" s="1" t="s">
        <v>7176</v>
      </c>
      <c r="B10" s="1" t="s">
        <v>7204</v>
      </c>
      <c r="C10" s="1" t="s">
        <v>7205</v>
      </c>
      <c r="D10" s="1" t="s">
        <v>7202</v>
      </c>
      <c r="E10" s="2">
        <v>510</v>
      </c>
      <c r="F10" s="1" t="s">
        <v>7206</v>
      </c>
      <c r="G10" s="2" t="s">
        <v>18</v>
      </c>
      <c r="H10" s="1" t="s">
        <v>9965</v>
      </c>
      <c r="I10" s="3">
        <v>45195.578356481485</v>
      </c>
      <c r="J10" s="4">
        <v>332000</v>
      </c>
      <c r="K10" s="5">
        <v>40500</v>
      </c>
      <c r="L10" s="5">
        <v>245100</v>
      </c>
      <c r="M10" s="5">
        <f t="shared" si="0"/>
        <v>285600</v>
      </c>
      <c r="N10" s="38">
        <v>1.61</v>
      </c>
      <c r="O10" s="38">
        <v>1.61</v>
      </c>
    </row>
    <row r="11" spans="1:15" s="1" customFormat="1">
      <c r="A11" s="1" t="s">
        <v>7176</v>
      </c>
      <c r="B11" s="1" t="s">
        <v>7207</v>
      </c>
      <c r="C11" s="1" t="s">
        <v>7208</v>
      </c>
      <c r="D11" s="1" t="s">
        <v>7209</v>
      </c>
      <c r="E11" s="2">
        <v>511</v>
      </c>
      <c r="F11" s="1" t="s">
        <v>7210</v>
      </c>
      <c r="G11" s="2" t="s">
        <v>18</v>
      </c>
      <c r="H11" s="1" t="s">
        <v>9966</v>
      </c>
      <c r="I11" s="3">
        <v>45099.624363425923</v>
      </c>
      <c r="J11" s="4">
        <v>237500</v>
      </c>
      <c r="K11" s="5">
        <v>37600</v>
      </c>
      <c r="L11" s="5">
        <v>164300</v>
      </c>
      <c r="M11" s="5">
        <f t="shared" si="0"/>
        <v>201900</v>
      </c>
      <c r="N11" s="38">
        <v>1.81</v>
      </c>
      <c r="O11" s="38">
        <v>2.1843241869918701</v>
      </c>
    </row>
    <row r="12" spans="1:15" s="1" customFormat="1">
      <c r="A12" s="1" t="s">
        <v>7176</v>
      </c>
      <c r="B12" s="1" t="s">
        <v>7211</v>
      </c>
      <c r="C12" s="1" t="s">
        <v>7212</v>
      </c>
      <c r="D12" s="1" t="s">
        <v>7209</v>
      </c>
      <c r="E12" s="2">
        <v>511</v>
      </c>
      <c r="F12" s="1" t="s">
        <v>7213</v>
      </c>
      <c r="G12" s="2" t="s">
        <v>18</v>
      </c>
      <c r="H12" s="1" t="s">
        <v>9967</v>
      </c>
      <c r="I12" s="3">
        <v>44995.410312499997</v>
      </c>
      <c r="J12" s="4">
        <v>198000</v>
      </c>
      <c r="K12" s="5">
        <v>42700</v>
      </c>
      <c r="L12" s="5">
        <v>87800</v>
      </c>
      <c r="M12" s="5">
        <f>SUM(K12:L12)+4900</f>
        <v>135400</v>
      </c>
      <c r="N12" s="38">
        <v>1.81</v>
      </c>
      <c r="O12" s="38">
        <v>2.1843241869918701</v>
      </c>
    </row>
    <row r="13" spans="1:15" s="1" customFormat="1">
      <c r="A13" s="1" t="s">
        <v>7176</v>
      </c>
      <c r="B13" s="1" t="s">
        <v>7214</v>
      </c>
      <c r="C13" s="1" t="s">
        <v>7215</v>
      </c>
      <c r="D13" s="1" t="s">
        <v>7216</v>
      </c>
      <c r="E13" s="2">
        <v>501</v>
      </c>
      <c r="F13" s="1" t="s">
        <v>7217</v>
      </c>
      <c r="G13" s="2" t="s">
        <v>18</v>
      </c>
      <c r="H13" s="1" t="s">
        <v>9967</v>
      </c>
      <c r="I13" s="3">
        <v>44995.410312499997</v>
      </c>
      <c r="J13" s="4"/>
      <c r="K13" s="5">
        <v>4900</v>
      </c>
      <c r="L13" s="5">
        <v>0</v>
      </c>
      <c r="M13" s="5"/>
      <c r="N13" s="38">
        <v>1</v>
      </c>
      <c r="O13" s="38">
        <v>1</v>
      </c>
    </row>
    <row r="14" spans="1:15" s="1" customFormat="1">
      <c r="A14" s="1" t="s">
        <v>7176</v>
      </c>
      <c r="B14" s="1" t="s">
        <v>7218</v>
      </c>
      <c r="C14" s="1" t="s">
        <v>7219</v>
      </c>
      <c r="D14" s="1" t="s">
        <v>7209</v>
      </c>
      <c r="E14" s="2">
        <v>510</v>
      </c>
      <c r="F14" s="1" t="s">
        <v>7220</v>
      </c>
      <c r="G14" s="2" t="s">
        <v>18</v>
      </c>
      <c r="H14" s="1" t="s">
        <v>9968</v>
      </c>
      <c r="I14" s="3">
        <v>45289.504131944443</v>
      </c>
      <c r="J14" s="4">
        <v>240000</v>
      </c>
      <c r="K14" s="5">
        <v>60700</v>
      </c>
      <c r="L14" s="5">
        <v>111700</v>
      </c>
      <c r="M14" s="5">
        <f>SUM(K14:L14)+8200</f>
        <v>180600</v>
      </c>
      <c r="N14" s="38">
        <v>1.81</v>
      </c>
      <c r="O14" s="38">
        <v>2.1843241869918701</v>
      </c>
    </row>
    <row r="15" spans="1:15" s="1" customFormat="1">
      <c r="A15" s="1" t="s">
        <v>7176</v>
      </c>
      <c r="B15" s="1" t="s">
        <v>7221</v>
      </c>
      <c r="C15" s="1" t="s">
        <v>7222</v>
      </c>
      <c r="D15" s="1" t="s">
        <v>7209</v>
      </c>
      <c r="E15" s="2">
        <v>512</v>
      </c>
      <c r="F15" s="1" t="s">
        <v>7223</v>
      </c>
      <c r="G15" s="2" t="s">
        <v>18</v>
      </c>
      <c r="H15" s="1" t="s">
        <v>9969</v>
      </c>
      <c r="I15" s="3">
        <v>45106.615370370368</v>
      </c>
      <c r="J15" s="4">
        <v>311750</v>
      </c>
      <c r="K15" s="5">
        <v>177100</v>
      </c>
      <c r="L15" s="5">
        <v>88200</v>
      </c>
      <c r="M15" s="5">
        <f>SUM(K15:L15)</f>
        <v>265300</v>
      </c>
      <c r="N15" s="38">
        <v>1.81</v>
      </c>
      <c r="O15" s="38">
        <v>2.1843241869918701</v>
      </c>
    </row>
    <row r="16" spans="1:15" s="1" customFormat="1">
      <c r="A16" s="1" t="s">
        <v>7176</v>
      </c>
      <c r="B16" s="1" t="s">
        <v>7224</v>
      </c>
      <c r="C16" s="1" t="s">
        <v>7225</v>
      </c>
      <c r="D16" s="1" t="s">
        <v>7209</v>
      </c>
      <c r="E16" s="2">
        <v>511</v>
      </c>
      <c r="F16" s="1" t="s">
        <v>7226</v>
      </c>
      <c r="G16" s="2" t="s">
        <v>18</v>
      </c>
      <c r="H16" s="1" t="s">
        <v>9970</v>
      </c>
      <c r="I16" s="3">
        <v>45114.380856481483</v>
      </c>
      <c r="J16" s="4">
        <v>170000</v>
      </c>
      <c r="K16" s="5">
        <v>37600</v>
      </c>
      <c r="L16" s="5">
        <v>132200</v>
      </c>
      <c r="M16" s="5">
        <f>SUM(K16:L16)+7700</f>
        <v>177500</v>
      </c>
      <c r="N16" s="38">
        <v>1.81</v>
      </c>
      <c r="O16" s="38">
        <v>2.1843241869918701</v>
      </c>
    </row>
    <row r="17" spans="1:15" s="1" customFormat="1">
      <c r="A17" s="1" t="s">
        <v>7176</v>
      </c>
      <c r="B17" s="1" t="s">
        <v>7227</v>
      </c>
      <c r="C17" s="1" t="s">
        <v>7228</v>
      </c>
      <c r="D17" s="1" t="s">
        <v>7229</v>
      </c>
      <c r="E17" s="2">
        <v>500</v>
      </c>
      <c r="F17" s="1" t="s">
        <v>7230</v>
      </c>
      <c r="G17" s="2" t="s">
        <v>18</v>
      </c>
      <c r="H17" s="1" t="s">
        <v>9970</v>
      </c>
      <c r="I17" s="3">
        <v>45114.380856481483</v>
      </c>
      <c r="J17" s="4"/>
      <c r="K17" s="5">
        <v>7700</v>
      </c>
      <c r="L17" s="5">
        <v>0</v>
      </c>
      <c r="M17" s="5"/>
      <c r="N17" s="38">
        <v>1</v>
      </c>
      <c r="O17" s="38">
        <v>1</v>
      </c>
    </row>
    <row r="18" spans="1:15" s="1" customFormat="1">
      <c r="A18" s="1" t="s">
        <v>7176</v>
      </c>
      <c r="B18" s="1" t="s">
        <v>7231</v>
      </c>
      <c r="C18" s="1" t="s">
        <v>7232</v>
      </c>
      <c r="D18" s="1" t="s">
        <v>7209</v>
      </c>
      <c r="E18" s="2">
        <v>511</v>
      </c>
      <c r="F18" s="1" t="s">
        <v>7233</v>
      </c>
      <c r="G18" s="2" t="s">
        <v>18</v>
      </c>
      <c r="H18" s="1" t="s">
        <v>9971</v>
      </c>
      <c r="I18" s="3">
        <v>45194.470567129632</v>
      </c>
      <c r="J18" s="4">
        <v>225000</v>
      </c>
      <c r="K18" s="5">
        <v>78600</v>
      </c>
      <c r="L18" s="5">
        <v>168000</v>
      </c>
      <c r="M18" s="5">
        <f>SUM(K18:L18)</f>
        <v>246600</v>
      </c>
      <c r="N18" s="38">
        <v>1.81</v>
      </c>
      <c r="O18" s="38">
        <v>2.1843241869918701</v>
      </c>
    </row>
    <row r="19" spans="1:15" s="1" customFormat="1">
      <c r="A19" s="1" t="s">
        <v>7176</v>
      </c>
      <c r="B19" s="1" t="s">
        <v>7234</v>
      </c>
      <c r="C19" s="1" t="s">
        <v>7235</v>
      </c>
      <c r="D19" s="1" t="s">
        <v>7209</v>
      </c>
      <c r="E19" s="2">
        <v>510</v>
      </c>
      <c r="F19" s="1" t="s">
        <v>7236</v>
      </c>
      <c r="G19" s="2" t="s">
        <v>18</v>
      </c>
      <c r="H19" s="1" t="s">
        <v>9972</v>
      </c>
      <c r="I19" s="3">
        <v>45047.537187499998</v>
      </c>
      <c r="J19" s="22">
        <v>250000</v>
      </c>
      <c r="K19" s="23">
        <v>53700</v>
      </c>
      <c r="L19" s="23">
        <v>144400</v>
      </c>
      <c r="M19" s="23">
        <f>SUM(K19:L19)+11100</f>
        <v>209200</v>
      </c>
      <c r="N19" s="38">
        <v>1.81</v>
      </c>
      <c r="O19" s="38">
        <v>2.1843241869918701</v>
      </c>
    </row>
    <row r="20" spans="1:15" s="1" customFormat="1">
      <c r="A20" s="1" t="s">
        <v>7176</v>
      </c>
      <c r="B20" s="1" t="s">
        <v>7237</v>
      </c>
      <c r="C20" s="1" t="s">
        <v>7238</v>
      </c>
      <c r="D20" s="1" t="s">
        <v>7216</v>
      </c>
      <c r="E20" s="2">
        <v>500</v>
      </c>
      <c r="F20" s="1" t="s">
        <v>7239</v>
      </c>
      <c r="G20" s="2" t="s">
        <v>18</v>
      </c>
      <c r="H20" s="1" t="s">
        <v>9972</v>
      </c>
      <c r="I20" s="3">
        <v>45047.537187499998</v>
      </c>
      <c r="J20" s="22"/>
      <c r="K20" s="23">
        <v>11100</v>
      </c>
      <c r="L20" s="23">
        <v>0</v>
      </c>
      <c r="M20" s="23"/>
      <c r="N20" s="38">
        <v>1</v>
      </c>
      <c r="O20" s="38">
        <v>1</v>
      </c>
    </row>
    <row r="21" spans="1:15" s="1" customFormat="1">
      <c r="A21" s="1" t="s">
        <v>7176</v>
      </c>
      <c r="B21" s="1" t="s">
        <v>7240</v>
      </c>
      <c r="C21" s="1" t="s">
        <v>7241</v>
      </c>
      <c r="D21" s="1" t="s">
        <v>7242</v>
      </c>
      <c r="E21" s="2">
        <v>510</v>
      </c>
      <c r="F21" s="1" t="s">
        <v>7243</v>
      </c>
      <c r="G21" s="2" t="s">
        <v>18</v>
      </c>
      <c r="H21" s="1" t="s">
        <v>9973</v>
      </c>
      <c r="I21" s="3">
        <v>45121.533379629633</v>
      </c>
      <c r="J21" s="4">
        <v>354900</v>
      </c>
      <c r="K21" s="5">
        <v>27700</v>
      </c>
      <c r="L21" s="5">
        <v>274800</v>
      </c>
      <c r="M21" s="5">
        <f t="shared" ref="M21:M31" si="1">SUM(K21:L21)</f>
        <v>302500</v>
      </c>
      <c r="N21" s="38">
        <v>1.69</v>
      </c>
      <c r="O21" s="38">
        <v>1.69</v>
      </c>
    </row>
    <row r="22" spans="1:15" s="1" customFormat="1">
      <c r="A22" s="1" t="s">
        <v>7176</v>
      </c>
      <c r="B22" s="1" t="s">
        <v>7244</v>
      </c>
      <c r="C22" s="1" t="s">
        <v>7245</v>
      </c>
      <c r="D22" s="1" t="s">
        <v>7242</v>
      </c>
      <c r="E22" s="2">
        <v>510</v>
      </c>
      <c r="F22" s="1" t="s">
        <v>7246</v>
      </c>
      <c r="G22" s="2" t="s">
        <v>18</v>
      </c>
      <c r="H22" s="1" t="s">
        <v>9974</v>
      </c>
      <c r="I22" s="3">
        <v>45121.434432870374</v>
      </c>
      <c r="J22" s="4">
        <v>350520</v>
      </c>
      <c r="K22" s="5">
        <v>31900</v>
      </c>
      <c r="L22" s="5">
        <v>272000</v>
      </c>
      <c r="M22" s="5">
        <f t="shared" si="1"/>
        <v>303900</v>
      </c>
      <c r="N22" s="38">
        <v>1.69</v>
      </c>
      <c r="O22" s="38">
        <v>1.69</v>
      </c>
    </row>
    <row r="23" spans="1:15" s="1" customFormat="1">
      <c r="A23" s="1" t="s">
        <v>7176</v>
      </c>
      <c r="B23" s="1" t="s">
        <v>7247</v>
      </c>
      <c r="C23" s="1" t="s">
        <v>7248</v>
      </c>
      <c r="D23" s="1" t="s">
        <v>7242</v>
      </c>
      <c r="E23" s="2">
        <v>510</v>
      </c>
      <c r="F23" s="1" t="s">
        <v>7249</v>
      </c>
      <c r="G23" s="2" t="s">
        <v>18</v>
      </c>
      <c r="H23" s="1" t="s">
        <v>9975</v>
      </c>
      <c r="I23" s="3">
        <v>45072.436539351853</v>
      </c>
      <c r="J23" s="4">
        <v>419900</v>
      </c>
      <c r="K23" s="5">
        <v>27800</v>
      </c>
      <c r="L23" s="5">
        <v>355600</v>
      </c>
      <c r="M23" s="5">
        <f t="shared" si="1"/>
        <v>383400</v>
      </c>
      <c r="N23" s="38">
        <v>1.69</v>
      </c>
      <c r="O23" s="38">
        <v>1.69</v>
      </c>
    </row>
    <row r="24" spans="1:15" s="1" customFormat="1">
      <c r="A24" s="1" t="s">
        <v>7176</v>
      </c>
      <c r="B24" s="1" t="s">
        <v>7250</v>
      </c>
      <c r="C24" s="1" t="s">
        <v>7251</v>
      </c>
      <c r="D24" s="1" t="s">
        <v>7242</v>
      </c>
      <c r="E24" s="2">
        <v>510</v>
      </c>
      <c r="F24" s="1" t="s">
        <v>7252</v>
      </c>
      <c r="G24" s="2" t="s">
        <v>18</v>
      </c>
      <c r="H24" s="1" t="s">
        <v>9976</v>
      </c>
      <c r="I24" s="3">
        <v>45212.453634259262</v>
      </c>
      <c r="J24" s="4">
        <v>360000</v>
      </c>
      <c r="K24" s="5">
        <v>36600</v>
      </c>
      <c r="L24" s="5">
        <v>294400</v>
      </c>
      <c r="M24" s="5">
        <f t="shared" si="1"/>
        <v>331000</v>
      </c>
      <c r="N24" s="38">
        <v>1.69</v>
      </c>
      <c r="O24" s="38">
        <v>1.69</v>
      </c>
    </row>
    <row r="25" spans="1:15" s="1" customFormat="1">
      <c r="A25" s="1" t="s">
        <v>7176</v>
      </c>
      <c r="B25" s="1" t="s">
        <v>7253</v>
      </c>
      <c r="C25" s="1" t="s">
        <v>7254</v>
      </c>
      <c r="D25" s="1" t="s">
        <v>7255</v>
      </c>
      <c r="E25" s="2">
        <v>510</v>
      </c>
      <c r="F25" s="1" t="s">
        <v>7256</v>
      </c>
      <c r="G25" s="2" t="s">
        <v>18</v>
      </c>
      <c r="H25" s="1" t="s">
        <v>9977</v>
      </c>
      <c r="I25" s="3">
        <v>45126.529745370368</v>
      </c>
      <c r="J25" s="4">
        <v>189900</v>
      </c>
      <c r="K25" s="5">
        <v>22500</v>
      </c>
      <c r="L25" s="5">
        <v>119800</v>
      </c>
      <c r="M25" s="5">
        <f t="shared" si="1"/>
        <v>142300</v>
      </c>
      <c r="N25" s="38">
        <v>1.43</v>
      </c>
      <c r="O25" s="38">
        <v>1.902055622732769</v>
      </c>
    </row>
    <row r="26" spans="1:15" s="1" customFormat="1">
      <c r="A26" s="1" t="s">
        <v>7176</v>
      </c>
      <c r="B26" s="1" t="s">
        <v>7257</v>
      </c>
      <c r="C26" s="1" t="s">
        <v>7258</v>
      </c>
      <c r="D26" s="1" t="s">
        <v>7255</v>
      </c>
      <c r="E26" s="2">
        <v>510</v>
      </c>
      <c r="F26" s="1" t="s">
        <v>7259</v>
      </c>
      <c r="G26" s="2" t="s">
        <v>18</v>
      </c>
      <c r="H26" s="1" t="s">
        <v>9978</v>
      </c>
      <c r="I26" s="3">
        <v>44932.455057870371</v>
      </c>
      <c r="J26" s="4">
        <v>110000</v>
      </c>
      <c r="K26" s="5">
        <v>36800</v>
      </c>
      <c r="L26" s="5">
        <v>45900</v>
      </c>
      <c r="M26" s="5">
        <f t="shared" si="1"/>
        <v>82700</v>
      </c>
      <c r="N26" s="38">
        <v>1.43</v>
      </c>
      <c r="O26" s="38">
        <v>1.902055622732769</v>
      </c>
    </row>
    <row r="27" spans="1:15" s="1" customFormat="1">
      <c r="A27" s="1" t="s">
        <v>7176</v>
      </c>
      <c r="B27" s="1" t="s">
        <v>7260</v>
      </c>
      <c r="C27" s="1" t="s">
        <v>7261</v>
      </c>
      <c r="D27" s="1" t="s">
        <v>7255</v>
      </c>
      <c r="E27" s="2">
        <v>510</v>
      </c>
      <c r="F27" s="1" t="s">
        <v>7262</v>
      </c>
      <c r="G27" s="2" t="s">
        <v>18</v>
      </c>
      <c r="H27" s="1" t="s">
        <v>9979</v>
      </c>
      <c r="I27" s="3">
        <v>45267.610300925924</v>
      </c>
      <c r="J27" s="4">
        <v>220000</v>
      </c>
      <c r="K27" s="5">
        <v>43000</v>
      </c>
      <c r="L27" s="5">
        <v>124900</v>
      </c>
      <c r="M27" s="5">
        <f t="shared" si="1"/>
        <v>167900</v>
      </c>
      <c r="N27" s="38">
        <v>1.43</v>
      </c>
      <c r="O27" s="38">
        <v>1.902055622732769</v>
      </c>
    </row>
    <row r="28" spans="1:15" s="1" customFormat="1">
      <c r="A28" s="1" t="s">
        <v>7176</v>
      </c>
      <c r="B28" s="1" t="s">
        <v>7263</v>
      </c>
      <c r="C28" s="1" t="s">
        <v>7264</v>
      </c>
      <c r="D28" s="1" t="s">
        <v>7255</v>
      </c>
      <c r="E28" s="2">
        <v>510</v>
      </c>
      <c r="F28" s="1" t="s">
        <v>7265</v>
      </c>
      <c r="G28" s="2" t="s">
        <v>18</v>
      </c>
      <c r="H28" s="1" t="s">
        <v>9980</v>
      </c>
      <c r="I28" s="3">
        <v>45015.502013888887</v>
      </c>
      <c r="J28" s="4">
        <v>149900</v>
      </c>
      <c r="K28" s="5">
        <v>18900</v>
      </c>
      <c r="L28" s="5">
        <v>98600</v>
      </c>
      <c r="M28" s="5">
        <f t="shared" si="1"/>
        <v>117500</v>
      </c>
      <c r="N28" s="38">
        <v>1.43</v>
      </c>
      <c r="O28" s="38">
        <v>1.902055622732769</v>
      </c>
    </row>
    <row r="29" spans="1:15" s="1" customFormat="1">
      <c r="A29" s="1" t="s">
        <v>7176</v>
      </c>
      <c r="B29" s="1" t="s">
        <v>7266</v>
      </c>
      <c r="C29" s="1" t="s">
        <v>7267</v>
      </c>
      <c r="D29" s="1" t="s">
        <v>7255</v>
      </c>
      <c r="E29" s="2">
        <v>510</v>
      </c>
      <c r="F29" s="1" t="s">
        <v>7268</v>
      </c>
      <c r="G29" s="2" t="s">
        <v>18</v>
      </c>
      <c r="H29" s="1" t="s">
        <v>9981</v>
      </c>
      <c r="I29" s="3">
        <v>45198.585416666669</v>
      </c>
      <c r="J29" s="4">
        <v>160000</v>
      </c>
      <c r="K29" s="5">
        <v>19200</v>
      </c>
      <c r="L29" s="5">
        <v>110700</v>
      </c>
      <c r="M29" s="5">
        <f t="shared" si="1"/>
        <v>129900</v>
      </c>
      <c r="N29" s="38">
        <v>1.43</v>
      </c>
      <c r="O29" s="38">
        <v>1.902055622732769</v>
      </c>
    </row>
    <row r="30" spans="1:15" s="1" customFormat="1">
      <c r="A30" s="1" t="s">
        <v>7176</v>
      </c>
      <c r="B30" s="1" t="s">
        <v>7269</v>
      </c>
      <c r="C30" s="1" t="s">
        <v>7270</v>
      </c>
      <c r="D30" s="1" t="s">
        <v>7255</v>
      </c>
      <c r="E30" s="2">
        <v>510</v>
      </c>
      <c r="F30" s="1" t="s">
        <v>7271</v>
      </c>
      <c r="G30" s="2" t="s">
        <v>18</v>
      </c>
      <c r="H30" s="1" t="s">
        <v>9982</v>
      </c>
      <c r="I30" s="3">
        <v>45055.605613425927</v>
      </c>
      <c r="J30" s="4">
        <v>180000</v>
      </c>
      <c r="K30" s="5">
        <v>34100</v>
      </c>
      <c r="L30" s="5">
        <v>116400</v>
      </c>
      <c r="M30" s="5">
        <f t="shared" si="1"/>
        <v>150500</v>
      </c>
      <c r="N30" s="38">
        <v>1.43</v>
      </c>
      <c r="O30" s="38">
        <v>1.902055622732769</v>
      </c>
    </row>
    <row r="31" spans="1:15" s="1" customFormat="1">
      <c r="A31" s="1" t="s">
        <v>7176</v>
      </c>
      <c r="B31" s="1" t="s">
        <v>7272</v>
      </c>
      <c r="C31" s="1" t="s">
        <v>7273</v>
      </c>
      <c r="D31" s="1" t="s">
        <v>7255</v>
      </c>
      <c r="E31" s="2">
        <v>510</v>
      </c>
      <c r="F31" s="1" t="s">
        <v>7274</v>
      </c>
      <c r="G31" s="2" t="s">
        <v>18</v>
      </c>
      <c r="H31" s="1" t="s">
        <v>9983</v>
      </c>
      <c r="I31" s="3">
        <v>45195.648136574076</v>
      </c>
      <c r="J31" s="4">
        <v>155000</v>
      </c>
      <c r="K31" s="5">
        <v>19200</v>
      </c>
      <c r="L31" s="5">
        <v>129400</v>
      </c>
      <c r="M31" s="5">
        <f t="shared" si="1"/>
        <v>148600</v>
      </c>
      <c r="N31" s="38">
        <v>1.43</v>
      </c>
      <c r="O31" s="38">
        <v>1.902055622732769</v>
      </c>
    </row>
  </sheetData>
  <conditionalFormatting sqref="B1">
    <cfRule type="duplicateValues" dxfId="82" priority="2"/>
    <cfRule type="duplicateValues" dxfId="81" priority="3"/>
    <cfRule type="duplicateValues" dxfId="80" priority="4"/>
    <cfRule type="duplicateValues" dxfId="79" priority="5"/>
    <cfRule type="duplicateValues" dxfId="78" priority="6"/>
    <cfRule type="duplicateValues" dxfId="77" priority="7"/>
    <cfRule type="duplicateValues" dxfId="76" priority="8"/>
  </conditionalFormatting>
  <conditionalFormatting sqref="B2:B31">
    <cfRule type="duplicateValues" dxfId="75" priority="15"/>
  </conditionalFormatting>
  <conditionalFormatting sqref="B9:B18 B20:B23 B25:B31 B2:B7">
    <cfRule type="duplicateValues" dxfId="74" priority="18"/>
    <cfRule type="duplicateValues" dxfId="73" priority="19"/>
    <cfRule type="duplicateValues" dxfId="72" priority="20"/>
    <cfRule type="duplicateValues" dxfId="71" priority="21"/>
  </conditionalFormatting>
  <conditionalFormatting sqref="B9:B31 B2:B7">
    <cfRule type="duplicateValues" dxfId="70" priority="16"/>
    <cfRule type="duplicateValues" dxfId="69" priority="17"/>
  </conditionalFormatting>
  <conditionalFormatting sqref="E1:E7">
    <cfRule type="cellIs" dxfId="68" priority="1" operator="between">
      <formula>520</formula>
      <formula>530</formula>
    </cfRule>
  </conditionalFormatting>
  <conditionalFormatting sqref="E9:E18 E20:E23 E25:E31">
    <cfRule type="cellIs" dxfId="67" priority="14" operator="between">
      <formula>520</formula>
      <formula>530</formula>
    </cfRule>
  </conditionalFormatting>
  <conditionalFormatting sqref="H1">
    <cfRule type="duplicateValues" dxfId="66" priority="9"/>
    <cfRule type="duplicateValues" dxfId="65" priority="10"/>
    <cfRule type="duplicateValues" dxfId="64" priority="11"/>
    <cfRule type="duplicateValues" dxfId="63" priority="12"/>
  </conditionalFormatting>
  <conditionalFormatting sqref="H2:H31">
    <cfRule type="duplicateValues" dxfId="62" priority="13"/>
  </conditionalFormatting>
  <pageMargins left="0.17" right="0.17" top="0.31" bottom="0.17" header="0.17" footer="0.17"/>
  <pageSetup scale="59" fitToHeight="0" orientation="landscape" r:id="rId1"/>
  <headerFooter>
    <oddFooter>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C8F1E-9638-43DC-902C-992A9180681F}">
  <sheetPr>
    <pageSetUpPr fitToPage="1"/>
  </sheetPr>
  <dimension ref="A1:O77"/>
  <sheetViews>
    <sheetView tabSelected="1" zoomScaleNormal="100" workbookViewId="0">
      <pane ySplit="1" topLeftCell="A2" activePane="bottomLeft" state="frozen"/>
      <selection activeCell="A2" sqref="A2"/>
      <selection pane="bottomLeft" activeCell="A2" sqref="A2"/>
    </sheetView>
  </sheetViews>
  <sheetFormatPr defaultRowHeight="15"/>
  <cols>
    <col min="1" max="1" width="20.7109375" customWidth="1"/>
    <col min="2" max="2" width="25.7109375" customWidth="1"/>
    <col min="3" max="3" width="18.7109375" customWidth="1"/>
    <col min="4" max="4" width="15.7109375" customWidth="1"/>
    <col min="5" max="5" width="10.7109375" customWidth="1"/>
    <col min="6" max="6" width="26.7109375" customWidth="1"/>
    <col min="7" max="7" width="8.7109375" customWidth="1"/>
    <col min="8" max="8" width="18.7109375" customWidth="1"/>
    <col min="9" max="9" width="10.7109375" customWidth="1"/>
    <col min="10" max="13" width="12.7109375" customWidth="1"/>
    <col min="14" max="14" width="9.7109375" customWidth="1"/>
    <col min="15" max="15" width="10.7109375" customWidth="1"/>
  </cols>
  <sheetData>
    <row r="1" spans="1:15" s="42" customFormat="1" ht="42.75" customHeight="1">
      <c r="A1" s="42" t="s">
        <v>1</v>
      </c>
      <c r="B1" s="42" t="s">
        <v>2</v>
      </c>
      <c r="C1" s="42" t="s">
        <v>3</v>
      </c>
      <c r="D1" s="42" t="s">
        <v>4</v>
      </c>
      <c r="E1" s="39" t="s">
        <v>5</v>
      </c>
      <c r="F1" s="42" t="s">
        <v>6</v>
      </c>
      <c r="G1" s="39" t="s">
        <v>7</v>
      </c>
      <c r="H1" s="42" t="s">
        <v>0</v>
      </c>
      <c r="I1" s="43" t="s">
        <v>8</v>
      </c>
      <c r="J1" s="44" t="s">
        <v>9</v>
      </c>
      <c r="K1" s="45" t="s">
        <v>10</v>
      </c>
      <c r="L1" s="45" t="s">
        <v>11</v>
      </c>
      <c r="M1" s="40" t="s">
        <v>12</v>
      </c>
      <c r="N1" s="41" t="s">
        <v>10131</v>
      </c>
      <c r="O1" s="41" t="s">
        <v>10132</v>
      </c>
    </row>
    <row r="2" spans="1:15" s="1" customFormat="1">
      <c r="A2" s="1" t="s">
        <v>7275</v>
      </c>
      <c r="B2" s="1" t="s">
        <v>7276</v>
      </c>
      <c r="C2" s="1" t="s">
        <v>7277</v>
      </c>
      <c r="D2" s="1" t="s">
        <v>7278</v>
      </c>
      <c r="E2" s="2">
        <v>510</v>
      </c>
      <c r="F2" s="1" t="s">
        <v>7279</v>
      </c>
      <c r="G2" s="2" t="s">
        <v>18</v>
      </c>
      <c r="H2" s="1" t="s">
        <v>9984</v>
      </c>
      <c r="I2" s="3">
        <v>44963.662928240738</v>
      </c>
      <c r="J2" s="4">
        <v>379900</v>
      </c>
      <c r="K2" s="5">
        <v>66500</v>
      </c>
      <c r="L2" s="5">
        <v>283100</v>
      </c>
      <c r="M2" s="5">
        <f t="shared" ref="M2:M25" si="0">SUM(K2:L2)</f>
        <v>349600</v>
      </c>
      <c r="N2" s="38">
        <v>1.41</v>
      </c>
      <c r="O2" s="38">
        <v>1.41</v>
      </c>
    </row>
    <row r="3" spans="1:15" s="1" customFormat="1">
      <c r="A3" s="1" t="s">
        <v>7275</v>
      </c>
      <c r="B3" s="1" t="s">
        <v>7280</v>
      </c>
      <c r="C3" s="1" t="s">
        <v>7281</v>
      </c>
      <c r="D3" s="1" t="s">
        <v>7278</v>
      </c>
      <c r="E3" s="2">
        <v>510</v>
      </c>
      <c r="F3" s="1" t="s">
        <v>7282</v>
      </c>
      <c r="G3" s="2" t="s">
        <v>18</v>
      </c>
      <c r="H3" s="1" t="s">
        <v>9985</v>
      </c>
      <c r="I3" s="3">
        <v>45250.572546296295</v>
      </c>
      <c r="J3" s="4">
        <v>450000</v>
      </c>
      <c r="K3" s="5">
        <v>81800</v>
      </c>
      <c r="L3" s="5">
        <v>335700</v>
      </c>
      <c r="M3" s="5">
        <f t="shared" si="0"/>
        <v>417500</v>
      </c>
      <c r="N3" s="38">
        <v>1.41</v>
      </c>
      <c r="O3" s="38">
        <v>1.41</v>
      </c>
    </row>
    <row r="4" spans="1:15" s="1" customFormat="1">
      <c r="A4" s="1" t="s">
        <v>7275</v>
      </c>
      <c r="B4" s="1" t="s">
        <v>7283</v>
      </c>
      <c r="C4" s="1" t="s">
        <v>7284</v>
      </c>
      <c r="D4" s="1" t="s">
        <v>7278</v>
      </c>
      <c r="E4" s="2">
        <v>510</v>
      </c>
      <c r="F4" s="1" t="s">
        <v>7285</v>
      </c>
      <c r="G4" s="2" t="s">
        <v>18</v>
      </c>
      <c r="H4" s="1" t="s">
        <v>9986</v>
      </c>
      <c r="I4" s="3">
        <v>45065.521331018521</v>
      </c>
      <c r="J4" s="4">
        <v>433000</v>
      </c>
      <c r="K4" s="5">
        <v>67800</v>
      </c>
      <c r="L4" s="5">
        <v>347500</v>
      </c>
      <c r="M4" s="5">
        <f t="shared" si="0"/>
        <v>415300</v>
      </c>
      <c r="N4" s="38">
        <v>1.41</v>
      </c>
      <c r="O4" s="38">
        <v>1.41</v>
      </c>
    </row>
    <row r="5" spans="1:15" s="1" customFormat="1">
      <c r="A5" s="1" t="s">
        <v>7275</v>
      </c>
      <c r="B5" s="1" t="s">
        <v>7286</v>
      </c>
      <c r="C5" s="1" t="s">
        <v>7287</v>
      </c>
      <c r="D5" s="1" t="s">
        <v>7278</v>
      </c>
      <c r="E5" s="2">
        <v>510</v>
      </c>
      <c r="F5" s="1" t="s">
        <v>7288</v>
      </c>
      <c r="G5" s="2" t="s">
        <v>18</v>
      </c>
      <c r="H5" s="1" t="s">
        <v>9987</v>
      </c>
      <c r="I5" s="3">
        <v>44973.626921296294</v>
      </c>
      <c r="J5" s="4">
        <v>325000</v>
      </c>
      <c r="K5" s="5">
        <v>69500</v>
      </c>
      <c r="L5" s="5">
        <v>273800</v>
      </c>
      <c r="M5" s="5">
        <f t="shared" si="0"/>
        <v>343300</v>
      </c>
      <c r="N5" s="38">
        <v>1.41</v>
      </c>
      <c r="O5" s="38">
        <v>1.41</v>
      </c>
    </row>
    <row r="6" spans="1:15" s="1" customFormat="1">
      <c r="A6" s="1" t="s">
        <v>7275</v>
      </c>
      <c r="B6" s="1" t="s">
        <v>7289</v>
      </c>
      <c r="C6" s="1" t="s">
        <v>7290</v>
      </c>
      <c r="D6" s="1" t="s">
        <v>7278</v>
      </c>
      <c r="E6" s="2">
        <v>510</v>
      </c>
      <c r="F6" s="1" t="s">
        <v>7291</v>
      </c>
      <c r="G6" s="2" t="s">
        <v>18</v>
      </c>
      <c r="H6" s="1" t="s">
        <v>9988</v>
      </c>
      <c r="I6" s="3">
        <v>45226.478252314817</v>
      </c>
      <c r="J6" s="4">
        <v>430000</v>
      </c>
      <c r="K6" s="5">
        <v>59500</v>
      </c>
      <c r="L6" s="5">
        <v>435300</v>
      </c>
      <c r="M6" s="5">
        <f t="shared" si="0"/>
        <v>494800</v>
      </c>
      <c r="N6" s="38">
        <v>1.41</v>
      </c>
      <c r="O6" s="38">
        <v>1.41</v>
      </c>
    </row>
    <row r="7" spans="1:15" s="1" customFormat="1">
      <c r="A7" s="1" t="s">
        <v>7275</v>
      </c>
      <c r="B7" s="1" t="s">
        <v>7292</v>
      </c>
      <c r="C7" s="1" t="s">
        <v>7293</v>
      </c>
      <c r="D7" s="1" t="s">
        <v>7294</v>
      </c>
      <c r="E7" s="2">
        <v>511</v>
      </c>
      <c r="F7" s="1" t="s">
        <v>7295</v>
      </c>
      <c r="G7" s="2" t="s">
        <v>18</v>
      </c>
      <c r="H7" s="1" t="s">
        <v>9989</v>
      </c>
      <c r="I7" s="3">
        <v>45212.390972222223</v>
      </c>
      <c r="J7" s="4">
        <v>205000</v>
      </c>
      <c r="K7" s="5">
        <v>79500</v>
      </c>
      <c r="L7" s="5">
        <v>102200</v>
      </c>
      <c r="M7" s="5">
        <f t="shared" si="0"/>
        <v>181700</v>
      </c>
      <c r="N7" s="38">
        <v>1.62</v>
      </c>
      <c r="O7" s="38">
        <v>1.62</v>
      </c>
    </row>
    <row r="8" spans="1:15" s="1" customFormat="1">
      <c r="A8" s="1" t="s">
        <v>7275</v>
      </c>
      <c r="B8" s="1" t="s">
        <v>7296</v>
      </c>
      <c r="C8" s="1" t="s">
        <v>7297</v>
      </c>
      <c r="D8" s="1" t="s">
        <v>7298</v>
      </c>
      <c r="E8" s="2">
        <v>510</v>
      </c>
      <c r="F8" s="1" t="s">
        <v>7299</v>
      </c>
      <c r="G8" s="2" t="s">
        <v>18</v>
      </c>
      <c r="H8" s="1" t="s">
        <v>9990</v>
      </c>
      <c r="I8" s="3">
        <v>45021.582407407404</v>
      </c>
      <c r="J8" s="4">
        <v>364900</v>
      </c>
      <c r="K8" s="5">
        <v>40700</v>
      </c>
      <c r="L8" s="5">
        <v>207600</v>
      </c>
      <c r="M8" s="5">
        <f t="shared" si="0"/>
        <v>248300</v>
      </c>
      <c r="N8" s="38">
        <v>1.38</v>
      </c>
      <c r="O8" s="38">
        <v>1.38</v>
      </c>
    </row>
    <row r="9" spans="1:15" s="1" customFormat="1">
      <c r="A9" s="1" t="s">
        <v>7275</v>
      </c>
      <c r="B9" s="1" t="s">
        <v>7300</v>
      </c>
      <c r="C9" s="1" t="s">
        <v>7301</v>
      </c>
      <c r="D9" s="1" t="s">
        <v>7298</v>
      </c>
      <c r="E9" s="2">
        <v>510</v>
      </c>
      <c r="F9" s="1" t="s">
        <v>7302</v>
      </c>
      <c r="G9" s="2" t="s">
        <v>18</v>
      </c>
      <c r="H9" s="1" t="s">
        <v>9991</v>
      </c>
      <c r="I9" s="3">
        <v>45037.594351851854</v>
      </c>
      <c r="J9" s="4">
        <v>352900</v>
      </c>
      <c r="K9" s="5">
        <v>39900</v>
      </c>
      <c r="L9" s="5">
        <v>226400</v>
      </c>
      <c r="M9" s="5">
        <f t="shared" si="0"/>
        <v>266300</v>
      </c>
      <c r="N9" s="38">
        <v>1.38</v>
      </c>
      <c r="O9" s="38">
        <v>1.38</v>
      </c>
    </row>
    <row r="10" spans="1:15" s="1" customFormat="1">
      <c r="A10" s="1" t="s">
        <v>7275</v>
      </c>
      <c r="B10" s="1" t="s">
        <v>7303</v>
      </c>
      <c r="C10" s="1" t="s">
        <v>7304</v>
      </c>
      <c r="D10" s="1" t="s">
        <v>7298</v>
      </c>
      <c r="E10" s="2">
        <v>510</v>
      </c>
      <c r="F10" s="1" t="s">
        <v>7305</v>
      </c>
      <c r="G10" s="2" t="s">
        <v>18</v>
      </c>
      <c r="H10" s="1" t="s">
        <v>9992</v>
      </c>
      <c r="I10" s="3">
        <v>44931.370717592596</v>
      </c>
      <c r="J10" s="4">
        <v>324900</v>
      </c>
      <c r="K10" s="5">
        <v>57600</v>
      </c>
      <c r="L10" s="5">
        <v>195300</v>
      </c>
      <c r="M10" s="5">
        <f t="shared" si="0"/>
        <v>252900</v>
      </c>
      <c r="N10" s="38">
        <v>1.38</v>
      </c>
      <c r="O10" s="38">
        <v>1.38</v>
      </c>
    </row>
    <row r="11" spans="1:15" s="1" customFormat="1">
      <c r="A11" s="1" t="s">
        <v>7275</v>
      </c>
      <c r="B11" s="1" t="s">
        <v>7306</v>
      </c>
      <c r="C11" s="1" t="s">
        <v>7307</v>
      </c>
      <c r="D11" s="1" t="s">
        <v>7308</v>
      </c>
      <c r="E11" s="2">
        <v>511</v>
      </c>
      <c r="F11" s="1" t="s">
        <v>7309</v>
      </c>
      <c r="G11" s="2" t="s">
        <v>18</v>
      </c>
      <c r="H11" s="1" t="s">
        <v>9993</v>
      </c>
      <c r="I11" s="3">
        <v>45105.405486111114</v>
      </c>
      <c r="J11" s="4">
        <v>275000</v>
      </c>
      <c r="K11" s="5">
        <v>32800</v>
      </c>
      <c r="L11" s="5">
        <v>210000</v>
      </c>
      <c r="M11" s="5">
        <f t="shared" si="0"/>
        <v>242800</v>
      </c>
      <c r="N11" s="38">
        <v>1.68</v>
      </c>
      <c r="O11" s="38">
        <v>1.68</v>
      </c>
    </row>
    <row r="12" spans="1:15" s="1" customFormat="1">
      <c r="A12" s="1" t="s">
        <v>7275</v>
      </c>
      <c r="B12" s="1" t="s">
        <v>7310</v>
      </c>
      <c r="C12" s="1" t="s">
        <v>7311</v>
      </c>
      <c r="D12" s="1" t="s">
        <v>7308</v>
      </c>
      <c r="E12" s="2">
        <v>511</v>
      </c>
      <c r="F12" s="1" t="s">
        <v>7312</v>
      </c>
      <c r="G12" s="2" t="s">
        <v>18</v>
      </c>
      <c r="H12" s="1" t="s">
        <v>9994</v>
      </c>
      <c r="I12" s="3">
        <v>45170.586053240739</v>
      </c>
      <c r="J12" s="4">
        <v>202650</v>
      </c>
      <c r="K12" s="5">
        <v>42800</v>
      </c>
      <c r="L12" s="5">
        <v>135700</v>
      </c>
      <c r="M12" s="5">
        <f t="shared" si="0"/>
        <v>178500</v>
      </c>
      <c r="N12" s="38">
        <v>1.68</v>
      </c>
      <c r="O12" s="38">
        <v>1.68</v>
      </c>
    </row>
    <row r="13" spans="1:15" s="1" customFormat="1">
      <c r="A13" s="1" t="s">
        <v>7275</v>
      </c>
      <c r="B13" s="1" t="s">
        <v>7313</v>
      </c>
      <c r="C13" s="1" t="s">
        <v>7314</v>
      </c>
      <c r="D13" s="1" t="s">
        <v>7308</v>
      </c>
      <c r="E13" s="2">
        <v>510</v>
      </c>
      <c r="F13" s="1" t="s">
        <v>7315</v>
      </c>
      <c r="G13" s="2" t="s">
        <v>18</v>
      </c>
      <c r="H13" s="1" t="s">
        <v>9995</v>
      </c>
      <c r="I13" s="3">
        <v>45107.373807870368</v>
      </c>
      <c r="J13" s="4">
        <v>193000</v>
      </c>
      <c r="K13" s="5">
        <v>40900</v>
      </c>
      <c r="L13" s="5">
        <v>137100</v>
      </c>
      <c r="M13" s="5">
        <f t="shared" si="0"/>
        <v>178000</v>
      </c>
      <c r="N13" s="38">
        <v>1.68</v>
      </c>
      <c r="O13" s="38">
        <v>1.68</v>
      </c>
    </row>
    <row r="14" spans="1:15" s="1" customFormat="1">
      <c r="A14" s="1" t="s">
        <v>7275</v>
      </c>
      <c r="B14" s="1" t="s">
        <v>7316</v>
      </c>
      <c r="C14" s="1" t="s">
        <v>7317</v>
      </c>
      <c r="D14" s="1" t="s">
        <v>7308</v>
      </c>
      <c r="E14" s="2">
        <v>511</v>
      </c>
      <c r="F14" s="1" t="s">
        <v>7318</v>
      </c>
      <c r="G14" s="2" t="s">
        <v>18</v>
      </c>
      <c r="H14" s="1" t="s">
        <v>9996</v>
      </c>
      <c r="I14" s="3">
        <v>44939.352453703701</v>
      </c>
      <c r="J14" s="4">
        <v>142000</v>
      </c>
      <c r="K14" s="5">
        <v>20700</v>
      </c>
      <c r="L14" s="5">
        <v>119300</v>
      </c>
      <c r="M14" s="5">
        <f t="shared" si="0"/>
        <v>140000</v>
      </c>
      <c r="N14" s="38">
        <v>1.68</v>
      </c>
      <c r="O14" s="38">
        <v>1.68</v>
      </c>
    </row>
    <row r="15" spans="1:15" s="1" customFormat="1">
      <c r="A15" s="1" t="s">
        <v>7275</v>
      </c>
      <c r="B15" s="1" t="s">
        <v>7319</v>
      </c>
      <c r="C15" s="1" t="s">
        <v>7320</v>
      </c>
      <c r="D15" s="1" t="s">
        <v>7321</v>
      </c>
      <c r="E15" s="2">
        <v>511</v>
      </c>
      <c r="F15" s="1" t="s">
        <v>7322</v>
      </c>
      <c r="G15" s="2" t="s">
        <v>18</v>
      </c>
      <c r="H15" s="1" t="s">
        <v>9997</v>
      </c>
      <c r="I15" s="3">
        <v>45212.64603009259</v>
      </c>
      <c r="J15" s="4">
        <v>425000</v>
      </c>
      <c r="K15" s="5">
        <v>151800</v>
      </c>
      <c r="L15" s="5">
        <v>191100</v>
      </c>
      <c r="M15" s="5">
        <f t="shared" si="0"/>
        <v>342900</v>
      </c>
      <c r="N15" s="38">
        <v>1.63</v>
      </c>
      <c r="O15" s="38">
        <v>1.63</v>
      </c>
    </row>
    <row r="16" spans="1:15" s="1" customFormat="1">
      <c r="A16" s="1" t="s">
        <v>7275</v>
      </c>
      <c r="B16" s="1" t="s">
        <v>7323</v>
      </c>
      <c r="C16" s="1" t="s">
        <v>7324</v>
      </c>
      <c r="D16" s="1" t="s">
        <v>7321</v>
      </c>
      <c r="E16" s="2">
        <v>510</v>
      </c>
      <c r="F16" s="1" t="s">
        <v>7325</v>
      </c>
      <c r="G16" s="2" t="s">
        <v>18</v>
      </c>
      <c r="H16" s="1" t="s">
        <v>9998</v>
      </c>
      <c r="I16" s="3">
        <v>45169.488807870373</v>
      </c>
      <c r="J16" s="4">
        <v>173000</v>
      </c>
      <c r="K16" s="5">
        <v>48900</v>
      </c>
      <c r="L16" s="5">
        <v>150400</v>
      </c>
      <c r="M16" s="5">
        <f t="shared" si="0"/>
        <v>199300</v>
      </c>
      <c r="N16" s="38">
        <v>1.63</v>
      </c>
      <c r="O16" s="38">
        <v>1.63</v>
      </c>
    </row>
    <row r="17" spans="1:15" s="1" customFormat="1">
      <c r="A17" s="1" t="s">
        <v>7275</v>
      </c>
      <c r="B17" s="1" t="s">
        <v>7326</v>
      </c>
      <c r="C17" s="1" t="s">
        <v>7327</v>
      </c>
      <c r="D17" s="1" t="s">
        <v>7328</v>
      </c>
      <c r="E17" s="2">
        <v>510</v>
      </c>
      <c r="F17" s="1" t="s">
        <v>7329</v>
      </c>
      <c r="G17" s="2" t="s">
        <v>18</v>
      </c>
      <c r="H17" s="1" t="s">
        <v>9999</v>
      </c>
      <c r="I17" s="3">
        <v>44939.53733796296</v>
      </c>
      <c r="J17" s="4">
        <v>250000</v>
      </c>
      <c r="K17" s="5">
        <v>44000</v>
      </c>
      <c r="L17" s="5">
        <v>112400</v>
      </c>
      <c r="M17" s="5">
        <f t="shared" si="0"/>
        <v>156400</v>
      </c>
      <c r="N17" s="38">
        <v>1.52</v>
      </c>
      <c r="O17" s="38">
        <v>1.52</v>
      </c>
    </row>
    <row r="18" spans="1:15" s="1" customFormat="1">
      <c r="A18" s="1" t="s">
        <v>7275</v>
      </c>
      <c r="B18" s="1" t="s">
        <v>7330</v>
      </c>
      <c r="C18" s="1" t="s">
        <v>7331</v>
      </c>
      <c r="D18" s="1" t="s">
        <v>7332</v>
      </c>
      <c r="E18" s="2">
        <v>510</v>
      </c>
      <c r="F18" s="1" t="s">
        <v>7333</v>
      </c>
      <c r="G18" s="2" t="s">
        <v>18</v>
      </c>
      <c r="H18" s="1" t="s">
        <v>10000</v>
      </c>
      <c r="I18" s="3">
        <v>45224.36136574074</v>
      </c>
      <c r="J18" s="4">
        <v>293000</v>
      </c>
      <c r="K18" s="5">
        <v>44700</v>
      </c>
      <c r="L18" s="5">
        <v>191600</v>
      </c>
      <c r="M18" s="5">
        <f t="shared" si="0"/>
        <v>236300</v>
      </c>
      <c r="N18" s="38">
        <v>1.45</v>
      </c>
      <c r="O18" s="38">
        <v>1.45</v>
      </c>
    </row>
    <row r="19" spans="1:15" s="1" customFormat="1">
      <c r="A19" s="1" t="s">
        <v>7275</v>
      </c>
      <c r="B19" s="1" t="s">
        <v>7334</v>
      </c>
      <c r="C19" s="1" t="s">
        <v>7335</v>
      </c>
      <c r="D19" s="1" t="s">
        <v>7332</v>
      </c>
      <c r="E19" s="2">
        <v>510</v>
      </c>
      <c r="F19" s="1" t="s">
        <v>7336</v>
      </c>
      <c r="G19" s="2" t="s">
        <v>18</v>
      </c>
      <c r="H19" s="1" t="s">
        <v>10001</v>
      </c>
      <c r="I19" s="3">
        <v>45078.3903587963</v>
      </c>
      <c r="J19" s="4">
        <v>310000</v>
      </c>
      <c r="K19" s="5">
        <v>37300</v>
      </c>
      <c r="L19" s="5">
        <v>230800</v>
      </c>
      <c r="M19" s="5">
        <f t="shared" si="0"/>
        <v>268100</v>
      </c>
      <c r="N19" s="38">
        <v>1.45</v>
      </c>
      <c r="O19" s="38">
        <v>1.45</v>
      </c>
    </row>
    <row r="20" spans="1:15" s="1" customFormat="1">
      <c r="A20" s="1" t="s">
        <v>7275</v>
      </c>
      <c r="B20" s="1" t="s">
        <v>7337</v>
      </c>
      <c r="C20" s="1" t="s">
        <v>7338</v>
      </c>
      <c r="D20" s="1" t="s">
        <v>7332</v>
      </c>
      <c r="E20" s="2">
        <v>510</v>
      </c>
      <c r="F20" s="1" t="s">
        <v>7339</v>
      </c>
      <c r="G20" s="2" t="s">
        <v>18</v>
      </c>
      <c r="H20" s="1" t="s">
        <v>10002</v>
      </c>
      <c r="I20" s="3">
        <v>44986.39638888889</v>
      </c>
      <c r="J20" s="4">
        <v>370000</v>
      </c>
      <c r="K20" s="5">
        <v>36600</v>
      </c>
      <c r="L20" s="5">
        <v>384100</v>
      </c>
      <c r="M20" s="5">
        <f t="shared" si="0"/>
        <v>420700</v>
      </c>
      <c r="N20" s="38">
        <v>1.45</v>
      </c>
      <c r="O20" s="38">
        <v>1.45</v>
      </c>
    </row>
    <row r="21" spans="1:15" s="1" customFormat="1">
      <c r="A21" s="1" t="s">
        <v>7275</v>
      </c>
      <c r="B21" s="1" t="s">
        <v>7340</v>
      </c>
      <c r="C21" s="1" t="s">
        <v>7341</v>
      </c>
      <c r="D21" s="1" t="s">
        <v>7342</v>
      </c>
      <c r="E21" s="2">
        <v>510</v>
      </c>
      <c r="F21" s="1" t="s">
        <v>7343</v>
      </c>
      <c r="G21" s="2" t="s">
        <v>18</v>
      </c>
      <c r="H21" s="1" t="s">
        <v>10003</v>
      </c>
      <c r="I21" s="3">
        <v>45114.370497685188</v>
      </c>
      <c r="J21" s="4">
        <v>145000</v>
      </c>
      <c r="K21" s="5">
        <v>18700</v>
      </c>
      <c r="L21" s="5">
        <v>83500</v>
      </c>
      <c r="M21" s="5">
        <f t="shared" si="0"/>
        <v>102200</v>
      </c>
      <c r="N21" s="38">
        <v>1</v>
      </c>
      <c r="O21" s="38">
        <v>1</v>
      </c>
    </row>
    <row r="22" spans="1:15" s="1" customFormat="1">
      <c r="A22" s="1" t="s">
        <v>7275</v>
      </c>
      <c r="B22" s="1" t="s">
        <v>7344</v>
      </c>
      <c r="C22" s="1" t="s">
        <v>7345</v>
      </c>
      <c r="D22" s="1" t="s">
        <v>7342</v>
      </c>
      <c r="E22" s="2">
        <v>510</v>
      </c>
      <c r="F22" s="1" t="s">
        <v>7346</v>
      </c>
      <c r="G22" s="2" t="s">
        <v>18</v>
      </c>
      <c r="H22" s="1" t="s">
        <v>10004</v>
      </c>
      <c r="I22" s="3">
        <v>45281.677604166667</v>
      </c>
      <c r="J22" s="4">
        <v>187000</v>
      </c>
      <c r="K22" s="5">
        <v>43300</v>
      </c>
      <c r="L22" s="5">
        <v>91400</v>
      </c>
      <c r="M22" s="5">
        <f t="shared" si="0"/>
        <v>134700</v>
      </c>
      <c r="N22" s="38">
        <v>1</v>
      </c>
      <c r="O22" s="38">
        <v>1</v>
      </c>
    </row>
    <row r="23" spans="1:15" s="1" customFormat="1">
      <c r="A23" s="1" t="s">
        <v>7275</v>
      </c>
      <c r="B23" s="1" t="s">
        <v>7347</v>
      </c>
      <c r="C23" s="1" t="s">
        <v>7348</v>
      </c>
      <c r="D23" s="1" t="s">
        <v>7349</v>
      </c>
      <c r="E23" s="2">
        <v>510</v>
      </c>
      <c r="F23" s="1" t="s">
        <v>7350</v>
      </c>
      <c r="G23" s="2" t="s">
        <v>18</v>
      </c>
      <c r="H23" s="1" t="s">
        <v>10005</v>
      </c>
      <c r="I23" s="3">
        <v>44939.622476851851</v>
      </c>
      <c r="J23" s="4">
        <v>239900</v>
      </c>
      <c r="K23" s="5">
        <v>30400</v>
      </c>
      <c r="L23" s="5">
        <v>116500</v>
      </c>
      <c r="M23" s="5">
        <f t="shared" si="0"/>
        <v>146900</v>
      </c>
      <c r="N23" s="38">
        <v>1</v>
      </c>
      <c r="O23" s="38">
        <v>1</v>
      </c>
    </row>
    <row r="24" spans="1:15" s="1" customFormat="1">
      <c r="A24" s="1" t="s">
        <v>7275</v>
      </c>
      <c r="B24" s="1" t="s">
        <v>7351</v>
      </c>
      <c r="C24" s="1" t="s">
        <v>7352</v>
      </c>
      <c r="D24" s="1" t="s">
        <v>7349</v>
      </c>
      <c r="E24" s="2">
        <v>510</v>
      </c>
      <c r="F24" s="1" t="s">
        <v>7353</v>
      </c>
      <c r="G24" s="2" t="s">
        <v>18</v>
      </c>
      <c r="H24" s="1" t="s">
        <v>10006</v>
      </c>
      <c r="I24" s="3">
        <v>45222.394780092596</v>
      </c>
      <c r="J24" s="4">
        <v>108150</v>
      </c>
      <c r="K24" s="5">
        <v>25500</v>
      </c>
      <c r="L24" s="5">
        <v>54500</v>
      </c>
      <c r="M24" s="5">
        <f t="shared" si="0"/>
        <v>80000</v>
      </c>
      <c r="N24" s="38">
        <v>1</v>
      </c>
      <c r="O24" s="38">
        <v>1</v>
      </c>
    </row>
    <row r="25" spans="1:15" s="1" customFormat="1">
      <c r="A25" s="1" t="s">
        <v>7275</v>
      </c>
      <c r="B25" s="1" t="s">
        <v>7354</v>
      </c>
      <c r="C25" s="1" t="s">
        <v>7355</v>
      </c>
      <c r="D25" s="1" t="s">
        <v>7349</v>
      </c>
      <c r="E25" s="2">
        <v>510</v>
      </c>
      <c r="F25" s="1" t="s">
        <v>7356</v>
      </c>
      <c r="G25" s="2" t="s">
        <v>4639</v>
      </c>
      <c r="H25" s="1" t="s">
        <v>10007</v>
      </c>
      <c r="I25" s="3">
        <v>45064.40152777778</v>
      </c>
      <c r="J25" s="4">
        <v>90000</v>
      </c>
      <c r="K25" s="5">
        <v>48700</v>
      </c>
      <c r="L25" s="5">
        <v>52600</v>
      </c>
      <c r="M25" s="5">
        <f t="shared" si="0"/>
        <v>101300</v>
      </c>
      <c r="N25" s="38">
        <v>1</v>
      </c>
      <c r="O25" s="38">
        <v>1</v>
      </c>
    </row>
    <row r="26" spans="1:15" s="1" customFormat="1">
      <c r="A26" s="1" t="s">
        <v>7275</v>
      </c>
      <c r="B26" s="1" t="s">
        <v>7357</v>
      </c>
      <c r="C26" s="1" t="s">
        <v>7358</v>
      </c>
      <c r="D26" s="1" t="s">
        <v>7359</v>
      </c>
      <c r="E26" s="2">
        <v>510</v>
      </c>
      <c r="F26" s="1" t="s">
        <v>7360</v>
      </c>
      <c r="G26" s="2" t="s">
        <v>18</v>
      </c>
      <c r="H26" s="1" t="s">
        <v>10008</v>
      </c>
      <c r="I26" s="3">
        <v>45128.336886574078</v>
      </c>
      <c r="J26" s="4">
        <v>349900</v>
      </c>
      <c r="K26" s="5">
        <v>33200</v>
      </c>
      <c r="L26" s="5">
        <v>244600</v>
      </c>
      <c r="M26" s="5">
        <f>SUM(K26:L26)+28300</f>
        <v>306100</v>
      </c>
      <c r="N26" s="38">
        <v>1.47</v>
      </c>
      <c r="O26" s="38">
        <v>1.47</v>
      </c>
    </row>
    <row r="27" spans="1:15" s="1" customFormat="1">
      <c r="A27" s="1" t="s">
        <v>7275</v>
      </c>
      <c r="B27" s="1" t="s">
        <v>7361</v>
      </c>
      <c r="C27" s="1" t="s">
        <v>7362</v>
      </c>
      <c r="D27" s="1" t="s">
        <v>7359</v>
      </c>
      <c r="E27" s="2">
        <v>599</v>
      </c>
      <c r="F27" s="1" t="s">
        <v>7360</v>
      </c>
      <c r="G27" s="2" t="s">
        <v>18</v>
      </c>
      <c r="H27" s="1" t="s">
        <v>10008</v>
      </c>
      <c r="I27" s="3">
        <v>45128.336886574078</v>
      </c>
      <c r="J27" s="4"/>
      <c r="K27" s="5">
        <v>8700</v>
      </c>
      <c r="L27" s="5">
        <v>19600</v>
      </c>
      <c r="M27" s="5"/>
      <c r="N27" s="38">
        <v>1.47</v>
      </c>
      <c r="O27" s="38">
        <v>1.47</v>
      </c>
    </row>
    <row r="28" spans="1:15" s="1" customFormat="1">
      <c r="A28" s="1" t="s">
        <v>7275</v>
      </c>
      <c r="B28" s="1" t="s">
        <v>7363</v>
      </c>
      <c r="C28" s="1" t="s">
        <v>7364</v>
      </c>
      <c r="D28" s="1" t="s">
        <v>7359</v>
      </c>
      <c r="E28" s="2">
        <v>510</v>
      </c>
      <c r="F28" s="1" t="s">
        <v>7365</v>
      </c>
      <c r="G28" s="2" t="s">
        <v>18</v>
      </c>
      <c r="H28" s="1" t="s">
        <v>10009</v>
      </c>
      <c r="I28" s="3">
        <v>45142.633842592593</v>
      </c>
      <c r="J28" s="4">
        <v>243000</v>
      </c>
      <c r="K28" s="5">
        <v>22800</v>
      </c>
      <c r="L28" s="5">
        <v>139100</v>
      </c>
      <c r="M28" s="5">
        <f t="shared" ref="M28:M34" si="1">SUM(K28:L28)</f>
        <v>161900</v>
      </c>
      <c r="N28" s="38">
        <v>1.47</v>
      </c>
      <c r="O28" s="38">
        <v>1.47</v>
      </c>
    </row>
    <row r="29" spans="1:15" s="1" customFormat="1">
      <c r="A29" s="1" t="s">
        <v>7275</v>
      </c>
      <c r="B29" s="1" t="s">
        <v>7366</v>
      </c>
      <c r="C29" s="1" t="s">
        <v>7367</v>
      </c>
      <c r="D29" s="1" t="s">
        <v>7359</v>
      </c>
      <c r="E29" s="2">
        <v>510</v>
      </c>
      <c r="F29" s="1" t="s">
        <v>7368</v>
      </c>
      <c r="G29" s="2" t="s">
        <v>18</v>
      </c>
      <c r="H29" s="1" t="s">
        <v>10010</v>
      </c>
      <c r="I29" s="3">
        <v>44943.401805555557</v>
      </c>
      <c r="J29" s="4">
        <v>220000</v>
      </c>
      <c r="K29" s="5">
        <v>38600</v>
      </c>
      <c r="L29" s="5">
        <v>205900</v>
      </c>
      <c r="M29" s="5">
        <f t="shared" si="1"/>
        <v>244500</v>
      </c>
      <c r="N29" s="38">
        <v>1.47</v>
      </c>
      <c r="O29" s="38">
        <v>1.47</v>
      </c>
    </row>
    <row r="30" spans="1:15" s="1" customFormat="1">
      <c r="A30" s="1" t="s">
        <v>7275</v>
      </c>
      <c r="B30" s="1" t="s">
        <v>7369</v>
      </c>
      <c r="C30" s="1" t="s">
        <v>7370</v>
      </c>
      <c r="D30" s="1" t="s">
        <v>7371</v>
      </c>
      <c r="E30" s="2">
        <v>510</v>
      </c>
      <c r="F30" s="1" t="s">
        <v>7372</v>
      </c>
      <c r="G30" s="2" t="s">
        <v>18</v>
      </c>
      <c r="H30" s="1" t="s">
        <v>10011</v>
      </c>
      <c r="I30" s="3">
        <v>45104.371122685188</v>
      </c>
      <c r="J30" s="4">
        <v>182500</v>
      </c>
      <c r="K30" s="5">
        <v>51900</v>
      </c>
      <c r="L30" s="5">
        <v>85400</v>
      </c>
      <c r="M30" s="5">
        <f t="shared" si="1"/>
        <v>137300</v>
      </c>
      <c r="N30" s="38">
        <v>1</v>
      </c>
      <c r="O30" s="38">
        <v>1</v>
      </c>
    </row>
    <row r="31" spans="1:15" s="1" customFormat="1">
      <c r="A31" s="1" t="s">
        <v>7275</v>
      </c>
      <c r="B31" s="1" t="s">
        <v>7373</v>
      </c>
      <c r="C31" s="1" t="s">
        <v>7374</v>
      </c>
      <c r="D31" s="1" t="s">
        <v>7375</v>
      </c>
      <c r="E31" s="2">
        <v>510</v>
      </c>
      <c r="F31" s="1" t="s">
        <v>7376</v>
      </c>
      <c r="G31" s="2" t="s">
        <v>18</v>
      </c>
      <c r="H31" s="1" t="s">
        <v>10012</v>
      </c>
      <c r="I31" s="3">
        <v>45051.600983796299</v>
      </c>
      <c r="J31" s="4">
        <v>283000</v>
      </c>
      <c r="K31" s="5">
        <v>102500</v>
      </c>
      <c r="L31" s="5">
        <v>82300</v>
      </c>
      <c r="M31" s="5">
        <f t="shared" si="1"/>
        <v>184800</v>
      </c>
      <c r="N31" s="38">
        <v>1</v>
      </c>
      <c r="O31" s="38">
        <v>1</v>
      </c>
    </row>
    <row r="32" spans="1:15" s="1" customFormat="1">
      <c r="A32" s="1" t="s">
        <v>7275</v>
      </c>
      <c r="B32" s="1" t="s">
        <v>7377</v>
      </c>
      <c r="C32" s="1" t="s">
        <v>7378</v>
      </c>
      <c r="D32" s="1" t="s">
        <v>7379</v>
      </c>
      <c r="E32" s="2">
        <v>510</v>
      </c>
      <c r="F32" s="1" t="s">
        <v>7380</v>
      </c>
      <c r="G32" s="2" t="s">
        <v>18</v>
      </c>
      <c r="H32" s="1" t="s">
        <v>10013</v>
      </c>
      <c r="I32" s="3">
        <v>45155.374965277777</v>
      </c>
      <c r="J32" s="4">
        <v>220000</v>
      </c>
      <c r="K32" s="5">
        <v>55200</v>
      </c>
      <c r="L32" s="5">
        <v>118500</v>
      </c>
      <c r="M32" s="5">
        <f t="shared" si="1"/>
        <v>173700</v>
      </c>
      <c r="N32" s="38">
        <v>1.35</v>
      </c>
      <c r="O32" s="38">
        <v>1.35</v>
      </c>
    </row>
    <row r="33" spans="1:15" s="1" customFormat="1">
      <c r="A33" s="1" t="s">
        <v>7275</v>
      </c>
      <c r="B33" s="1" t="s">
        <v>7381</v>
      </c>
      <c r="C33" s="1" t="s">
        <v>7382</v>
      </c>
      <c r="D33" s="1" t="s">
        <v>7379</v>
      </c>
      <c r="E33" s="2">
        <v>510</v>
      </c>
      <c r="F33" s="1" t="s">
        <v>7383</v>
      </c>
      <c r="G33" s="2" t="s">
        <v>18</v>
      </c>
      <c r="H33" s="1" t="s">
        <v>10014</v>
      </c>
      <c r="I33" s="3">
        <v>44929.629328703704</v>
      </c>
      <c r="J33" s="4">
        <v>173000</v>
      </c>
      <c r="K33" s="5">
        <v>32200</v>
      </c>
      <c r="L33" s="5">
        <v>118100</v>
      </c>
      <c r="M33" s="5">
        <f t="shared" si="1"/>
        <v>150300</v>
      </c>
      <c r="N33" s="38">
        <v>1.35</v>
      </c>
      <c r="O33" s="38">
        <v>1.35</v>
      </c>
    </row>
    <row r="34" spans="1:15" s="1" customFormat="1">
      <c r="A34" s="1" t="s">
        <v>7275</v>
      </c>
      <c r="B34" s="1" t="s">
        <v>7384</v>
      </c>
      <c r="C34" s="1" t="s">
        <v>7385</v>
      </c>
      <c r="D34" s="1" t="s">
        <v>7386</v>
      </c>
      <c r="E34" s="2">
        <v>510</v>
      </c>
      <c r="F34" s="1" t="s">
        <v>7387</v>
      </c>
      <c r="G34" s="2" t="s">
        <v>18</v>
      </c>
      <c r="H34" s="1" t="s">
        <v>10015</v>
      </c>
      <c r="I34" s="3">
        <v>45030.5703587963</v>
      </c>
      <c r="J34" s="4">
        <v>260000</v>
      </c>
      <c r="K34" s="5">
        <v>32100</v>
      </c>
      <c r="L34" s="5">
        <v>216200</v>
      </c>
      <c r="M34" s="5">
        <f t="shared" si="1"/>
        <v>248300</v>
      </c>
      <c r="N34" s="38">
        <v>1.46</v>
      </c>
      <c r="O34" s="38">
        <v>1.46</v>
      </c>
    </row>
    <row r="35" spans="1:15" s="1" customFormat="1">
      <c r="A35" s="1" t="s">
        <v>7275</v>
      </c>
      <c r="B35" s="1" t="s">
        <v>7388</v>
      </c>
      <c r="C35" s="1" t="s">
        <v>7389</v>
      </c>
      <c r="D35" s="1" t="s">
        <v>7386</v>
      </c>
      <c r="E35" s="2">
        <v>510</v>
      </c>
      <c r="F35" s="1" t="s">
        <v>7390</v>
      </c>
      <c r="G35" s="2" t="s">
        <v>18</v>
      </c>
      <c r="H35" s="1" t="s">
        <v>10016</v>
      </c>
      <c r="I35" s="3">
        <v>45027</v>
      </c>
      <c r="J35" s="4">
        <v>220000</v>
      </c>
      <c r="K35" s="5">
        <v>32100</v>
      </c>
      <c r="L35" s="5">
        <v>159600</v>
      </c>
      <c r="M35" s="5">
        <f>SUM(K35:L35)+35100</f>
        <v>226800</v>
      </c>
      <c r="N35" s="38">
        <v>1.46</v>
      </c>
      <c r="O35" s="38">
        <v>1.46</v>
      </c>
    </row>
    <row r="36" spans="1:15" s="1" customFormat="1">
      <c r="A36" s="1" t="s">
        <v>7275</v>
      </c>
      <c r="B36" s="1" t="s">
        <v>7391</v>
      </c>
      <c r="C36" s="1" t="s">
        <v>7392</v>
      </c>
      <c r="D36" s="1" t="s">
        <v>7393</v>
      </c>
      <c r="E36" s="2">
        <v>500</v>
      </c>
      <c r="F36" s="1" t="s">
        <v>7390</v>
      </c>
      <c r="G36" s="2" t="s">
        <v>18</v>
      </c>
      <c r="H36" s="1" t="s">
        <v>10016</v>
      </c>
      <c r="I36" s="3">
        <v>45027</v>
      </c>
      <c r="J36" s="4"/>
      <c r="K36" s="5">
        <v>35100</v>
      </c>
      <c r="L36" s="5">
        <v>0</v>
      </c>
      <c r="M36" s="5"/>
      <c r="N36" s="38">
        <v>1</v>
      </c>
      <c r="O36" s="38">
        <v>1</v>
      </c>
    </row>
    <row r="37" spans="1:15" s="1" customFormat="1">
      <c r="A37" s="1" t="s">
        <v>7275</v>
      </c>
      <c r="B37" s="1" t="s">
        <v>7394</v>
      </c>
      <c r="C37" s="1" t="s">
        <v>7395</v>
      </c>
      <c r="D37" s="1" t="s">
        <v>7396</v>
      </c>
      <c r="E37" s="2">
        <v>510</v>
      </c>
      <c r="F37" s="1" t="s">
        <v>7397</v>
      </c>
      <c r="G37" s="2" t="s">
        <v>18</v>
      </c>
      <c r="H37" s="1" t="s">
        <v>10017</v>
      </c>
      <c r="I37" s="3">
        <v>45274.336655092593</v>
      </c>
      <c r="J37" s="4">
        <v>379900</v>
      </c>
      <c r="K37" s="5">
        <v>93700</v>
      </c>
      <c r="L37" s="5">
        <v>250400</v>
      </c>
      <c r="M37" s="5">
        <f t="shared" ref="M37:M77" si="2">SUM(K37:L37)</f>
        <v>344100</v>
      </c>
      <c r="N37" s="38">
        <v>1.44</v>
      </c>
      <c r="O37" s="38">
        <v>1.6287405989309134</v>
      </c>
    </row>
    <row r="38" spans="1:15" s="1" customFormat="1">
      <c r="A38" s="1" t="s">
        <v>7275</v>
      </c>
      <c r="B38" s="1" t="s">
        <v>7398</v>
      </c>
      <c r="C38" s="1" t="s">
        <v>7399</v>
      </c>
      <c r="D38" s="1" t="s">
        <v>7396</v>
      </c>
      <c r="E38" s="2">
        <v>510</v>
      </c>
      <c r="F38" s="1" t="s">
        <v>7400</v>
      </c>
      <c r="G38" s="2" t="s">
        <v>18</v>
      </c>
      <c r="H38" s="1" t="s">
        <v>10018</v>
      </c>
      <c r="I38" s="3">
        <v>45243.386145833334</v>
      </c>
      <c r="J38" s="4">
        <v>270000</v>
      </c>
      <c r="K38" s="5">
        <v>51900</v>
      </c>
      <c r="L38" s="5">
        <v>183400</v>
      </c>
      <c r="M38" s="5">
        <f t="shared" si="2"/>
        <v>235300</v>
      </c>
      <c r="N38" s="38">
        <v>1.44</v>
      </c>
      <c r="O38" s="38">
        <v>1.6287405989309134</v>
      </c>
    </row>
    <row r="39" spans="1:15" s="1" customFormat="1">
      <c r="A39" s="1" t="s">
        <v>7275</v>
      </c>
      <c r="B39" s="1" t="s">
        <v>7401</v>
      </c>
      <c r="C39" s="1" t="s">
        <v>7402</v>
      </c>
      <c r="D39" s="1" t="s">
        <v>7396</v>
      </c>
      <c r="E39" s="2">
        <v>510</v>
      </c>
      <c r="F39" s="1" t="s">
        <v>7403</v>
      </c>
      <c r="G39" s="2" t="s">
        <v>18</v>
      </c>
      <c r="H39" s="1" t="s">
        <v>10019</v>
      </c>
      <c r="I39" s="3">
        <v>44964.41846064815</v>
      </c>
      <c r="J39" s="4">
        <v>427972</v>
      </c>
      <c r="K39" s="5">
        <v>93000</v>
      </c>
      <c r="L39" s="5">
        <v>268100</v>
      </c>
      <c r="M39" s="5">
        <f t="shared" si="2"/>
        <v>361100</v>
      </c>
      <c r="N39" s="38">
        <v>1.44</v>
      </c>
      <c r="O39" s="38">
        <v>1.6287405989309134</v>
      </c>
    </row>
    <row r="40" spans="1:15" s="1" customFormat="1">
      <c r="A40" s="1" t="s">
        <v>7275</v>
      </c>
      <c r="B40" s="1" t="s">
        <v>7404</v>
      </c>
      <c r="C40" s="1" t="s">
        <v>7405</v>
      </c>
      <c r="D40" s="1" t="s">
        <v>7396</v>
      </c>
      <c r="E40" s="2">
        <v>510</v>
      </c>
      <c r="F40" s="1" t="s">
        <v>7406</v>
      </c>
      <c r="G40" s="2" t="s">
        <v>18</v>
      </c>
      <c r="H40" s="1" t="s">
        <v>10020</v>
      </c>
      <c r="I40" s="3">
        <v>45162.340555555558</v>
      </c>
      <c r="J40" s="4">
        <v>327915</v>
      </c>
      <c r="K40" s="5">
        <v>64900</v>
      </c>
      <c r="L40" s="5">
        <v>213500</v>
      </c>
      <c r="M40" s="5">
        <f t="shared" si="2"/>
        <v>278400</v>
      </c>
      <c r="N40" s="38">
        <v>1.44</v>
      </c>
      <c r="O40" s="38">
        <v>1.6287405989309134</v>
      </c>
    </row>
    <row r="41" spans="1:15" s="1" customFormat="1">
      <c r="A41" s="1" t="s">
        <v>7275</v>
      </c>
      <c r="B41" s="1" t="s">
        <v>7407</v>
      </c>
      <c r="C41" s="1" t="s">
        <v>7408</v>
      </c>
      <c r="D41" s="1" t="s">
        <v>7396</v>
      </c>
      <c r="E41" s="2">
        <v>510</v>
      </c>
      <c r="F41" s="1" t="s">
        <v>7409</v>
      </c>
      <c r="G41" s="2" t="s">
        <v>18</v>
      </c>
      <c r="H41" s="1" t="s">
        <v>10021</v>
      </c>
      <c r="I41" s="3">
        <v>45163.347731481481</v>
      </c>
      <c r="J41" s="4">
        <v>341355</v>
      </c>
      <c r="K41" s="5">
        <v>65400</v>
      </c>
      <c r="L41" s="5">
        <v>235200</v>
      </c>
      <c r="M41" s="5">
        <f t="shared" si="2"/>
        <v>300600</v>
      </c>
      <c r="N41" s="38">
        <v>1.44</v>
      </c>
      <c r="O41" s="38">
        <v>1.6287405989309134</v>
      </c>
    </row>
    <row r="42" spans="1:15" s="1" customFormat="1">
      <c r="A42" s="1" t="s">
        <v>7275</v>
      </c>
      <c r="B42" s="1" t="s">
        <v>7410</v>
      </c>
      <c r="C42" s="1" t="s">
        <v>7411</v>
      </c>
      <c r="D42" s="1" t="s">
        <v>7396</v>
      </c>
      <c r="E42" s="2">
        <v>510</v>
      </c>
      <c r="F42" s="1" t="s">
        <v>7412</v>
      </c>
      <c r="G42" s="2" t="s">
        <v>18</v>
      </c>
      <c r="H42" s="1" t="s">
        <v>10022</v>
      </c>
      <c r="I42" s="3">
        <v>45069.368750000001</v>
      </c>
      <c r="J42" s="4">
        <v>299900</v>
      </c>
      <c r="K42" s="5">
        <v>65700</v>
      </c>
      <c r="L42" s="5">
        <v>200500</v>
      </c>
      <c r="M42" s="5">
        <f t="shared" si="2"/>
        <v>266200</v>
      </c>
      <c r="N42" s="38">
        <v>1.44</v>
      </c>
      <c r="O42" s="38">
        <v>1.6287405989309134</v>
      </c>
    </row>
    <row r="43" spans="1:15" s="1" customFormat="1">
      <c r="A43" s="1" t="s">
        <v>7275</v>
      </c>
      <c r="B43" s="1" t="s">
        <v>7413</v>
      </c>
      <c r="C43" s="1" t="s">
        <v>7414</v>
      </c>
      <c r="D43" s="1" t="s">
        <v>7396</v>
      </c>
      <c r="E43" s="2">
        <v>510</v>
      </c>
      <c r="F43" s="1" t="s">
        <v>7415</v>
      </c>
      <c r="G43" s="2" t="s">
        <v>18</v>
      </c>
      <c r="H43" s="1" t="s">
        <v>10023</v>
      </c>
      <c r="I43" s="3">
        <v>45107.362962962965</v>
      </c>
      <c r="J43" s="4">
        <v>305000</v>
      </c>
      <c r="K43" s="5">
        <v>64000</v>
      </c>
      <c r="L43" s="5">
        <v>221700</v>
      </c>
      <c r="M43" s="5">
        <f t="shared" si="2"/>
        <v>285700</v>
      </c>
      <c r="N43" s="38">
        <v>1.44</v>
      </c>
      <c r="O43" s="38">
        <v>1.6287405989309134</v>
      </c>
    </row>
    <row r="44" spans="1:15" s="1" customFormat="1">
      <c r="A44" s="1" t="s">
        <v>7275</v>
      </c>
      <c r="B44" s="1" t="s">
        <v>7416</v>
      </c>
      <c r="C44" s="1" t="s">
        <v>7417</v>
      </c>
      <c r="D44" s="1" t="s">
        <v>7396</v>
      </c>
      <c r="E44" s="2">
        <v>510</v>
      </c>
      <c r="F44" s="1" t="s">
        <v>7418</v>
      </c>
      <c r="G44" s="2" t="s">
        <v>18</v>
      </c>
      <c r="H44" s="1" t="s">
        <v>10024</v>
      </c>
      <c r="I44" s="3">
        <v>45146.349212962959</v>
      </c>
      <c r="J44" s="4">
        <v>400000</v>
      </c>
      <c r="K44" s="5">
        <v>53300</v>
      </c>
      <c r="L44" s="5">
        <v>321700</v>
      </c>
      <c r="M44" s="5">
        <f t="shared" si="2"/>
        <v>375000</v>
      </c>
      <c r="N44" s="38">
        <v>1.44</v>
      </c>
      <c r="O44" s="38">
        <v>1.6287405989309134</v>
      </c>
    </row>
    <row r="45" spans="1:15" s="1" customFormat="1">
      <c r="A45" s="1" t="s">
        <v>7275</v>
      </c>
      <c r="B45" s="1" t="s">
        <v>7419</v>
      </c>
      <c r="C45" s="1" t="s">
        <v>7420</v>
      </c>
      <c r="D45" s="1" t="s">
        <v>7421</v>
      </c>
      <c r="E45" s="2">
        <v>510</v>
      </c>
      <c r="F45" s="1" t="s">
        <v>7422</v>
      </c>
      <c r="G45" s="2" t="s">
        <v>18</v>
      </c>
      <c r="H45" s="1" t="s">
        <v>10025</v>
      </c>
      <c r="I45" s="3">
        <v>45061.494143518517</v>
      </c>
      <c r="J45" s="4">
        <v>250000</v>
      </c>
      <c r="K45" s="5">
        <v>33600</v>
      </c>
      <c r="L45" s="5">
        <v>134300</v>
      </c>
      <c r="M45" s="5">
        <f t="shared" si="2"/>
        <v>167900</v>
      </c>
      <c r="N45" s="38">
        <v>1</v>
      </c>
      <c r="O45" s="38">
        <v>1</v>
      </c>
    </row>
    <row r="46" spans="1:15" s="1" customFormat="1">
      <c r="A46" s="1" t="s">
        <v>7275</v>
      </c>
      <c r="B46" s="1" t="s">
        <v>7423</v>
      </c>
      <c r="C46" s="1" t="s">
        <v>7424</v>
      </c>
      <c r="D46" s="1" t="s">
        <v>7425</v>
      </c>
      <c r="E46" s="2">
        <v>510</v>
      </c>
      <c r="F46" s="1" t="s">
        <v>7426</v>
      </c>
      <c r="G46" s="2" t="s">
        <v>18</v>
      </c>
      <c r="H46" s="1" t="s">
        <v>10026</v>
      </c>
      <c r="I46" s="3">
        <v>45280.390787037039</v>
      </c>
      <c r="J46" s="4">
        <v>132900</v>
      </c>
      <c r="K46" s="5">
        <v>23100</v>
      </c>
      <c r="L46" s="5">
        <v>73500</v>
      </c>
      <c r="M46" s="5">
        <f t="shared" si="2"/>
        <v>96600</v>
      </c>
      <c r="N46" s="38">
        <v>1</v>
      </c>
      <c r="O46" s="38">
        <v>1</v>
      </c>
    </row>
    <row r="47" spans="1:15" s="1" customFormat="1">
      <c r="A47" s="1" t="s">
        <v>7275</v>
      </c>
      <c r="B47" s="1" t="s">
        <v>7427</v>
      </c>
      <c r="C47" s="1" t="s">
        <v>7428</v>
      </c>
      <c r="D47" s="1" t="s">
        <v>7429</v>
      </c>
      <c r="E47" s="2">
        <v>510</v>
      </c>
      <c r="F47" s="1" t="s">
        <v>7430</v>
      </c>
      <c r="G47" s="2" t="s">
        <v>18</v>
      </c>
      <c r="H47" s="1" t="s">
        <v>10027</v>
      </c>
      <c r="I47" s="3">
        <v>45030.615405092591</v>
      </c>
      <c r="J47" s="4">
        <v>258000</v>
      </c>
      <c r="K47" s="5">
        <v>29100</v>
      </c>
      <c r="L47" s="5">
        <v>142200</v>
      </c>
      <c r="M47" s="5">
        <f t="shared" si="2"/>
        <v>171300</v>
      </c>
      <c r="N47" s="38">
        <v>1</v>
      </c>
      <c r="O47" s="38">
        <v>1</v>
      </c>
    </row>
    <row r="48" spans="1:15" s="1" customFormat="1">
      <c r="A48" s="1" t="s">
        <v>7275</v>
      </c>
      <c r="B48" s="1" t="s">
        <v>7431</v>
      </c>
      <c r="C48" s="1" t="s">
        <v>7432</v>
      </c>
      <c r="D48" s="1" t="s">
        <v>7433</v>
      </c>
      <c r="E48" s="2">
        <v>510</v>
      </c>
      <c r="F48" s="1" t="s">
        <v>7434</v>
      </c>
      <c r="G48" s="2" t="s">
        <v>18</v>
      </c>
      <c r="H48" s="1" t="s">
        <v>10028</v>
      </c>
      <c r="I48" s="3">
        <v>45218.440138888887</v>
      </c>
      <c r="J48" s="4">
        <v>115000</v>
      </c>
      <c r="K48" s="5">
        <v>19300</v>
      </c>
      <c r="L48" s="5">
        <v>50100</v>
      </c>
      <c r="M48" s="5">
        <f t="shared" si="2"/>
        <v>69400</v>
      </c>
      <c r="N48" s="38">
        <v>1.22</v>
      </c>
      <c r="O48" s="38">
        <v>1.22</v>
      </c>
    </row>
    <row r="49" spans="1:15" s="1" customFormat="1">
      <c r="A49" s="1" t="s">
        <v>7275</v>
      </c>
      <c r="B49" s="1" t="s">
        <v>7435</v>
      </c>
      <c r="C49" s="1" t="s">
        <v>7436</v>
      </c>
      <c r="D49" s="1" t="s">
        <v>7433</v>
      </c>
      <c r="E49" s="2">
        <v>510</v>
      </c>
      <c r="F49" s="1" t="s">
        <v>7437</v>
      </c>
      <c r="G49" s="2" t="s">
        <v>18</v>
      </c>
      <c r="H49" s="1" t="s">
        <v>10029</v>
      </c>
      <c r="I49" s="3">
        <v>45201.607314814813</v>
      </c>
      <c r="J49" s="4">
        <v>120000</v>
      </c>
      <c r="K49" s="5">
        <v>29800</v>
      </c>
      <c r="L49" s="5">
        <v>52000</v>
      </c>
      <c r="M49" s="5">
        <f t="shared" si="2"/>
        <v>81800</v>
      </c>
      <c r="N49" s="38">
        <v>1.22</v>
      </c>
      <c r="O49" s="38">
        <v>1.22</v>
      </c>
    </row>
    <row r="50" spans="1:15" s="1" customFormat="1">
      <c r="A50" s="1" t="s">
        <v>7275</v>
      </c>
      <c r="B50" s="1" t="s">
        <v>7438</v>
      </c>
      <c r="C50" s="1" t="s">
        <v>7439</v>
      </c>
      <c r="D50" s="1" t="s">
        <v>7440</v>
      </c>
      <c r="E50" s="2">
        <v>510</v>
      </c>
      <c r="F50" s="1" t="s">
        <v>7441</v>
      </c>
      <c r="G50" s="2" t="s">
        <v>18</v>
      </c>
      <c r="H50" s="1" t="s">
        <v>10030</v>
      </c>
      <c r="I50" s="3">
        <v>45162.391979166663</v>
      </c>
      <c r="J50" s="4">
        <v>375000</v>
      </c>
      <c r="K50" s="5">
        <v>39300</v>
      </c>
      <c r="L50" s="5">
        <v>249800</v>
      </c>
      <c r="M50" s="5">
        <f t="shared" si="2"/>
        <v>289100</v>
      </c>
      <c r="N50" s="38">
        <v>1.61</v>
      </c>
      <c r="O50" s="38">
        <v>1.7740163288936757</v>
      </c>
    </row>
    <row r="51" spans="1:15" s="1" customFormat="1">
      <c r="A51" s="1" t="s">
        <v>7275</v>
      </c>
      <c r="B51" s="1" t="s">
        <v>7442</v>
      </c>
      <c r="C51" s="1" t="s">
        <v>7443</v>
      </c>
      <c r="D51" s="1" t="s">
        <v>7440</v>
      </c>
      <c r="E51" s="2">
        <v>510</v>
      </c>
      <c r="F51" s="1" t="s">
        <v>7444</v>
      </c>
      <c r="G51" s="2" t="s">
        <v>18</v>
      </c>
      <c r="H51" s="1" t="s">
        <v>10031</v>
      </c>
      <c r="I51" s="3">
        <v>45174.371249999997</v>
      </c>
      <c r="J51" s="4">
        <v>293000</v>
      </c>
      <c r="K51" s="5">
        <v>37200</v>
      </c>
      <c r="L51" s="5">
        <v>200700</v>
      </c>
      <c r="M51" s="5">
        <f t="shared" si="2"/>
        <v>237900</v>
      </c>
      <c r="N51" s="38">
        <v>1.61</v>
      </c>
      <c r="O51" s="38">
        <v>1.7740163288936757</v>
      </c>
    </row>
    <row r="52" spans="1:15" s="1" customFormat="1">
      <c r="A52" s="1" t="s">
        <v>7275</v>
      </c>
      <c r="B52" s="1" t="s">
        <v>7445</v>
      </c>
      <c r="C52" s="1" t="s">
        <v>7446</v>
      </c>
      <c r="D52" s="1" t="s">
        <v>7440</v>
      </c>
      <c r="E52" s="2">
        <v>510</v>
      </c>
      <c r="F52" s="1" t="s">
        <v>7447</v>
      </c>
      <c r="G52" s="2" t="s">
        <v>18</v>
      </c>
      <c r="H52" s="1" t="s">
        <v>10032</v>
      </c>
      <c r="I52" s="3">
        <v>45170.588530092595</v>
      </c>
      <c r="J52" s="4">
        <v>291000</v>
      </c>
      <c r="K52" s="5">
        <v>51400</v>
      </c>
      <c r="L52" s="5">
        <v>200200</v>
      </c>
      <c r="M52" s="5">
        <f t="shared" si="2"/>
        <v>251600</v>
      </c>
      <c r="N52" s="38">
        <v>1.61</v>
      </c>
      <c r="O52" s="38">
        <v>1.7740163288936757</v>
      </c>
    </row>
    <row r="53" spans="1:15" s="1" customFormat="1">
      <c r="A53" s="1" t="s">
        <v>7275</v>
      </c>
      <c r="B53" s="1" t="s">
        <v>7448</v>
      </c>
      <c r="C53" s="1" t="s">
        <v>7449</v>
      </c>
      <c r="D53" s="1" t="s">
        <v>7440</v>
      </c>
      <c r="E53" s="2">
        <v>510</v>
      </c>
      <c r="F53" s="1" t="s">
        <v>7450</v>
      </c>
      <c r="G53" s="2" t="s">
        <v>18</v>
      </c>
      <c r="H53" s="1" t="s">
        <v>10033</v>
      </c>
      <c r="I53" s="3">
        <v>45006.593090277776</v>
      </c>
      <c r="J53" s="4">
        <v>270000</v>
      </c>
      <c r="K53" s="5">
        <v>37200</v>
      </c>
      <c r="L53" s="5">
        <v>197400</v>
      </c>
      <c r="M53" s="5">
        <f t="shared" si="2"/>
        <v>234600</v>
      </c>
      <c r="N53" s="38">
        <v>1.61</v>
      </c>
      <c r="O53" s="38">
        <v>1.7740163288936757</v>
      </c>
    </row>
    <row r="54" spans="1:15" s="1" customFormat="1">
      <c r="A54" s="1" t="s">
        <v>7275</v>
      </c>
      <c r="B54" s="1" t="s">
        <v>7451</v>
      </c>
      <c r="C54" s="1" t="s">
        <v>7452</v>
      </c>
      <c r="D54" s="1" t="s">
        <v>7440</v>
      </c>
      <c r="E54" s="2">
        <v>510</v>
      </c>
      <c r="F54" s="1" t="s">
        <v>7453</v>
      </c>
      <c r="G54" s="2" t="s">
        <v>18</v>
      </c>
      <c r="H54" s="1" t="s">
        <v>10034</v>
      </c>
      <c r="I54" s="3">
        <v>45139.428877314815</v>
      </c>
      <c r="J54" s="4">
        <v>265000</v>
      </c>
      <c r="K54" s="5">
        <v>38000</v>
      </c>
      <c r="L54" s="5">
        <v>206500</v>
      </c>
      <c r="M54" s="5">
        <f t="shared" si="2"/>
        <v>244500</v>
      </c>
      <c r="N54" s="38">
        <v>1.61</v>
      </c>
      <c r="O54" s="38">
        <v>1.7740163288936757</v>
      </c>
    </row>
    <row r="55" spans="1:15" s="1" customFormat="1">
      <c r="A55" s="1" t="s">
        <v>7275</v>
      </c>
      <c r="B55" s="1" t="s">
        <v>7454</v>
      </c>
      <c r="C55" s="1" t="s">
        <v>7455</v>
      </c>
      <c r="D55" s="1" t="s">
        <v>7440</v>
      </c>
      <c r="E55" s="2">
        <v>510</v>
      </c>
      <c r="F55" s="1" t="s">
        <v>7456</v>
      </c>
      <c r="G55" s="2" t="s">
        <v>18</v>
      </c>
      <c r="H55" s="1" t="s">
        <v>10035</v>
      </c>
      <c r="I55" s="3">
        <v>45068.482997685183</v>
      </c>
      <c r="J55" s="4">
        <v>283000</v>
      </c>
      <c r="K55" s="5">
        <v>37200</v>
      </c>
      <c r="L55" s="5">
        <v>209600</v>
      </c>
      <c r="M55" s="5">
        <f t="shared" si="2"/>
        <v>246800</v>
      </c>
      <c r="N55" s="38">
        <v>1.61</v>
      </c>
      <c r="O55" s="38">
        <v>1.7740163288936757</v>
      </c>
    </row>
    <row r="56" spans="1:15" s="1" customFormat="1">
      <c r="A56" s="1" t="s">
        <v>7275</v>
      </c>
      <c r="B56" s="1" t="s">
        <v>7457</v>
      </c>
      <c r="C56" s="1" t="s">
        <v>7458</v>
      </c>
      <c r="D56" s="1" t="s">
        <v>7440</v>
      </c>
      <c r="E56" s="2">
        <v>510</v>
      </c>
      <c r="F56" s="1" t="s">
        <v>7459</v>
      </c>
      <c r="G56" s="2" t="s">
        <v>18</v>
      </c>
      <c r="H56" s="1" t="s">
        <v>10036</v>
      </c>
      <c r="I56" s="3">
        <v>45068.651759259257</v>
      </c>
      <c r="J56" s="4">
        <v>350000</v>
      </c>
      <c r="K56" s="5">
        <v>41000</v>
      </c>
      <c r="L56" s="5">
        <v>266900</v>
      </c>
      <c r="M56" s="5">
        <f t="shared" si="2"/>
        <v>307900</v>
      </c>
      <c r="N56" s="38">
        <v>1.61</v>
      </c>
      <c r="O56" s="38">
        <v>1.7740163288936757</v>
      </c>
    </row>
    <row r="57" spans="1:15" s="1" customFormat="1">
      <c r="A57" s="1" t="s">
        <v>7275</v>
      </c>
      <c r="B57" s="1" t="s">
        <v>7460</v>
      </c>
      <c r="C57" s="1" t="s">
        <v>7461</v>
      </c>
      <c r="D57" s="1" t="s">
        <v>7440</v>
      </c>
      <c r="E57" s="2">
        <v>510</v>
      </c>
      <c r="F57" s="1" t="s">
        <v>7462</v>
      </c>
      <c r="G57" s="2" t="s">
        <v>18</v>
      </c>
      <c r="H57" s="1" t="s">
        <v>10037</v>
      </c>
      <c r="I57" s="3">
        <v>45131.349490740744</v>
      </c>
      <c r="J57" s="4">
        <v>325000</v>
      </c>
      <c r="K57" s="5">
        <v>36500</v>
      </c>
      <c r="L57" s="5">
        <v>249900</v>
      </c>
      <c r="M57" s="5">
        <f t="shared" si="2"/>
        <v>286400</v>
      </c>
      <c r="N57" s="38">
        <v>1.61</v>
      </c>
      <c r="O57" s="38">
        <v>1.7740163288936757</v>
      </c>
    </row>
    <row r="58" spans="1:15" s="1" customFormat="1">
      <c r="A58" s="1" t="s">
        <v>7275</v>
      </c>
      <c r="B58" s="1" t="s">
        <v>7463</v>
      </c>
      <c r="C58" s="1" t="s">
        <v>7464</v>
      </c>
      <c r="D58" s="1" t="s">
        <v>7440</v>
      </c>
      <c r="E58" s="2">
        <v>510</v>
      </c>
      <c r="F58" s="1" t="s">
        <v>7465</v>
      </c>
      <c r="G58" s="2" t="s">
        <v>18</v>
      </c>
      <c r="H58" s="1" t="s">
        <v>10038</v>
      </c>
      <c r="I58" s="3">
        <v>45051.555960648147</v>
      </c>
      <c r="J58" s="4">
        <v>295000</v>
      </c>
      <c r="K58" s="5">
        <v>38000</v>
      </c>
      <c r="L58" s="5">
        <v>230000</v>
      </c>
      <c r="M58" s="5">
        <f t="shared" si="2"/>
        <v>268000</v>
      </c>
      <c r="N58" s="38">
        <v>1.61</v>
      </c>
      <c r="O58" s="38">
        <v>1.7740163288936757</v>
      </c>
    </row>
    <row r="59" spans="1:15" s="1" customFormat="1">
      <c r="A59" s="1" t="s">
        <v>7275</v>
      </c>
      <c r="B59" s="1" t="s">
        <v>7466</v>
      </c>
      <c r="C59" s="1" t="s">
        <v>7467</v>
      </c>
      <c r="D59" s="1" t="s">
        <v>7440</v>
      </c>
      <c r="E59" s="2">
        <v>510</v>
      </c>
      <c r="F59" s="1" t="s">
        <v>7468</v>
      </c>
      <c r="G59" s="2" t="s">
        <v>18</v>
      </c>
      <c r="H59" s="1" t="s">
        <v>10039</v>
      </c>
      <c r="I59" s="3">
        <v>45093.349236111113</v>
      </c>
      <c r="J59" s="4">
        <v>300000</v>
      </c>
      <c r="K59" s="5">
        <v>35100</v>
      </c>
      <c r="L59" s="5">
        <v>237800</v>
      </c>
      <c r="M59" s="5">
        <f t="shared" si="2"/>
        <v>272900</v>
      </c>
      <c r="N59" s="38">
        <v>1.61</v>
      </c>
      <c r="O59" s="38">
        <v>1.7740163288936757</v>
      </c>
    </row>
    <row r="60" spans="1:15" s="1" customFormat="1">
      <c r="A60" s="1" t="s">
        <v>7275</v>
      </c>
      <c r="B60" s="1" t="s">
        <v>7469</v>
      </c>
      <c r="C60" s="1" t="s">
        <v>7470</v>
      </c>
      <c r="D60" s="1" t="s">
        <v>7440</v>
      </c>
      <c r="E60" s="2">
        <v>510</v>
      </c>
      <c r="F60" s="1" t="s">
        <v>7471</v>
      </c>
      <c r="G60" s="2" t="s">
        <v>18</v>
      </c>
      <c r="H60" s="1" t="s">
        <v>10040</v>
      </c>
      <c r="I60" s="3">
        <v>45106.342800925922</v>
      </c>
      <c r="J60" s="4">
        <v>295000</v>
      </c>
      <c r="K60" s="5">
        <v>38000</v>
      </c>
      <c r="L60" s="5">
        <v>231000</v>
      </c>
      <c r="M60" s="5">
        <f t="shared" si="2"/>
        <v>269000</v>
      </c>
      <c r="N60" s="38">
        <v>1.61</v>
      </c>
      <c r="O60" s="38">
        <v>1.7740163288936757</v>
      </c>
    </row>
    <row r="61" spans="1:15" s="1" customFormat="1">
      <c r="A61" s="1" t="s">
        <v>7275</v>
      </c>
      <c r="B61" s="1" t="s">
        <v>7472</v>
      </c>
      <c r="C61" s="1" t="s">
        <v>7473</v>
      </c>
      <c r="D61" s="1" t="s">
        <v>7440</v>
      </c>
      <c r="E61" s="2">
        <v>510</v>
      </c>
      <c r="F61" s="1" t="s">
        <v>7474</v>
      </c>
      <c r="G61" s="2" t="s">
        <v>18</v>
      </c>
      <c r="H61" s="1" t="s">
        <v>10041</v>
      </c>
      <c r="I61" s="3">
        <v>45164.36996527778</v>
      </c>
      <c r="J61" s="4">
        <v>370000</v>
      </c>
      <c r="K61" s="5">
        <v>50500</v>
      </c>
      <c r="L61" s="5">
        <v>287900</v>
      </c>
      <c r="M61" s="5">
        <f t="shared" si="2"/>
        <v>338400</v>
      </c>
      <c r="N61" s="38">
        <v>1.61</v>
      </c>
      <c r="O61" s="38">
        <v>1.7740163288936757</v>
      </c>
    </row>
    <row r="62" spans="1:15" s="1" customFormat="1">
      <c r="A62" s="1" t="s">
        <v>7275</v>
      </c>
      <c r="B62" s="1" t="s">
        <v>7475</v>
      </c>
      <c r="C62" s="1" t="s">
        <v>7476</v>
      </c>
      <c r="D62" s="1" t="s">
        <v>7440</v>
      </c>
      <c r="E62" s="2">
        <v>510</v>
      </c>
      <c r="F62" s="1" t="s">
        <v>7477</v>
      </c>
      <c r="G62" s="2" t="s">
        <v>18</v>
      </c>
      <c r="H62" s="1" t="s">
        <v>10042</v>
      </c>
      <c r="I62" s="3">
        <v>45229.586817129632</v>
      </c>
      <c r="J62" s="4">
        <v>265000</v>
      </c>
      <c r="K62" s="5">
        <v>48900</v>
      </c>
      <c r="L62" s="5">
        <v>200000</v>
      </c>
      <c r="M62" s="5">
        <f t="shared" si="2"/>
        <v>248900</v>
      </c>
      <c r="N62" s="38">
        <v>1.61</v>
      </c>
      <c r="O62" s="38">
        <v>1.7740163288936757</v>
      </c>
    </row>
    <row r="63" spans="1:15" s="1" customFormat="1">
      <c r="A63" s="1" t="s">
        <v>7275</v>
      </c>
      <c r="B63" s="1" t="s">
        <v>7478</v>
      </c>
      <c r="C63" s="1" t="s">
        <v>7479</v>
      </c>
      <c r="D63" s="1" t="s">
        <v>7440</v>
      </c>
      <c r="E63" s="2">
        <v>510</v>
      </c>
      <c r="F63" s="1" t="s">
        <v>7480</v>
      </c>
      <c r="G63" s="2" t="s">
        <v>18</v>
      </c>
      <c r="H63" s="1" t="s">
        <v>10043</v>
      </c>
      <c r="I63" s="3">
        <v>45203.660902777781</v>
      </c>
      <c r="J63" s="4">
        <v>380000</v>
      </c>
      <c r="K63" s="5">
        <v>40100</v>
      </c>
      <c r="L63" s="5">
        <v>317300</v>
      </c>
      <c r="M63" s="5">
        <f t="shared" si="2"/>
        <v>357400</v>
      </c>
      <c r="N63" s="38">
        <v>1.61</v>
      </c>
      <c r="O63" s="38">
        <v>1.7740163288936757</v>
      </c>
    </row>
    <row r="64" spans="1:15" s="1" customFormat="1">
      <c r="A64" s="1" t="s">
        <v>7275</v>
      </c>
      <c r="B64" s="1" t="s">
        <v>7481</v>
      </c>
      <c r="C64" s="1" t="s">
        <v>7482</v>
      </c>
      <c r="D64" s="1" t="s">
        <v>7440</v>
      </c>
      <c r="E64" s="2">
        <v>510</v>
      </c>
      <c r="F64" s="1" t="s">
        <v>7483</v>
      </c>
      <c r="G64" s="2" t="s">
        <v>18</v>
      </c>
      <c r="H64" s="1" t="s">
        <v>10044</v>
      </c>
      <c r="I64" s="3">
        <v>45104.357708333337</v>
      </c>
      <c r="J64" s="4">
        <v>295000</v>
      </c>
      <c r="K64" s="5">
        <v>33300</v>
      </c>
      <c r="L64" s="5">
        <v>263100</v>
      </c>
      <c r="M64" s="5">
        <f t="shared" si="2"/>
        <v>296400</v>
      </c>
      <c r="N64" s="38">
        <v>1.61</v>
      </c>
      <c r="O64" s="38">
        <v>1.7740163288936757</v>
      </c>
    </row>
    <row r="65" spans="1:15" s="1" customFormat="1">
      <c r="A65" s="1" t="s">
        <v>7275</v>
      </c>
      <c r="B65" s="1" t="s">
        <v>7484</v>
      </c>
      <c r="C65" s="1" t="s">
        <v>7485</v>
      </c>
      <c r="D65" s="1" t="s">
        <v>7440</v>
      </c>
      <c r="E65" s="2">
        <v>510</v>
      </c>
      <c r="F65" s="1" t="s">
        <v>7486</v>
      </c>
      <c r="G65" s="2" t="s">
        <v>18</v>
      </c>
      <c r="H65" s="1" t="s">
        <v>10045</v>
      </c>
      <c r="I65" s="3">
        <v>45006.360983796294</v>
      </c>
      <c r="J65" s="4">
        <v>236500</v>
      </c>
      <c r="K65" s="5">
        <v>45600</v>
      </c>
      <c r="L65" s="5">
        <v>216100</v>
      </c>
      <c r="M65" s="5">
        <f t="shared" si="2"/>
        <v>261700</v>
      </c>
      <c r="N65" s="38">
        <v>1.61</v>
      </c>
      <c r="O65" s="38">
        <v>1.7740163288936757</v>
      </c>
    </row>
    <row r="66" spans="1:15" s="1" customFormat="1">
      <c r="A66" s="1" t="s">
        <v>7275</v>
      </c>
      <c r="B66" s="1" t="s">
        <v>7487</v>
      </c>
      <c r="C66" s="1" t="s">
        <v>7488</v>
      </c>
      <c r="D66" s="1" t="s">
        <v>7489</v>
      </c>
      <c r="E66" s="2">
        <v>510</v>
      </c>
      <c r="F66" s="1" t="s">
        <v>7490</v>
      </c>
      <c r="G66" s="2" t="s">
        <v>18</v>
      </c>
      <c r="H66" s="1" t="s">
        <v>10046</v>
      </c>
      <c r="I66" s="3">
        <v>44937.425625000003</v>
      </c>
      <c r="J66" s="4">
        <v>302000</v>
      </c>
      <c r="K66" s="5">
        <v>43400</v>
      </c>
      <c r="L66" s="5">
        <v>196900</v>
      </c>
      <c r="M66" s="5">
        <f t="shared" si="2"/>
        <v>240300</v>
      </c>
      <c r="N66" s="38">
        <v>1</v>
      </c>
      <c r="O66" s="38">
        <v>1</v>
      </c>
    </row>
    <row r="67" spans="1:15" s="1" customFormat="1">
      <c r="A67" s="1" t="s">
        <v>7275</v>
      </c>
      <c r="B67" s="1" t="s">
        <v>7491</v>
      </c>
      <c r="C67" s="1" t="s">
        <v>7492</v>
      </c>
      <c r="D67" s="1" t="s">
        <v>7489</v>
      </c>
      <c r="E67" s="2">
        <v>510</v>
      </c>
      <c r="F67" s="1" t="s">
        <v>7493</v>
      </c>
      <c r="G67" s="2" t="s">
        <v>18</v>
      </c>
      <c r="H67" s="1" t="s">
        <v>10047</v>
      </c>
      <c r="I67" s="3">
        <v>44932.407129629632</v>
      </c>
      <c r="J67" s="4">
        <v>285000</v>
      </c>
      <c r="K67" s="5">
        <v>44200</v>
      </c>
      <c r="L67" s="5">
        <v>195700</v>
      </c>
      <c r="M67" s="5">
        <f t="shared" si="2"/>
        <v>239900</v>
      </c>
      <c r="N67" s="38">
        <v>1</v>
      </c>
      <c r="O67" s="38">
        <v>1</v>
      </c>
    </row>
    <row r="68" spans="1:15" s="1" customFormat="1">
      <c r="A68" s="1" t="s">
        <v>7275</v>
      </c>
      <c r="B68" s="1" t="s">
        <v>7494</v>
      </c>
      <c r="C68" s="1" t="s">
        <v>7495</v>
      </c>
      <c r="D68" s="1" t="s">
        <v>7489</v>
      </c>
      <c r="E68" s="2">
        <v>510</v>
      </c>
      <c r="F68" s="1" t="s">
        <v>7496</v>
      </c>
      <c r="G68" s="2" t="s">
        <v>18</v>
      </c>
      <c r="H68" s="1" t="s">
        <v>10048</v>
      </c>
      <c r="I68" s="3">
        <v>45218.427499999998</v>
      </c>
      <c r="J68" s="4">
        <v>285000</v>
      </c>
      <c r="K68" s="5">
        <v>41800</v>
      </c>
      <c r="L68" s="5">
        <v>201400</v>
      </c>
      <c r="M68" s="5">
        <f t="shared" si="2"/>
        <v>243200</v>
      </c>
      <c r="N68" s="38">
        <v>1</v>
      </c>
      <c r="O68" s="38">
        <v>1</v>
      </c>
    </row>
    <row r="69" spans="1:15" s="1" customFormat="1">
      <c r="A69" s="1" t="s">
        <v>7275</v>
      </c>
      <c r="B69" s="1" t="s">
        <v>7497</v>
      </c>
      <c r="C69" s="1" t="s">
        <v>7498</v>
      </c>
      <c r="D69" s="1" t="s">
        <v>7499</v>
      </c>
      <c r="E69" s="2">
        <v>510</v>
      </c>
      <c r="F69" s="1" t="s">
        <v>7500</v>
      </c>
      <c r="G69" s="2" t="s">
        <v>18</v>
      </c>
      <c r="H69" s="1" t="s">
        <v>10049</v>
      </c>
      <c r="I69" s="3">
        <v>44963.60460648148</v>
      </c>
      <c r="J69" s="4">
        <v>369160</v>
      </c>
      <c r="K69" s="5">
        <v>48000</v>
      </c>
      <c r="L69" s="5">
        <v>147500</v>
      </c>
      <c r="M69" s="5">
        <f t="shared" si="2"/>
        <v>195500</v>
      </c>
      <c r="N69" s="38">
        <v>1</v>
      </c>
      <c r="O69" s="38">
        <v>1.75</v>
      </c>
    </row>
    <row r="70" spans="1:15" s="1" customFormat="1">
      <c r="A70" s="1" t="s">
        <v>7275</v>
      </c>
      <c r="B70" s="1" t="s">
        <v>7501</v>
      </c>
      <c r="C70" s="1" t="s">
        <v>7502</v>
      </c>
      <c r="D70" s="1" t="s">
        <v>7499</v>
      </c>
      <c r="E70" s="2">
        <v>510</v>
      </c>
      <c r="F70" s="1" t="s">
        <v>7503</v>
      </c>
      <c r="G70" s="2" t="s">
        <v>18</v>
      </c>
      <c r="H70" s="1" t="s">
        <v>10050</v>
      </c>
      <c r="I70" s="3">
        <v>45062.652083333334</v>
      </c>
      <c r="J70" s="4">
        <v>418435</v>
      </c>
      <c r="K70" s="5">
        <v>44100</v>
      </c>
      <c r="L70" s="5">
        <v>183900</v>
      </c>
      <c r="M70" s="5">
        <f t="shared" si="2"/>
        <v>228000</v>
      </c>
      <c r="N70" s="38">
        <v>1</v>
      </c>
      <c r="O70" s="38">
        <v>1.75</v>
      </c>
    </row>
    <row r="71" spans="1:15" s="1" customFormat="1">
      <c r="A71" s="1" t="s">
        <v>7275</v>
      </c>
      <c r="B71" s="1" t="s">
        <v>7504</v>
      </c>
      <c r="C71" s="1" t="s">
        <v>7505</v>
      </c>
      <c r="D71" s="1" t="s">
        <v>7499</v>
      </c>
      <c r="E71" s="2">
        <v>510</v>
      </c>
      <c r="F71" s="1" t="s">
        <v>7506</v>
      </c>
      <c r="G71" s="2" t="s">
        <v>18</v>
      </c>
      <c r="H71" s="1" t="s">
        <v>10051</v>
      </c>
      <c r="I71" s="3">
        <v>44984.557395833333</v>
      </c>
      <c r="J71" s="4">
        <v>360460</v>
      </c>
      <c r="K71" s="5">
        <v>46000</v>
      </c>
      <c r="L71" s="5">
        <v>150700</v>
      </c>
      <c r="M71" s="5">
        <f t="shared" si="2"/>
        <v>196700</v>
      </c>
      <c r="N71" s="38">
        <v>1</v>
      </c>
      <c r="O71" s="38">
        <v>1.75</v>
      </c>
    </row>
    <row r="72" spans="1:15" s="1" customFormat="1">
      <c r="A72" s="1" t="s">
        <v>7275</v>
      </c>
      <c r="B72" s="1" t="s">
        <v>7507</v>
      </c>
      <c r="C72" s="1" t="s">
        <v>7508</v>
      </c>
      <c r="D72" s="1" t="s">
        <v>7499</v>
      </c>
      <c r="E72" s="2">
        <v>510</v>
      </c>
      <c r="F72" s="1" t="s">
        <v>7509</v>
      </c>
      <c r="G72" s="2" t="s">
        <v>18</v>
      </c>
      <c r="H72" s="1" t="s">
        <v>10052</v>
      </c>
      <c r="I72" s="3">
        <v>45099.361435185187</v>
      </c>
      <c r="J72" s="4">
        <v>346680</v>
      </c>
      <c r="K72" s="5">
        <v>43800</v>
      </c>
      <c r="L72" s="5">
        <v>154500</v>
      </c>
      <c r="M72" s="5">
        <f t="shared" si="2"/>
        <v>198300</v>
      </c>
      <c r="N72" s="38">
        <v>1</v>
      </c>
      <c r="O72" s="38">
        <v>1.75</v>
      </c>
    </row>
    <row r="73" spans="1:15" s="1" customFormat="1">
      <c r="A73" s="1" t="s">
        <v>7275</v>
      </c>
      <c r="B73" s="1" t="s">
        <v>7510</v>
      </c>
      <c r="C73" s="1" t="s">
        <v>7511</v>
      </c>
      <c r="D73" s="1" t="s">
        <v>7499</v>
      </c>
      <c r="E73" s="2">
        <v>510</v>
      </c>
      <c r="F73" s="1" t="s">
        <v>7512</v>
      </c>
      <c r="G73" s="2" t="s">
        <v>18</v>
      </c>
      <c r="H73" s="1" t="s">
        <v>10053</v>
      </c>
      <c r="I73" s="3">
        <v>45153.374131944445</v>
      </c>
      <c r="J73" s="4">
        <v>339900</v>
      </c>
      <c r="K73" s="5">
        <v>43800</v>
      </c>
      <c r="L73" s="5">
        <v>153900</v>
      </c>
      <c r="M73" s="5">
        <f t="shared" si="2"/>
        <v>197700</v>
      </c>
      <c r="N73" s="38">
        <v>1</v>
      </c>
      <c r="O73" s="38">
        <v>1.75</v>
      </c>
    </row>
    <row r="74" spans="1:15" s="1" customFormat="1">
      <c r="A74" s="1" t="s">
        <v>7275</v>
      </c>
      <c r="B74" s="1" t="s">
        <v>7513</v>
      </c>
      <c r="C74" s="1" t="s">
        <v>7514</v>
      </c>
      <c r="D74" s="1" t="s">
        <v>7499</v>
      </c>
      <c r="E74" s="2">
        <v>510</v>
      </c>
      <c r="F74" s="1" t="s">
        <v>7515</v>
      </c>
      <c r="G74" s="2" t="s">
        <v>18</v>
      </c>
      <c r="H74" s="1" t="s">
        <v>10054</v>
      </c>
      <c r="I74" s="3">
        <v>45191.480671296296</v>
      </c>
      <c r="J74" s="4">
        <v>352771</v>
      </c>
      <c r="K74" s="5">
        <v>44100</v>
      </c>
      <c r="L74" s="5">
        <v>161400</v>
      </c>
      <c r="M74" s="5">
        <f t="shared" si="2"/>
        <v>205500</v>
      </c>
      <c r="N74" s="38">
        <v>1</v>
      </c>
      <c r="O74" s="38">
        <v>1.75</v>
      </c>
    </row>
    <row r="75" spans="1:15" s="1" customFormat="1">
      <c r="A75" s="1" t="s">
        <v>7275</v>
      </c>
      <c r="B75" s="1" t="s">
        <v>7516</v>
      </c>
      <c r="C75" s="1" t="s">
        <v>7517</v>
      </c>
      <c r="D75" s="1" t="s">
        <v>7499</v>
      </c>
      <c r="E75" s="2">
        <v>510</v>
      </c>
      <c r="F75" s="1" t="s">
        <v>7518</v>
      </c>
      <c r="G75" s="2" t="s">
        <v>18</v>
      </c>
      <c r="H75" s="1" t="s">
        <v>10055</v>
      </c>
      <c r="I75" s="3">
        <v>45169.444050925929</v>
      </c>
      <c r="J75" s="4">
        <v>329900</v>
      </c>
      <c r="K75" s="5">
        <v>43800</v>
      </c>
      <c r="L75" s="5">
        <v>151200</v>
      </c>
      <c r="M75" s="5">
        <f t="shared" si="2"/>
        <v>195000</v>
      </c>
      <c r="N75" s="38">
        <v>1</v>
      </c>
      <c r="O75" s="38">
        <v>1.75</v>
      </c>
    </row>
    <row r="76" spans="1:15" s="1" customFormat="1">
      <c r="A76" s="1" t="s">
        <v>7275</v>
      </c>
      <c r="B76" s="1" t="s">
        <v>7519</v>
      </c>
      <c r="C76" s="1" t="s">
        <v>7520</v>
      </c>
      <c r="D76" s="1" t="s">
        <v>7521</v>
      </c>
      <c r="E76" s="2">
        <v>510</v>
      </c>
      <c r="F76" s="1" t="s">
        <v>7522</v>
      </c>
      <c r="G76" s="2" t="s">
        <v>18</v>
      </c>
      <c r="H76" s="1" t="s">
        <v>10056</v>
      </c>
      <c r="I76" s="3">
        <v>44963.469722222224</v>
      </c>
      <c r="J76" s="4">
        <v>535000</v>
      </c>
      <c r="K76" s="5">
        <v>27000</v>
      </c>
      <c r="L76" s="5">
        <v>292800</v>
      </c>
      <c r="M76" s="5">
        <f t="shared" si="2"/>
        <v>319800</v>
      </c>
      <c r="N76" s="38">
        <v>1</v>
      </c>
      <c r="O76" s="38">
        <v>1</v>
      </c>
    </row>
    <row r="77" spans="1:15" s="1" customFormat="1">
      <c r="A77" s="1" t="s">
        <v>7275</v>
      </c>
      <c r="B77" s="1" t="s">
        <v>7523</v>
      </c>
      <c r="C77" s="1" t="s">
        <v>7524</v>
      </c>
      <c r="D77" s="1" t="s">
        <v>7521</v>
      </c>
      <c r="E77" s="2">
        <v>510</v>
      </c>
      <c r="F77" s="1" t="s">
        <v>7525</v>
      </c>
      <c r="G77" s="2" t="s">
        <v>18</v>
      </c>
      <c r="H77" s="1" t="s">
        <v>10057</v>
      </c>
      <c r="I77" s="3">
        <v>45226.596493055556</v>
      </c>
      <c r="J77" s="4">
        <v>385000</v>
      </c>
      <c r="K77" s="5">
        <v>26000</v>
      </c>
      <c r="L77" s="5">
        <v>222000</v>
      </c>
      <c r="M77" s="5">
        <f t="shared" si="2"/>
        <v>248000</v>
      </c>
      <c r="N77" s="38">
        <v>1</v>
      </c>
      <c r="O77" s="38">
        <v>1</v>
      </c>
    </row>
  </sheetData>
  <conditionalFormatting sqref="B1">
    <cfRule type="duplicateValues" dxfId="61" priority="2"/>
    <cfRule type="duplicateValues" dxfId="60" priority="3"/>
    <cfRule type="duplicateValues" dxfId="59" priority="4"/>
    <cfRule type="duplicateValues" dxfId="58" priority="5"/>
    <cfRule type="duplicateValues" dxfId="57" priority="6"/>
    <cfRule type="duplicateValues" dxfId="56" priority="7"/>
    <cfRule type="duplicateValues" dxfId="55" priority="8"/>
  </conditionalFormatting>
  <conditionalFormatting sqref="B2:B59 B61:B77">
    <cfRule type="duplicateValues" dxfId="54" priority="16"/>
  </conditionalFormatting>
  <conditionalFormatting sqref="B2:B77">
    <cfRule type="duplicateValues" dxfId="53" priority="15"/>
  </conditionalFormatting>
  <conditionalFormatting sqref="B14:B55 B61:B73 B57:B59 B76:B77 B2:B8">
    <cfRule type="duplicateValues" dxfId="52" priority="18"/>
  </conditionalFormatting>
  <conditionalFormatting sqref="B14:B55 B61:B73 B57:B59 B77 B2:B8">
    <cfRule type="duplicateValues" dxfId="51" priority="19"/>
    <cfRule type="duplicateValues" dxfId="50" priority="20"/>
    <cfRule type="duplicateValues" dxfId="49" priority="21"/>
  </conditionalFormatting>
  <conditionalFormatting sqref="B61:B77 B2:B59">
    <cfRule type="duplicateValues" dxfId="48" priority="17"/>
  </conditionalFormatting>
  <conditionalFormatting sqref="E1:E8">
    <cfRule type="cellIs" dxfId="47" priority="1" operator="between">
      <formula>520</formula>
      <formula>530</formula>
    </cfRule>
  </conditionalFormatting>
  <conditionalFormatting sqref="E14:E55 E57:E59 E61:E73 E76:E77">
    <cfRule type="cellIs" dxfId="46" priority="14" operator="between">
      <formula>520</formula>
      <formula>530</formula>
    </cfRule>
  </conditionalFormatting>
  <conditionalFormatting sqref="H1">
    <cfRule type="duplicateValues" dxfId="45" priority="9"/>
    <cfRule type="duplicateValues" dxfId="44" priority="10"/>
    <cfRule type="duplicateValues" dxfId="43" priority="11"/>
    <cfRule type="duplicateValues" dxfId="42" priority="12"/>
  </conditionalFormatting>
  <conditionalFormatting sqref="H2:H77">
    <cfRule type="duplicateValues" dxfId="41" priority="13"/>
  </conditionalFormatting>
  <pageMargins left="0.17" right="0.17" top="0.31" bottom="0.17" header="0.17" footer="0.17"/>
  <pageSetup scale="59" fitToHeight="0" orientation="landscape" r:id="rId1"/>
  <headerFooter>
    <oddFooter>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DC2F7-A397-4247-98CE-57484B13141F}">
  <sheetPr>
    <pageSetUpPr fitToPage="1"/>
  </sheetPr>
  <dimension ref="A1:O33"/>
  <sheetViews>
    <sheetView tabSelected="1" zoomScaleNormal="100" workbookViewId="0">
      <pane ySplit="1" topLeftCell="A2" activePane="bottomLeft" state="frozen"/>
      <selection activeCell="A2" sqref="A2"/>
      <selection pane="bottomLeft" activeCell="A2" sqref="A2"/>
    </sheetView>
  </sheetViews>
  <sheetFormatPr defaultRowHeight="15"/>
  <cols>
    <col min="1" max="1" width="20.7109375" customWidth="1"/>
    <col min="2" max="2" width="25.7109375" customWidth="1"/>
    <col min="3" max="3" width="18.7109375" customWidth="1"/>
    <col min="4" max="4" width="15.7109375" customWidth="1"/>
    <col min="5" max="5" width="10.7109375" customWidth="1"/>
    <col min="6" max="6" width="26.7109375" customWidth="1"/>
    <col min="7" max="7" width="8.7109375" customWidth="1"/>
    <col min="8" max="8" width="18.7109375" customWidth="1"/>
    <col min="9" max="9" width="10.7109375" customWidth="1"/>
    <col min="10" max="13" width="12.7109375" customWidth="1"/>
    <col min="14" max="14" width="9.7109375" customWidth="1"/>
    <col min="15" max="15" width="10.7109375" customWidth="1"/>
  </cols>
  <sheetData>
    <row r="1" spans="1:15" s="42" customFormat="1" ht="42.75" customHeight="1">
      <c r="A1" s="42" t="s">
        <v>1</v>
      </c>
      <c r="B1" s="42" t="s">
        <v>2</v>
      </c>
      <c r="C1" s="42" t="s">
        <v>3</v>
      </c>
      <c r="D1" s="42" t="s">
        <v>4</v>
      </c>
      <c r="E1" s="39" t="s">
        <v>5</v>
      </c>
      <c r="F1" s="42" t="s">
        <v>6</v>
      </c>
      <c r="G1" s="39" t="s">
        <v>7</v>
      </c>
      <c r="H1" s="42" t="s">
        <v>0</v>
      </c>
      <c r="I1" s="43" t="s">
        <v>8</v>
      </c>
      <c r="J1" s="44" t="s">
        <v>9</v>
      </c>
      <c r="K1" s="45" t="s">
        <v>10</v>
      </c>
      <c r="L1" s="45" t="s">
        <v>11</v>
      </c>
      <c r="M1" s="40" t="s">
        <v>12</v>
      </c>
      <c r="N1" s="41" t="s">
        <v>10131</v>
      </c>
      <c r="O1" s="41" t="s">
        <v>10132</v>
      </c>
    </row>
    <row r="2" spans="1:15" s="1" customFormat="1">
      <c r="A2" t="s">
        <v>13</v>
      </c>
      <c r="B2" t="s">
        <v>7656</v>
      </c>
      <c r="C2" t="s">
        <v>7657</v>
      </c>
      <c r="D2" t="s">
        <v>123</v>
      </c>
      <c r="E2" s="30">
        <v>500</v>
      </c>
      <c r="F2" t="s">
        <v>7658</v>
      </c>
      <c r="G2" s="30" t="s">
        <v>18</v>
      </c>
      <c r="H2" s="1" t="s">
        <v>10080</v>
      </c>
      <c r="I2" s="31">
        <v>45044.453668981485</v>
      </c>
      <c r="J2" s="34">
        <v>55000</v>
      </c>
      <c r="K2" s="33">
        <v>19400</v>
      </c>
      <c r="L2" s="33">
        <v>0</v>
      </c>
      <c r="M2" s="33">
        <f>SUM(K2:L2)</f>
        <v>19400</v>
      </c>
      <c r="N2" s="38">
        <v>1.39</v>
      </c>
      <c r="O2" s="38">
        <v>1.39</v>
      </c>
    </row>
    <row r="3" spans="1:15" s="1" customFormat="1">
      <c r="A3" t="s">
        <v>13</v>
      </c>
      <c r="B3" t="s">
        <v>7659</v>
      </c>
      <c r="C3" t="s">
        <v>7660</v>
      </c>
      <c r="D3" t="s">
        <v>661</v>
      </c>
      <c r="E3" s="30">
        <v>500</v>
      </c>
      <c r="F3" t="s">
        <v>7661</v>
      </c>
      <c r="G3" s="30" t="s">
        <v>18</v>
      </c>
      <c r="H3" s="1" t="s">
        <v>10081</v>
      </c>
      <c r="I3" s="31">
        <v>45239.377928240741</v>
      </c>
      <c r="J3" s="34">
        <v>33900</v>
      </c>
      <c r="K3" s="33">
        <v>700</v>
      </c>
      <c r="L3" s="33">
        <v>0</v>
      </c>
      <c r="M3" s="33">
        <f>SUM(K3:L3)</f>
        <v>700</v>
      </c>
      <c r="N3" s="38">
        <v>1</v>
      </c>
      <c r="O3" s="38">
        <v>1</v>
      </c>
    </row>
    <row r="4" spans="1:15" s="1" customFormat="1">
      <c r="A4" t="s">
        <v>663</v>
      </c>
      <c r="B4" t="s">
        <v>7662</v>
      </c>
      <c r="C4" t="s">
        <v>7663</v>
      </c>
      <c r="D4" t="s">
        <v>7664</v>
      </c>
      <c r="E4" s="30">
        <v>500</v>
      </c>
      <c r="F4" t="s">
        <v>7665</v>
      </c>
      <c r="G4" s="30" t="s">
        <v>18</v>
      </c>
      <c r="H4" s="1" t="s">
        <v>10082</v>
      </c>
      <c r="I4" s="31">
        <v>44972.583113425928</v>
      </c>
      <c r="J4" s="34">
        <v>60000</v>
      </c>
      <c r="K4" s="33">
        <v>22100</v>
      </c>
      <c r="L4" s="33">
        <v>0</v>
      </c>
      <c r="M4" s="33">
        <f>SUM(K4:L4)+22900</f>
        <v>45000</v>
      </c>
      <c r="N4" s="38">
        <v>1</v>
      </c>
      <c r="O4" s="38">
        <v>1</v>
      </c>
    </row>
    <row r="5" spans="1:15" s="1" customFormat="1">
      <c r="A5" t="s">
        <v>663</v>
      </c>
      <c r="B5" t="s">
        <v>7666</v>
      </c>
      <c r="C5" t="s">
        <v>7667</v>
      </c>
      <c r="D5" t="s">
        <v>7664</v>
      </c>
      <c r="E5" s="30">
        <v>500</v>
      </c>
      <c r="F5" t="s">
        <v>1957</v>
      </c>
      <c r="G5" s="30" t="s">
        <v>18</v>
      </c>
      <c r="H5" s="1" t="s">
        <v>10082</v>
      </c>
      <c r="I5" s="31">
        <v>44972.583113425928</v>
      </c>
      <c r="J5"/>
      <c r="K5" s="33">
        <v>22900</v>
      </c>
      <c r="L5" s="33">
        <v>0</v>
      </c>
      <c r="M5" s="33"/>
      <c r="N5" s="38">
        <v>1</v>
      </c>
      <c r="O5" s="38">
        <v>1</v>
      </c>
    </row>
    <row r="6" spans="1:15" s="1" customFormat="1">
      <c r="A6" t="s">
        <v>663</v>
      </c>
      <c r="B6" t="s">
        <v>7668</v>
      </c>
      <c r="C6" t="s">
        <v>7669</v>
      </c>
      <c r="D6" t="s">
        <v>7670</v>
      </c>
      <c r="E6" s="30">
        <v>500</v>
      </c>
      <c r="F6" t="s">
        <v>7671</v>
      </c>
      <c r="G6" s="30" t="s">
        <v>18</v>
      </c>
      <c r="H6" s="1" t="s">
        <v>10083</v>
      </c>
      <c r="I6" s="31">
        <v>45147.643263888887</v>
      </c>
      <c r="J6" s="34">
        <v>100000</v>
      </c>
      <c r="K6" s="33">
        <v>57100</v>
      </c>
      <c r="L6" s="33">
        <v>0</v>
      </c>
      <c r="M6" s="33">
        <f t="shared" ref="M6:M26" si="0">SUM(K6:L6)</f>
        <v>57100</v>
      </c>
      <c r="N6" s="38">
        <v>1</v>
      </c>
      <c r="O6" s="38">
        <v>1</v>
      </c>
    </row>
    <row r="7" spans="1:15" s="1" customFormat="1">
      <c r="A7" t="s">
        <v>663</v>
      </c>
      <c r="B7" t="s">
        <v>7672</v>
      </c>
      <c r="C7" t="s">
        <v>7673</v>
      </c>
      <c r="D7" t="s">
        <v>7674</v>
      </c>
      <c r="E7" s="30">
        <v>500</v>
      </c>
      <c r="F7" t="s">
        <v>7675</v>
      </c>
      <c r="G7" s="30" t="s">
        <v>18</v>
      </c>
      <c r="H7" s="1" t="s">
        <v>10084</v>
      </c>
      <c r="I7" s="31">
        <v>45159.579583333332</v>
      </c>
      <c r="J7" s="34">
        <v>163000</v>
      </c>
      <c r="K7" s="33">
        <v>153700</v>
      </c>
      <c r="L7" s="33">
        <v>0</v>
      </c>
      <c r="M7" s="33">
        <f t="shared" si="0"/>
        <v>153700</v>
      </c>
      <c r="N7" s="38">
        <v>1.73</v>
      </c>
      <c r="O7" s="38">
        <v>1.73</v>
      </c>
    </row>
    <row r="8" spans="1:15" s="1" customFormat="1">
      <c r="A8" t="s">
        <v>663</v>
      </c>
      <c r="B8" t="s">
        <v>7676</v>
      </c>
      <c r="C8" t="s">
        <v>7677</v>
      </c>
      <c r="D8" t="s">
        <v>1037</v>
      </c>
      <c r="E8" s="30">
        <v>500</v>
      </c>
      <c r="F8" t="s">
        <v>7678</v>
      </c>
      <c r="G8" s="30" t="s">
        <v>18</v>
      </c>
      <c r="H8" s="1" t="s">
        <v>10085</v>
      </c>
      <c r="I8" s="31">
        <v>45114.668912037036</v>
      </c>
      <c r="J8" s="34">
        <v>40000</v>
      </c>
      <c r="K8" s="33">
        <v>54900</v>
      </c>
      <c r="L8" s="33">
        <v>0</v>
      </c>
      <c r="M8" s="33">
        <f t="shared" si="0"/>
        <v>54900</v>
      </c>
      <c r="N8" s="38">
        <v>1.45</v>
      </c>
      <c r="O8" s="38">
        <v>1.6567384634520503</v>
      </c>
    </row>
    <row r="9" spans="1:15" s="1" customFormat="1">
      <c r="A9" t="s">
        <v>2500</v>
      </c>
      <c r="B9" t="s">
        <v>7679</v>
      </c>
      <c r="C9" t="s">
        <v>7680</v>
      </c>
      <c r="D9" t="s">
        <v>2634</v>
      </c>
      <c r="E9" s="30">
        <v>500</v>
      </c>
      <c r="F9" t="s">
        <v>7681</v>
      </c>
      <c r="G9" s="30" t="s">
        <v>18</v>
      </c>
      <c r="H9" s="1" t="s">
        <v>10086</v>
      </c>
      <c r="I9" s="31">
        <v>45016.658206018517</v>
      </c>
      <c r="J9" s="34">
        <v>3000</v>
      </c>
      <c r="K9" s="33">
        <v>2000</v>
      </c>
      <c r="L9" s="33">
        <v>0</v>
      </c>
      <c r="M9" s="33">
        <f t="shared" si="0"/>
        <v>2000</v>
      </c>
      <c r="N9" s="38">
        <v>1.62</v>
      </c>
      <c r="O9" s="38">
        <v>1.9561717352415029</v>
      </c>
    </row>
    <row r="10" spans="1:15" s="1" customFormat="1">
      <c r="A10" t="s">
        <v>2500</v>
      </c>
      <c r="B10" t="s">
        <v>7682</v>
      </c>
      <c r="C10" t="s">
        <v>7683</v>
      </c>
      <c r="D10" t="s">
        <v>7684</v>
      </c>
      <c r="E10" s="30">
        <v>500</v>
      </c>
      <c r="F10" t="s">
        <v>7685</v>
      </c>
      <c r="G10" s="30" t="s">
        <v>18</v>
      </c>
      <c r="H10" s="1" t="s">
        <v>10087</v>
      </c>
      <c r="I10" s="31">
        <v>45061.356932870367</v>
      </c>
      <c r="J10" s="34">
        <v>100000</v>
      </c>
      <c r="K10" s="33">
        <v>106000</v>
      </c>
      <c r="L10" s="33">
        <v>0</v>
      </c>
      <c r="M10" s="33">
        <f t="shared" si="0"/>
        <v>106000</v>
      </c>
      <c r="N10" s="38">
        <v>1</v>
      </c>
      <c r="O10" s="38">
        <v>1</v>
      </c>
    </row>
    <row r="11" spans="1:15" s="1" customFormat="1">
      <c r="A11" t="s">
        <v>2500</v>
      </c>
      <c r="B11" t="s">
        <v>7686</v>
      </c>
      <c r="C11" t="s">
        <v>7687</v>
      </c>
      <c r="D11" t="s">
        <v>3387</v>
      </c>
      <c r="E11" s="30">
        <v>500</v>
      </c>
      <c r="F11" t="s">
        <v>7688</v>
      </c>
      <c r="G11" s="30" t="s">
        <v>18</v>
      </c>
      <c r="H11" s="1" t="s">
        <v>10088</v>
      </c>
      <c r="I11" s="31">
        <v>45168.675057870372</v>
      </c>
      <c r="J11" s="34">
        <v>90000</v>
      </c>
      <c r="K11" s="33">
        <v>16800</v>
      </c>
      <c r="L11" s="33">
        <v>0</v>
      </c>
      <c r="M11" s="33">
        <f t="shared" si="0"/>
        <v>16800</v>
      </c>
      <c r="N11" s="38">
        <v>1</v>
      </c>
      <c r="O11" s="38">
        <v>1</v>
      </c>
    </row>
    <row r="12" spans="1:15" s="1" customFormat="1">
      <c r="A12" t="s">
        <v>2015</v>
      </c>
      <c r="B12" t="s">
        <v>7689</v>
      </c>
      <c r="C12" t="s">
        <v>7690</v>
      </c>
      <c r="D12" t="s">
        <v>7691</v>
      </c>
      <c r="E12" s="30">
        <v>500</v>
      </c>
      <c r="F12" t="s">
        <v>7692</v>
      </c>
      <c r="G12" s="30" t="s">
        <v>18</v>
      </c>
      <c r="H12" s="1" t="s">
        <v>10089</v>
      </c>
      <c r="I12" s="31">
        <v>45153.340636574074</v>
      </c>
      <c r="J12" s="34">
        <v>75000</v>
      </c>
      <c r="K12" s="33">
        <v>1400</v>
      </c>
      <c r="L12" s="33">
        <v>0</v>
      </c>
      <c r="M12" s="33">
        <f t="shared" si="0"/>
        <v>1400</v>
      </c>
      <c r="N12" s="38">
        <v>1</v>
      </c>
      <c r="O12" s="38">
        <v>1</v>
      </c>
    </row>
    <row r="13" spans="1:15" s="1" customFormat="1">
      <c r="A13" t="s">
        <v>3426</v>
      </c>
      <c r="B13" t="s">
        <v>7693</v>
      </c>
      <c r="C13" t="s">
        <v>7694</v>
      </c>
      <c r="D13" t="s">
        <v>3457</v>
      </c>
      <c r="E13" s="30">
        <v>500</v>
      </c>
      <c r="F13" t="s">
        <v>7695</v>
      </c>
      <c r="G13" s="30" t="s">
        <v>18</v>
      </c>
      <c r="H13" s="1" t="s">
        <v>10090</v>
      </c>
      <c r="I13" s="31">
        <v>45099.488437499997</v>
      </c>
      <c r="J13" s="34">
        <v>27000</v>
      </c>
      <c r="K13" s="33">
        <v>35400</v>
      </c>
      <c r="L13" s="33">
        <v>0</v>
      </c>
      <c r="M13" s="33">
        <f t="shared" si="0"/>
        <v>35400</v>
      </c>
      <c r="N13" s="38">
        <v>1</v>
      </c>
      <c r="O13" s="38">
        <v>1.7194413716814159</v>
      </c>
    </row>
    <row r="14" spans="1:15" s="1" customFormat="1">
      <c r="A14" s="1" t="s">
        <v>3849</v>
      </c>
      <c r="B14" s="1" t="s">
        <v>7696</v>
      </c>
      <c r="C14" s="1" t="s">
        <v>7697</v>
      </c>
      <c r="D14" s="1" t="s">
        <v>4247</v>
      </c>
      <c r="E14" s="2">
        <v>500</v>
      </c>
      <c r="F14" s="1" t="s">
        <v>7698</v>
      </c>
      <c r="G14" s="30" t="s">
        <v>18</v>
      </c>
      <c r="H14" s="1" t="s">
        <v>10091</v>
      </c>
      <c r="I14" s="29">
        <v>45209.552743055552</v>
      </c>
      <c r="J14" s="4">
        <v>50000</v>
      </c>
      <c r="K14" s="28">
        <v>48700</v>
      </c>
      <c r="M14" s="28">
        <f t="shared" si="0"/>
        <v>48700</v>
      </c>
      <c r="N14" s="38">
        <v>1</v>
      </c>
      <c r="O14" s="38">
        <v>1</v>
      </c>
    </row>
    <row r="15" spans="1:15" s="1" customFormat="1">
      <c r="A15" t="s">
        <v>4459</v>
      </c>
      <c r="B15" t="s">
        <v>7699</v>
      </c>
      <c r="C15" t="s">
        <v>7700</v>
      </c>
      <c r="D15" t="s">
        <v>7701</v>
      </c>
      <c r="E15" s="30">
        <v>500</v>
      </c>
      <c r="F15" t="s">
        <v>7702</v>
      </c>
      <c r="G15" s="30" t="s">
        <v>18</v>
      </c>
      <c r="H15" s="1" t="s">
        <v>10092</v>
      </c>
      <c r="I15" s="31">
        <v>45218.504317129627</v>
      </c>
      <c r="J15" s="34">
        <v>12000</v>
      </c>
      <c r="K15" s="33">
        <v>9100</v>
      </c>
      <c r="L15" s="33">
        <v>0</v>
      </c>
      <c r="M15" s="33">
        <f t="shared" si="0"/>
        <v>9100</v>
      </c>
      <c r="N15" s="38">
        <v>1</v>
      </c>
      <c r="O15" s="38">
        <v>1</v>
      </c>
    </row>
    <row r="16" spans="1:15" s="1" customFormat="1">
      <c r="A16" t="s">
        <v>4459</v>
      </c>
      <c r="B16" t="s">
        <v>7703</v>
      </c>
      <c r="C16" t="s">
        <v>7704</v>
      </c>
      <c r="D16" t="s">
        <v>7705</v>
      </c>
      <c r="E16" s="30">
        <v>500</v>
      </c>
      <c r="F16" t="s">
        <v>7706</v>
      </c>
      <c r="G16" s="30" t="s">
        <v>18</v>
      </c>
      <c r="H16" s="1" t="s">
        <v>10093</v>
      </c>
      <c r="I16" s="31">
        <v>44958.363125000003</v>
      </c>
      <c r="J16" s="34">
        <v>2000</v>
      </c>
      <c r="K16" s="33">
        <v>1600</v>
      </c>
      <c r="L16" s="33">
        <v>0</v>
      </c>
      <c r="M16" s="33">
        <f t="shared" si="0"/>
        <v>1600</v>
      </c>
      <c r="N16" s="38">
        <v>1</v>
      </c>
      <c r="O16" s="38">
        <v>1</v>
      </c>
    </row>
    <row r="17" spans="1:15" s="1" customFormat="1">
      <c r="A17" t="s">
        <v>4459</v>
      </c>
      <c r="B17" t="s">
        <v>7707</v>
      </c>
      <c r="C17" t="s">
        <v>7708</v>
      </c>
      <c r="D17" t="s">
        <v>7705</v>
      </c>
      <c r="E17" s="30">
        <v>500</v>
      </c>
      <c r="F17" t="s">
        <v>7709</v>
      </c>
      <c r="G17" s="30" t="s">
        <v>18</v>
      </c>
      <c r="H17" s="1" t="s">
        <v>10094</v>
      </c>
      <c r="I17" s="31">
        <v>44958.369803240741</v>
      </c>
      <c r="J17" s="34">
        <v>2000</v>
      </c>
      <c r="K17" s="33">
        <v>1600</v>
      </c>
      <c r="L17" s="33">
        <v>0</v>
      </c>
      <c r="M17" s="33">
        <f t="shared" si="0"/>
        <v>1600</v>
      </c>
      <c r="N17" s="38">
        <v>1</v>
      </c>
      <c r="O17" s="38">
        <v>1</v>
      </c>
    </row>
    <row r="18" spans="1:15" s="1" customFormat="1">
      <c r="A18" t="s">
        <v>4459</v>
      </c>
      <c r="B18" t="s">
        <v>7710</v>
      </c>
      <c r="C18" t="s">
        <v>7711</v>
      </c>
      <c r="D18" t="s">
        <v>7705</v>
      </c>
      <c r="E18" s="30">
        <v>500</v>
      </c>
      <c r="F18" t="s">
        <v>7712</v>
      </c>
      <c r="G18" s="30" t="s">
        <v>18</v>
      </c>
      <c r="H18" s="1" t="s">
        <v>10095</v>
      </c>
      <c r="I18" s="31">
        <v>44959.381990740738</v>
      </c>
      <c r="J18" s="34">
        <v>2000</v>
      </c>
      <c r="K18" s="33">
        <v>1600</v>
      </c>
      <c r="L18" s="33">
        <v>0</v>
      </c>
      <c r="M18" s="33">
        <f t="shared" si="0"/>
        <v>1600</v>
      </c>
      <c r="N18" s="38">
        <v>1</v>
      </c>
      <c r="O18" s="38">
        <v>1</v>
      </c>
    </row>
    <row r="19" spans="1:15" s="1" customFormat="1">
      <c r="A19" t="s">
        <v>4459</v>
      </c>
      <c r="B19" t="s">
        <v>7713</v>
      </c>
      <c r="C19" t="s">
        <v>7714</v>
      </c>
      <c r="D19" t="s">
        <v>6757</v>
      </c>
      <c r="E19" s="30">
        <v>500</v>
      </c>
      <c r="F19" t="s">
        <v>7715</v>
      </c>
      <c r="G19" s="30" t="s">
        <v>18</v>
      </c>
      <c r="H19" s="1" t="s">
        <v>10096</v>
      </c>
      <c r="I19" s="31">
        <v>45118.553726851853</v>
      </c>
      <c r="J19" s="34">
        <v>9500</v>
      </c>
      <c r="K19" s="33">
        <v>8000</v>
      </c>
      <c r="L19" s="33">
        <v>0</v>
      </c>
      <c r="M19" s="33">
        <f t="shared" si="0"/>
        <v>8000</v>
      </c>
      <c r="N19" s="38">
        <v>1</v>
      </c>
      <c r="O19" s="38">
        <v>1</v>
      </c>
    </row>
    <row r="20" spans="1:15" s="1" customFormat="1">
      <c r="A20" t="s">
        <v>4459</v>
      </c>
      <c r="B20" t="s">
        <v>7716</v>
      </c>
      <c r="C20" t="s">
        <v>7717</v>
      </c>
      <c r="D20" t="s">
        <v>7705</v>
      </c>
      <c r="E20" s="30">
        <v>500</v>
      </c>
      <c r="F20" t="s">
        <v>7718</v>
      </c>
      <c r="G20" s="30" t="s">
        <v>18</v>
      </c>
      <c r="H20" s="1" t="s">
        <v>10097</v>
      </c>
      <c r="I20" s="31">
        <v>44959.34784722222</v>
      </c>
      <c r="J20" s="34">
        <v>2000</v>
      </c>
      <c r="K20" s="33">
        <v>1700</v>
      </c>
      <c r="L20" s="33">
        <v>0</v>
      </c>
      <c r="M20" s="33">
        <f t="shared" si="0"/>
        <v>1700</v>
      </c>
      <c r="N20" s="38">
        <v>1</v>
      </c>
      <c r="O20" s="38">
        <v>1</v>
      </c>
    </row>
    <row r="21" spans="1:15" s="1" customFormat="1">
      <c r="A21" t="s">
        <v>4459</v>
      </c>
      <c r="B21" t="s">
        <v>7719</v>
      </c>
      <c r="C21" t="s">
        <v>7720</v>
      </c>
      <c r="D21" t="s">
        <v>4776</v>
      </c>
      <c r="E21" s="30">
        <v>500</v>
      </c>
      <c r="F21" t="s">
        <v>7721</v>
      </c>
      <c r="G21" s="30" t="s">
        <v>18</v>
      </c>
      <c r="H21" s="1" t="s">
        <v>10098</v>
      </c>
      <c r="I21" s="31">
        <v>44956.458749999998</v>
      </c>
      <c r="J21" s="34">
        <v>900</v>
      </c>
      <c r="K21" s="33">
        <v>800</v>
      </c>
      <c r="L21" s="33">
        <v>0</v>
      </c>
      <c r="M21" s="33">
        <f t="shared" si="0"/>
        <v>800</v>
      </c>
      <c r="N21" s="38">
        <v>1</v>
      </c>
      <c r="O21" s="38">
        <v>1</v>
      </c>
    </row>
    <row r="22" spans="1:15" s="1" customFormat="1">
      <c r="A22" t="s">
        <v>4459</v>
      </c>
      <c r="B22" t="s">
        <v>7722</v>
      </c>
      <c r="C22" t="s">
        <v>7723</v>
      </c>
      <c r="D22" t="s">
        <v>5570</v>
      </c>
      <c r="E22" s="30">
        <v>500</v>
      </c>
      <c r="F22" t="s">
        <v>7724</v>
      </c>
      <c r="G22" s="30" t="s">
        <v>18</v>
      </c>
      <c r="H22" s="1" t="s">
        <v>10099</v>
      </c>
      <c r="I22" s="31">
        <v>45058.472650462965</v>
      </c>
      <c r="J22" s="34">
        <v>10000</v>
      </c>
      <c r="K22" s="33">
        <v>8900</v>
      </c>
      <c r="L22" s="33">
        <v>0</v>
      </c>
      <c r="M22" s="33">
        <f t="shared" si="0"/>
        <v>8900</v>
      </c>
      <c r="N22" s="38">
        <v>1</v>
      </c>
      <c r="O22" s="38">
        <v>1</v>
      </c>
    </row>
    <row r="23" spans="1:15" s="1" customFormat="1">
      <c r="A23" t="s">
        <v>4459</v>
      </c>
      <c r="B23" t="s">
        <v>7725</v>
      </c>
      <c r="C23" t="s">
        <v>7726</v>
      </c>
      <c r="D23" t="s">
        <v>7727</v>
      </c>
      <c r="E23" s="30">
        <v>500</v>
      </c>
      <c r="F23" t="s">
        <v>7728</v>
      </c>
      <c r="G23" s="30" t="s">
        <v>18</v>
      </c>
      <c r="H23" s="1" t="s">
        <v>10100</v>
      </c>
      <c r="I23" s="31">
        <v>45081.39435185185</v>
      </c>
      <c r="J23" s="34">
        <v>3000</v>
      </c>
      <c r="K23" s="33">
        <v>2900</v>
      </c>
      <c r="L23" s="33">
        <v>0</v>
      </c>
      <c r="M23" s="33">
        <f t="shared" si="0"/>
        <v>2900</v>
      </c>
      <c r="N23" s="38">
        <v>1</v>
      </c>
      <c r="O23" s="38">
        <v>1</v>
      </c>
    </row>
    <row r="24" spans="1:15" s="1" customFormat="1">
      <c r="A24" t="s">
        <v>4459</v>
      </c>
      <c r="B24" t="s">
        <v>7729</v>
      </c>
      <c r="C24" t="s">
        <v>7730</v>
      </c>
      <c r="D24" t="s">
        <v>7097</v>
      </c>
      <c r="E24" s="30">
        <v>500</v>
      </c>
      <c r="F24" t="s">
        <v>7731</v>
      </c>
      <c r="G24" s="30" t="s">
        <v>18</v>
      </c>
      <c r="H24" s="1" t="s">
        <v>10101</v>
      </c>
      <c r="I24" s="31">
        <v>45237.33766203704</v>
      </c>
      <c r="J24" s="34">
        <v>6000</v>
      </c>
      <c r="K24" s="33">
        <v>6000</v>
      </c>
      <c r="L24" s="33">
        <v>0</v>
      </c>
      <c r="M24" s="33">
        <f t="shared" si="0"/>
        <v>6000</v>
      </c>
      <c r="N24" s="38">
        <v>1</v>
      </c>
      <c r="O24" s="38">
        <v>1</v>
      </c>
    </row>
    <row r="25" spans="1:15" s="1" customFormat="1">
      <c r="A25" s="1" t="s">
        <v>4459</v>
      </c>
      <c r="B25" s="1" t="s">
        <v>7732</v>
      </c>
      <c r="C25" s="1" t="s">
        <v>7733</v>
      </c>
      <c r="D25" s="1" t="s">
        <v>7097</v>
      </c>
      <c r="E25" s="2">
        <v>500</v>
      </c>
      <c r="F25" s="1" t="s">
        <v>7734</v>
      </c>
      <c r="G25" s="30" t="s">
        <v>18</v>
      </c>
      <c r="H25" s="1" t="s">
        <v>10102</v>
      </c>
      <c r="I25" s="29">
        <v>45199.518541666665</v>
      </c>
      <c r="J25" s="4">
        <v>5500</v>
      </c>
      <c r="K25" s="28">
        <v>5600</v>
      </c>
      <c r="M25" s="28">
        <f t="shared" si="0"/>
        <v>5600</v>
      </c>
      <c r="N25" s="38">
        <v>1</v>
      </c>
      <c r="O25" s="38">
        <v>1</v>
      </c>
    </row>
    <row r="26" spans="1:15" s="1" customFormat="1">
      <c r="A26" t="s">
        <v>4459</v>
      </c>
      <c r="B26" t="s">
        <v>7735</v>
      </c>
      <c r="C26" t="s">
        <v>7736</v>
      </c>
      <c r="D26" t="s">
        <v>6757</v>
      </c>
      <c r="E26" s="30">
        <v>500</v>
      </c>
      <c r="F26" t="s">
        <v>7737</v>
      </c>
      <c r="G26" s="30" t="s">
        <v>18</v>
      </c>
      <c r="H26" s="1" t="s">
        <v>10103</v>
      </c>
      <c r="I26" s="31">
        <v>45217.368148148147</v>
      </c>
      <c r="J26" s="34">
        <v>6000</v>
      </c>
      <c r="K26" s="33">
        <v>6400</v>
      </c>
      <c r="L26" s="33">
        <v>0</v>
      </c>
      <c r="M26" s="33">
        <f t="shared" si="0"/>
        <v>6400</v>
      </c>
      <c r="N26" s="38">
        <v>1</v>
      </c>
      <c r="O26" s="38">
        <v>1</v>
      </c>
    </row>
    <row r="27" spans="1:15" s="1" customFormat="1">
      <c r="A27" t="s">
        <v>4459</v>
      </c>
      <c r="B27" t="s">
        <v>7738</v>
      </c>
      <c r="C27" t="s">
        <v>7739</v>
      </c>
      <c r="D27" t="s">
        <v>7701</v>
      </c>
      <c r="E27" s="30">
        <v>500</v>
      </c>
      <c r="F27" t="s">
        <v>7740</v>
      </c>
      <c r="G27" s="30" t="s">
        <v>18</v>
      </c>
      <c r="H27" s="1" t="s">
        <v>10104</v>
      </c>
      <c r="I27" s="31">
        <v>45163.465509259258</v>
      </c>
      <c r="J27" s="34">
        <v>19900</v>
      </c>
      <c r="K27" s="33">
        <v>12600</v>
      </c>
      <c r="L27" s="33">
        <v>0</v>
      </c>
      <c r="M27" s="33">
        <f>SUM(K27:L27)+9000</f>
        <v>21600</v>
      </c>
      <c r="N27" s="38">
        <v>1</v>
      </c>
      <c r="O27" s="38">
        <v>1</v>
      </c>
    </row>
    <row r="28" spans="1:15" s="1" customFormat="1">
      <c r="A28" t="s">
        <v>4459</v>
      </c>
      <c r="B28" t="s">
        <v>7741</v>
      </c>
      <c r="C28" t="s">
        <v>7742</v>
      </c>
      <c r="D28" t="s">
        <v>7701</v>
      </c>
      <c r="E28" s="30">
        <v>500</v>
      </c>
      <c r="F28" t="s">
        <v>7743</v>
      </c>
      <c r="G28" s="30" t="s">
        <v>18</v>
      </c>
      <c r="H28" s="1" t="s">
        <v>10104</v>
      </c>
      <c r="I28" s="31">
        <v>45163.465509259258</v>
      </c>
      <c r="J28"/>
      <c r="K28" s="33">
        <v>9000</v>
      </c>
      <c r="L28" s="33">
        <v>0</v>
      </c>
      <c r="M28" s="33"/>
      <c r="N28" s="38">
        <v>1</v>
      </c>
      <c r="O28" s="38">
        <v>1</v>
      </c>
    </row>
    <row r="29" spans="1:15" s="1" customFormat="1">
      <c r="A29" t="s">
        <v>4459</v>
      </c>
      <c r="B29" t="s">
        <v>7744</v>
      </c>
      <c r="C29" t="s">
        <v>7745</v>
      </c>
      <c r="D29" t="s">
        <v>7727</v>
      </c>
      <c r="E29" s="30">
        <v>500</v>
      </c>
      <c r="F29" t="s">
        <v>7746</v>
      </c>
      <c r="G29" s="30" t="s">
        <v>18</v>
      </c>
      <c r="H29" s="1" t="s">
        <v>10105</v>
      </c>
      <c r="I29" s="31">
        <v>45135.370185185187</v>
      </c>
      <c r="J29" s="34">
        <v>3200</v>
      </c>
      <c r="K29" s="33">
        <v>3500</v>
      </c>
      <c r="L29" s="33">
        <v>0</v>
      </c>
      <c r="M29" s="33">
        <f>SUM(K29:L29)</f>
        <v>3500</v>
      </c>
      <c r="N29" s="38">
        <v>1</v>
      </c>
      <c r="O29" s="38">
        <v>1</v>
      </c>
    </row>
    <row r="30" spans="1:15" s="1" customFormat="1">
      <c r="A30" t="s">
        <v>4459</v>
      </c>
      <c r="B30" t="s">
        <v>7747</v>
      </c>
      <c r="C30" t="s">
        <v>7748</v>
      </c>
      <c r="D30" t="s">
        <v>7705</v>
      </c>
      <c r="E30" s="30">
        <v>500</v>
      </c>
      <c r="F30" t="s">
        <v>7749</v>
      </c>
      <c r="G30" s="30" t="s">
        <v>18</v>
      </c>
      <c r="H30" s="1" t="s">
        <v>10106</v>
      </c>
      <c r="I30" s="31">
        <v>44959.377916666665</v>
      </c>
      <c r="J30" s="34">
        <v>2000</v>
      </c>
      <c r="K30" s="33">
        <v>2200</v>
      </c>
      <c r="L30" s="33">
        <v>0</v>
      </c>
      <c r="M30" s="33">
        <f>SUM(K30:L30)</f>
        <v>2200</v>
      </c>
      <c r="N30" s="38">
        <v>1</v>
      </c>
      <c r="O30" s="38">
        <v>1</v>
      </c>
    </row>
    <row r="31" spans="1:15" s="1" customFormat="1">
      <c r="A31" t="s">
        <v>4459</v>
      </c>
      <c r="B31" t="s">
        <v>7750</v>
      </c>
      <c r="C31" t="s">
        <v>7751</v>
      </c>
      <c r="D31" t="s">
        <v>6757</v>
      </c>
      <c r="E31" s="30">
        <v>500</v>
      </c>
      <c r="F31" t="s">
        <v>7752</v>
      </c>
      <c r="G31" s="30" t="s">
        <v>18</v>
      </c>
      <c r="H31" s="1" t="s">
        <v>10107</v>
      </c>
      <c r="I31" s="31">
        <v>45086.361770833333</v>
      </c>
      <c r="J31" s="34">
        <v>9000</v>
      </c>
      <c r="K31" s="35">
        <v>5800</v>
      </c>
      <c r="L31" s="35">
        <v>0</v>
      </c>
      <c r="M31" s="35">
        <f>SUM(K31:L31)+5000</f>
        <v>10800</v>
      </c>
      <c r="N31" s="38">
        <v>1</v>
      </c>
      <c r="O31" s="38">
        <v>1</v>
      </c>
    </row>
    <row r="32" spans="1:15" s="1" customFormat="1">
      <c r="A32" t="s">
        <v>4459</v>
      </c>
      <c r="B32" t="s">
        <v>7753</v>
      </c>
      <c r="C32" t="s">
        <v>7754</v>
      </c>
      <c r="D32" t="s">
        <v>6757</v>
      </c>
      <c r="E32" s="30">
        <v>500</v>
      </c>
      <c r="F32" t="s">
        <v>7755</v>
      </c>
      <c r="G32" s="30" t="s">
        <v>18</v>
      </c>
      <c r="H32" s="1" t="s">
        <v>10107</v>
      </c>
      <c r="I32" s="31">
        <v>45086.361770833333</v>
      </c>
      <c r="J32" s="34"/>
      <c r="K32" s="35">
        <v>5000</v>
      </c>
      <c r="L32" s="35">
        <v>0</v>
      </c>
      <c r="M32" s="35"/>
      <c r="N32" s="38">
        <v>1</v>
      </c>
      <c r="O32" s="38">
        <v>1</v>
      </c>
    </row>
    <row r="33" spans="1:15" s="1" customFormat="1" ht="15.75">
      <c r="A33" s="1" t="s">
        <v>7275</v>
      </c>
      <c r="B33" t="s">
        <v>7756</v>
      </c>
      <c r="C33" t="s">
        <v>7757</v>
      </c>
      <c r="D33" t="s">
        <v>7393</v>
      </c>
      <c r="E33" s="30">
        <v>500</v>
      </c>
      <c r="F33" s="1" t="s">
        <v>7758</v>
      </c>
      <c r="G33" s="30" t="s">
        <v>18</v>
      </c>
      <c r="H33" s="1" t="s">
        <v>10108</v>
      </c>
      <c r="I33" s="36">
        <v>45271</v>
      </c>
      <c r="J33" s="37">
        <v>3500</v>
      </c>
      <c r="K33" s="37">
        <v>3500</v>
      </c>
      <c r="L33" s="35">
        <v>0</v>
      </c>
      <c r="M33" s="35">
        <f>SUM(K33:L33)</f>
        <v>3500</v>
      </c>
      <c r="N33" s="38">
        <v>1</v>
      </c>
      <c r="O33" s="38">
        <v>1</v>
      </c>
    </row>
  </sheetData>
  <conditionalFormatting sqref="B1">
    <cfRule type="duplicateValues" dxfId="40" priority="2"/>
    <cfRule type="duplicateValues" dxfId="39" priority="3"/>
    <cfRule type="duplicateValues" dxfId="38" priority="4"/>
    <cfRule type="duplicateValues" dxfId="37" priority="5"/>
    <cfRule type="duplicateValues" dxfId="36" priority="6"/>
    <cfRule type="duplicateValues" dxfId="35" priority="7"/>
    <cfRule type="duplicateValues" dxfId="34" priority="8"/>
  </conditionalFormatting>
  <conditionalFormatting sqref="B28">
    <cfRule type="duplicateValues" dxfId="33" priority="19"/>
    <cfRule type="duplicateValues" dxfId="32" priority="20"/>
    <cfRule type="duplicateValues" dxfId="31" priority="21"/>
  </conditionalFormatting>
  <conditionalFormatting sqref="B31:B32">
    <cfRule type="duplicateValues" dxfId="30" priority="16"/>
    <cfRule type="duplicateValues" dxfId="29" priority="17"/>
    <cfRule type="duplicateValues" dxfId="28" priority="18"/>
  </conditionalFormatting>
  <conditionalFormatting sqref="E1">
    <cfRule type="cellIs" dxfId="27" priority="1" operator="between">
      <formula>520</formula>
      <formula>530</formula>
    </cfRule>
  </conditionalFormatting>
  <conditionalFormatting sqref="E28">
    <cfRule type="cellIs" dxfId="26" priority="15" operator="between">
      <formula>520</formula>
      <formula>530</formula>
    </cfRule>
  </conditionalFormatting>
  <conditionalFormatting sqref="E31:E33">
    <cfRule type="cellIs" dxfId="25" priority="14" operator="between">
      <formula>520</formula>
      <formula>530</formula>
    </cfRule>
  </conditionalFormatting>
  <conditionalFormatting sqref="H1">
    <cfRule type="duplicateValues" dxfId="24" priority="9"/>
    <cfRule type="duplicateValues" dxfId="23" priority="10"/>
    <cfRule type="duplicateValues" dxfId="22" priority="11"/>
    <cfRule type="duplicateValues" dxfId="21" priority="12"/>
  </conditionalFormatting>
  <conditionalFormatting sqref="H2:H33">
    <cfRule type="duplicateValues" dxfId="20" priority="13"/>
  </conditionalFormatting>
  <pageMargins left="0.17" right="0.17" top="0.31" bottom="0.17" header="0.17" footer="0.17"/>
  <pageSetup scale="59" fitToHeight="0" orientation="landscape" r:id="rId1"/>
  <headerFooter>
    <oddFooter>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CDD4A-8BAF-4401-B03D-303F5CDA9906}">
  <sheetPr>
    <pageSetUpPr fitToPage="1"/>
  </sheetPr>
  <dimension ref="A1:O64"/>
  <sheetViews>
    <sheetView tabSelected="1" zoomScaleNormal="100" workbookViewId="0">
      <pane ySplit="1" topLeftCell="A2" activePane="bottomLeft" state="frozen"/>
      <selection activeCell="A2" sqref="A2"/>
      <selection pane="bottomLeft" activeCell="A2" sqref="A2"/>
    </sheetView>
  </sheetViews>
  <sheetFormatPr defaultRowHeight="15"/>
  <cols>
    <col min="1" max="1" width="20.7109375" customWidth="1"/>
    <col min="2" max="2" width="25.7109375" customWidth="1"/>
    <col min="3" max="3" width="18.7109375" customWidth="1"/>
    <col min="4" max="4" width="15.7109375" customWidth="1"/>
    <col min="5" max="5" width="10.7109375" customWidth="1"/>
    <col min="6" max="6" width="26.7109375" customWidth="1"/>
    <col min="7" max="7" width="8.7109375" customWidth="1"/>
    <col min="8" max="8" width="18.7109375" customWidth="1"/>
    <col min="9" max="9" width="10.7109375" customWidth="1"/>
    <col min="10" max="13" width="12.7109375" customWidth="1"/>
    <col min="14" max="14" width="9.7109375" customWidth="1"/>
    <col min="15" max="15" width="10.7109375" customWidth="1"/>
  </cols>
  <sheetData>
    <row r="1" spans="1:15" s="42" customFormat="1" ht="42.75" customHeight="1">
      <c r="A1" s="42" t="s">
        <v>1</v>
      </c>
      <c r="B1" s="42" t="s">
        <v>2</v>
      </c>
      <c r="C1" s="42" t="s">
        <v>3</v>
      </c>
      <c r="D1" s="42" t="s">
        <v>4</v>
      </c>
      <c r="E1" s="39" t="s">
        <v>5</v>
      </c>
      <c r="F1" s="42" t="s">
        <v>6</v>
      </c>
      <c r="G1" s="39" t="s">
        <v>7</v>
      </c>
      <c r="H1" s="42" t="s">
        <v>0</v>
      </c>
      <c r="I1" s="43" t="s">
        <v>8</v>
      </c>
      <c r="J1" s="44" t="s">
        <v>9</v>
      </c>
      <c r="K1" s="45" t="s">
        <v>10</v>
      </c>
      <c r="L1" s="45" t="s">
        <v>11</v>
      </c>
      <c r="M1" s="40" t="s">
        <v>12</v>
      </c>
      <c r="N1" s="41" t="s">
        <v>10131</v>
      </c>
      <c r="O1" s="41" t="s">
        <v>10132</v>
      </c>
    </row>
    <row r="2" spans="1:15" s="1" customFormat="1">
      <c r="A2" s="24" t="s">
        <v>3849</v>
      </c>
      <c r="B2" s="24" t="s">
        <v>7637</v>
      </c>
      <c r="C2" s="24" t="s">
        <v>7638</v>
      </c>
      <c r="D2" s="24" t="s">
        <v>7639</v>
      </c>
      <c r="E2" s="25">
        <v>340</v>
      </c>
      <c r="F2" s="24" t="s">
        <v>7640</v>
      </c>
      <c r="G2" s="25" t="s">
        <v>18</v>
      </c>
      <c r="H2" s="1" t="s">
        <v>10075</v>
      </c>
      <c r="I2" s="26">
        <v>45226.617002314815</v>
      </c>
      <c r="J2" s="27">
        <v>200000</v>
      </c>
      <c r="K2" s="28">
        <v>33400</v>
      </c>
      <c r="L2" s="28">
        <v>146100</v>
      </c>
      <c r="M2" s="28">
        <f>SUM(K2:L2)</f>
        <v>179500</v>
      </c>
      <c r="N2" s="38">
        <v>1</v>
      </c>
      <c r="O2" s="38">
        <v>1</v>
      </c>
    </row>
    <row r="3" spans="1:15" s="1" customFormat="1">
      <c r="A3" s="24" t="s">
        <v>3849</v>
      </c>
      <c r="B3" s="24" t="s">
        <v>7641</v>
      </c>
      <c r="C3" s="24" t="s">
        <v>7642</v>
      </c>
      <c r="D3" s="24" t="s">
        <v>7643</v>
      </c>
      <c r="E3" s="25">
        <v>399</v>
      </c>
      <c r="F3" s="24" t="s">
        <v>7644</v>
      </c>
      <c r="G3" s="25" t="s">
        <v>18</v>
      </c>
      <c r="H3" s="1" t="s">
        <v>10076</v>
      </c>
      <c r="I3" s="26">
        <v>45274.457650462966</v>
      </c>
      <c r="J3" s="27">
        <v>265500</v>
      </c>
      <c r="K3" s="28">
        <v>19800</v>
      </c>
      <c r="L3" s="28">
        <v>226400</v>
      </c>
      <c r="M3" s="28">
        <f>SUM(K3:L3)</f>
        <v>246200</v>
      </c>
      <c r="N3" s="38">
        <v>1</v>
      </c>
      <c r="O3" s="38">
        <v>1</v>
      </c>
    </row>
    <row r="4" spans="1:15" s="1" customFormat="1">
      <c r="A4" s="1" t="s">
        <v>3849</v>
      </c>
      <c r="B4" s="24" t="s">
        <v>7645</v>
      </c>
      <c r="C4" s="24" t="s">
        <v>7646</v>
      </c>
      <c r="D4" s="24" t="s">
        <v>7647</v>
      </c>
      <c r="E4" s="25">
        <v>350</v>
      </c>
      <c r="F4" s="24" t="s">
        <v>7648</v>
      </c>
      <c r="G4" s="25" t="s">
        <v>18</v>
      </c>
      <c r="H4" s="1" t="s">
        <v>10077</v>
      </c>
      <c r="I4" s="26">
        <v>45036.535474537035</v>
      </c>
      <c r="J4" s="27">
        <v>420678</v>
      </c>
      <c r="K4" s="28">
        <v>50400</v>
      </c>
      <c r="L4" s="28">
        <v>341300</v>
      </c>
      <c r="M4" s="28">
        <f>SUM(K4:L4)</f>
        <v>391700</v>
      </c>
      <c r="N4" s="38">
        <v>1</v>
      </c>
      <c r="O4" s="38">
        <v>1</v>
      </c>
    </row>
    <row r="5" spans="1:15" s="1" customFormat="1">
      <c r="A5" s="1" t="s">
        <v>4459</v>
      </c>
      <c r="B5" s="24" t="s">
        <v>7649</v>
      </c>
      <c r="C5" s="24" t="s">
        <v>7650</v>
      </c>
      <c r="D5" s="24" t="s">
        <v>7651</v>
      </c>
      <c r="E5" s="25">
        <v>399</v>
      </c>
      <c r="F5" s="24" t="s">
        <v>7652</v>
      </c>
      <c r="G5" s="25" t="s">
        <v>18</v>
      </c>
      <c r="H5" s="1" t="s">
        <v>10078</v>
      </c>
      <c r="I5" s="26">
        <v>44939.406550925924</v>
      </c>
      <c r="J5" s="27">
        <v>7500</v>
      </c>
      <c r="K5" s="28">
        <v>5300</v>
      </c>
      <c r="L5" s="28">
        <v>3000</v>
      </c>
      <c r="M5" s="28">
        <f>SUM(K5:L5)</f>
        <v>8300</v>
      </c>
      <c r="N5" s="38">
        <v>1</v>
      </c>
      <c r="O5" s="38">
        <v>1</v>
      </c>
    </row>
    <row r="6" spans="1:15" s="1" customFormat="1">
      <c r="A6" s="24" t="s">
        <v>4459</v>
      </c>
      <c r="B6" s="24" t="s">
        <v>7653</v>
      </c>
      <c r="C6" s="24" t="s">
        <v>7654</v>
      </c>
      <c r="D6" s="24" t="s">
        <v>7647</v>
      </c>
      <c r="E6" s="25">
        <v>399</v>
      </c>
      <c r="F6" s="24" t="s">
        <v>7655</v>
      </c>
      <c r="G6" s="25" t="s">
        <v>18</v>
      </c>
      <c r="H6" s="1" t="s">
        <v>10079</v>
      </c>
      <c r="I6" s="26">
        <v>44964.576736111114</v>
      </c>
      <c r="J6" s="27">
        <v>225000</v>
      </c>
      <c r="K6" s="28">
        <v>30500</v>
      </c>
      <c r="L6" s="28">
        <v>309800</v>
      </c>
      <c r="M6" s="28">
        <f>SUM(K6:L6)</f>
        <v>340300</v>
      </c>
      <c r="N6" s="38">
        <v>1</v>
      </c>
      <c r="O6" s="38">
        <v>1</v>
      </c>
    </row>
    <row r="7" spans="1:15" s="1" customFormat="1">
      <c r="A7" s="24"/>
      <c r="B7" s="24"/>
      <c r="C7" s="24"/>
      <c r="D7" s="24"/>
      <c r="E7" s="25"/>
      <c r="F7" s="24"/>
      <c r="G7" s="25"/>
      <c r="I7" s="26"/>
      <c r="J7" s="27"/>
      <c r="K7" s="28"/>
      <c r="L7" s="28"/>
      <c r="M7" s="28"/>
      <c r="N7" s="38"/>
      <c r="O7" s="38"/>
    </row>
    <row r="8" spans="1:15" s="1" customFormat="1">
      <c r="A8" t="s">
        <v>3573</v>
      </c>
      <c r="B8" t="s">
        <v>7626</v>
      </c>
      <c r="C8" t="s">
        <v>7627</v>
      </c>
      <c r="D8" t="s">
        <v>7628</v>
      </c>
      <c r="E8" s="30">
        <v>400</v>
      </c>
      <c r="F8" t="s">
        <v>7629</v>
      </c>
      <c r="G8" s="30" t="s">
        <v>18</v>
      </c>
      <c r="H8" s="1" t="s">
        <v>10073</v>
      </c>
      <c r="I8" s="31">
        <v>45153.429328703707</v>
      </c>
      <c r="J8" s="32">
        <v>49000</v>
      </c>
      <c r="K8" s="33">
        <v>205800</v>
      </c>
      <c r="L8" s="33">
        <v>0</v>
      </c>
      <c r="M8" s="33">
        <f>SUM(K8:L8)</f>
        <v>205800</v>
      </c>
      <c r="N8" s="38">
        <v>1</v>
      </c>
      <c r="O8" s="38">
        <v>1</v>
      </c>
    </row>
    <row r="9" spans="1:15" s="1" customFormat="1">
      <c r="A9" s="24" t="s">
        <v>3426</v>
      </c>
      <c r="B9" s="24" t="s">
        <v>7630</v>
      </c>
      <c r="C9" s="24" t="s">
        <v>7631</v>
      </c>
      <c r="D9" s="24" t="s">
        <v>7632</v>
      </c>
      <c r="E9" s="25">
        <v>400</v>
      </c>
      <c r="F9" s="24" t="s">
        <v>7633</v>
      </c>
      <c r="G9" s="25" t="s">
        <v>18</v>
      </c>
      <c r="H9" s="1" t="s">
        <v>10074</v>
      </c>
      <c r="I9" s="26">
        <v>45167.656076388892</v>
      </c>
      <c r="J9" s="32">
        <v>35000</v>
      </c>
      <c r="K9" s="33">
        <v>16300</v>
      </c>
      <c r="L9" s="33">
        <v>0</v>
      </c>
      <c r="M9" s="33">
        <f>SUM(K9:L9)+11700</f>
        <v>28000</v>
      </c>
      <c r="N9" s="38">
        <v>1</v>
      </c>
      <c r="O9" s="38">
        <v>1</v>
      </c>
    </row>
    <row r="10" spans="1:15" s="1" customFormat="1">
      <c r="A10" s="24" t="s">
        <v>3426</v>
      </c>
      <c r="B10" s="24" t="s">
        <v>7634</v>
      </c>
      <c r="C10" s="24" t="s">
        <v>7635</v>
      </c>
      <c r="D10" s="24" t="s">
        <v>7632</v>
      </c>
      <c r="E10" s="25">
        <v>400</v>
      </c>
      <c r="F10" s="24" t="s">
        <v>7636</v>
      </c>
      <c r="G10" s="25" t="s">
        <v>18</v>
      </c>
      <c r="H10" s="1" t="s">
        <v>10074</v>
      </c>
      <c r="I10" s="26">
        <v>45167.656076388892</v>
      </c>
      <c r="J10" s="32"/>
      <c r="K10" s="33">
        <v>11700</v>
      </c>
      <c r="L10" s="33">
        <v>0</v>
      </c>
      <c r="M10" s="33"/>
      <c r="N10" s="38">
        <v>1</v>
      </c>
      <c r="O10" s="38">
        <v>1</v>
      </c>
    </row>
    <row r="11" spans="1:15" s="1" customFormat="1">
      <c r="A11" s="24"/>
      <c r="B11" s="24"/>
      <c r="C11" s="24"/>
      <c r="D11" s="24"/>
      <c r="E11" s="25"/>
      <c r="F11" s="24"/>
      <c r="G11" s="25"/>
      <c r="I11" s="26"/>
      <c r="J11" s="32"/>
      <c r="K11" s="33"/>
      <c r="L11" s="33"/>
      <c r="M11" s="33"/>
      <c r="N11" s="38"/>
      <c r="O11" s="38"/>
    </row>
    <row r="12" spans="1:15" s="1" customFormat="1">
      <c r="A12" s="24" t="s">
        <v>2500</v>
      </c>
      <c r="B12" s="24" t="s">
        <v>7526</v>
      </c>
      <c r="C12" s="24" t="s">
        <v>7527</v>
      </c>
      <c r="D12" s="24" t="s">
        <v>7528</v>
      </c>
      <c r="E12" s="25">
        <v>460</v>
      </c>
      <c r="F12" s="24" t="s">
        <v>7529</v>
      </c>
      <c r="G12" s="25" t="s">
        <v>18</v>
      </c>
      <c r="H12" s="1" t="s">
        <v>10058</v>
      </c>
      <c r="I12" s="26">
        <v>45008.597604166665</v>
      </c>
      <c r="J12" s="27">
        <v>500000</v>
      </c>
      <c r="K12" s="28">
        <v>106200</v>
      </c>
      <c r="L12" s="28">
        <v>276200</v>
      </c>
      <c r="M12" s="28">
        <f>SUM(K12:L12)</f>
        <v>382400</v>
      </c>
      <c r="N12" s="38">
        <v>1</v>
      </c>
      <c r="O12" s="38">
        <v>1</v>
      </c>
    </row>
    <row r="13" spans="1:15" s="1" customFormat="1">
      <c r="A13" s="24" t="s">
        <v>3711</v>
      </c>
      <c r="B13" s="24" t="s">
        <v>7530</v>
      </c>
      <c r="C13" s="24" t="s">
        <v>7531</v>
      </c>
      <c r="D13" s="24" t="s">
        <v>7532</v>
      </c>
      <c r="E13" s="25">
        <v>420</v>
      </c>
      <c r="F13" s="24" t="s">
        <v>7533</v>
      </c>
      <c r="G13" s="25" t="s">
        <v>18</v>
      </c>
      <c r="H13" s="1" t="s">
        <v>10059</v>
      </c>
      <c r="I13" s="26">
        <v>44932.404710648145</v>
      </c>
      <c r="J13" s="27">
        <v>79000</v>
      </c>
      <c r="K13" s="28">
        <v>11600</v>
      </c>
      <c r="L13" s="28">
        <v>65600</v>
      </c>
      <c r="M13" s="28">
        <f>SUM(K13:L13)</f>
        <v>77200</v>
      </c>
      <c r="N13" s="38">
        <v>1</v>
      </c>
      <c r="O13" s="38">
        <v>1</v>
      </c>
    </row>
    <row r="14" spans="1:15" s="1" customFormat="1">
      <c r="A14" s="24" t="s">
        <v>3711</v>
      </c>
      <c r="B14" s="24" t="s">
        <v>7534</v>
      </c>
      <c r="C14" s="24" t="s">
        <v>7535</v>
      </c>
      <c r="D14" s="24" t="s">
        <v>7532</v>
      </c>
      <c r="E14" s="25">
        <v>420</v>
      </c>
      <c r="F14" s="24" t="s">
        <v>7536</v>
      </c>
      <c r="G14" s="25" t="s">
        <v>18</v>
      </c>
      <c r="H14" s="1" t="s">
        <v>10060</v>
      </c>
      <c r="I14" s="26">
        <v>45196.402488425927</v>
      </c>
      <c r="J14" s="27">
        <v>120000</v>
      </c>
      <c r="K14" s="28">
        <v>14300</v>
      </c>
      <c r="L14" s="28">
        <v>86500</v>
      </c>
      <c r="M14" s="28">
        <f>SUM(K14:L14)+9900</f>
        <v>110700</v>
      </c>
      <c r="N14" s="38">
        <v>1</v>
      </c>
      <c r="O14" s="38">
        <v>1</v>
      </c>
    </row>
    <row r="15" spans="1:15" s="1" customFormat="1">
      <c r="A15" s="24" t="s">
        <v>3711</v>
      </c>
      <c r="B15" s="24" t="s">
        <v>7537</v>
      </c>
      <c r="C15" s="24" t="s">
        <v>7538</v>
      </c>
      <c r="D15" s="24" t="s">
        <v>7532</v>
      </c>
      <c r="E15" s="25">
        <v>400</v>
      </c>
      <c r="F15" s="24" t="s">
        <v>7536</v>
      </c>
      <c r="G15" s="25" t="s">
        <v>18</v>
      </c>
      <c r="H15" s="1" t="s">
        <v>10060</v>
      </c>
      <c r="I15" s="26">
        <v>45196.402488425927</v>
      </c>
      <c r="J15" s="27"/>
      <c r="K15" s="28">
        <v>9900</v>
      </c>
      <c r="L15" s="28">
        <v>0</v>
      </c>
      <c r="M15" s="28"/>
      <c r="N15" s="38">
        <v>1</v>
      </c>
      <c r="O15" s="38">
        <v>1</v>
      </c>
    </row>
    <row r="16" spans="1:15" s="1" customFormat="1">
      <c r="A16" s="24" t="s">
        <v>3678</v>
      </c>
      <c r="B16" s="24" t="s">
        <v>7539</v>
      </c>
      <c r="C16" s="24" t="s">
        <v>7540</v>
      </c>
      <c r="D16" s="24" t="s">
        <v>7541</v>
      </c>
      <c r="E16" s="25">
        <v>420</v>
      </c>
      <c r="F16" s="24" t="s">
        <v>7542</v>
      </c>
      <c r="G16" s="25" t="s">
        <v>18</v>
      </c>
      <c r="H16" s="1" t="s">
        <v>10061</v>
      </c>
      <c r="I16" s="26">
        <v>45226</v>
      </c>
      <c r="J16" s="27">
        <v>150000</v>
      </c>
      <c r="K16" s="28">
        <v>15700</v>
      </c>
      <c r="L16" s="28">
        <v>64400</v>
      </c>
      <c r="M16" s="28">
        <f>SUM(K16:L16)+9900</f>
        <v>90000</v>
      </c>
      <c r="N16" s="38">
        <v>1</v>
      </c>
      <c r="O16" s="38">
        <v>1</v>
      </c>
    </row>
    <row r="17" spans="1:15" s="1" customFormat="1">
      <c r="A17" s="24" t="s">
        <v>3849</v>
      </c>
      <c r="B17" s="24" t="s">
        <v>7543</v>
      </c>
      <c r="C17" s="24" t="s">
        <v>7544</v>
      </c>
      <c r="D17" s="24" t="s">
        <v>7545</v>
      </c>
      <c r="E17" s="25">
        <v>420</v>
      </c>
      <c r="F17" s="24" t="s">
        <v>7546</v>
      </c>
      <c r="G17" s="25" t="s">
        <v>18</v>
      </c>
      <c r="H17" s="1" t="s">
        <v>10062</v>
      </c>
      <c r="I17" s="26">
        <v>45184.439849537041</v>
      </c>
      <c r="J17" s="27">
        <v>100000</v>
      </c>
      <c r="K17" s="28">
        <v>16900</v>
      </c>
      <c r="L17" s="28">
        <v>70400</v>
      </c>
      <c r="M17" s="28">
        <f>SUM(K17:L17)</f>
        <v>87300</v>
      </c>
      <c r="N17" s="38">
        <v>1</v>
      </c>
      <c r="O17" s="38">
        <v>1</v>
      </c>
    </row>
    <row r="18" spans="1:15" s="1" customFormat="1">
      <c r="A18" s="24" t="s">
        <v>3849</v>
      </c>
      <c r="B18" s="24" t="s">
        <v>7547</v>
      </c>
      <c r="C18" s="24" t="s">
        <v>7548</v>
      </c>
      <c r="D18" s="24" t="s">
        <v>7549</v>
      </c>
      <c r="E18" s="25">
        <v>447</v>
      </c>
      <c r="F18" s="24" t="s">
        <v>7550</v>
      </c>
      <c r="G18" s="25" t="s">
        <v>18</v>
      </c>
      <c r="H18" s="1" t="s">
        <v>10063</v>
      </c>
      <c r="I18" s="26">
        <v>45090.530335648145</v>
      </c>
      <c r="J18" s="27">
        <v>600000</v>
      </c>
      <c r="K18" s="28">
        <v>99600</v>
      </c>
      <c r="L18" s="28">
        <v>367300</v>
      </c>
      <c r="M18" s="28">
        <f>SUM(K18:L18)</f>
        <v>466900</v>
      </c>
      <c r="N18" s="38">
        <v>1</v>
      </c>
      <c r="O18" s="38">
        <v>1</v>
      </c>
    </row>
    <row r="19" spans="1:15" s="1" customFormat="1">
      <c r="A19" s="24" t="s">
        <v>3849</v>
      </c>
      <c r="B19" s="24" t="s">
        <v>7551</v>
      </c>
      <c r="C19" s="24" t="s">
        <v>7552</v>
      </c>
      <c r="D19" s="24" t="s">
        <v>7553</v>
      </c>
      <c r="E19" s="25">
        <v>452</v>
      </c>
      <c r="F19" s="24" t="s">
        <v>7554</v>
      </c>
      <c r="G19" s="25" t="s">
        <v>18</v>
      </c>
      <c r="H19" s="1" t="s">
        <v>10064</v>
      </c>
      <c r="I19" s="26">
        <v>45042.366099537037</v>
      </c>
      <c r="J19" s="27">
        <v>142000</v>
      </c>
      <c r="K19" s="28">
        <v>22300</v>
      </c>
      <c r="L19" s="28">
        <v>38200</v>
      </c>
      <c r="M19" s="28">
        <f>SUM(K19:L19)+33500+33500</f>
        <v>127500</v>
      </c>
      <c r="N19" s="38">
        <v>1</v>
      </c>
      <c r="O19" s="38">
        <v>1</v>
      </c>
    </row>
    <row r="20" spans="1:15" s="1" customFormat="1">
      <c r="A20" s="24" t="s">
        <v>3849</v>
      </c>
      <c r="B20" s="24" t="s">
        <v>7555</v>
      </c>
      <c r="C20" s="24" t="s">
        <v>7556</v>
      </c>
      <c r="D20" s="24" t="s">
        <v>7557</v>
      </c>
      <c r="E20" s="25">
        <v>452</v>
      </c>
      <c r="F20" s="24" t="s">
        <v>7558</v>
      </c>
      <c r="G20" s="25" t="s">
        <v>18</v>
      </c>
      <c r="H20" s="1" t="s">
        <v>10064</v>
      </c>
      <c r="I20" s="26">
        <v>45042.366099537037</v>
      </c>
      <c r="J20" s="27"/>
      <c r="K20" s="28">
        <v>33500</v>
      </c>
      <c r="L20" s="28">
        <v>0</v>
      </c>
      <c r="M20" s="28"/>
      <c r="N20" s="38">
        <v>1</v>
      </c>
      <c r="O20" s="38">
        <v>1</v>
      </c>
    </row>
    <row r="21" spans="1:15" s="1" customFormat="1">
      <c r="A21" s="24" t="s">
        <v>3849</v>
      </c>
      <c r="B21" s="24" t="s">
        <v>7559</v>
      </c>
      <c r="C21" s="24" t="s">
        <v>7560</v>
      </c>
      <c r="D21" s="24" t="s">
        <v>7557</v>
      </c>
      <c r="E21" s="25">
        <v>452</v>
      </c>
      <c r="F21" s="24" t="s">
        <v>7561</v>
      </c>
      <c r="G21" s="25" t="s">
        <v>18</v>
      </c>
      <c r="H21" s="1" t="s">
        <v>10064</v>
      </c>
      <c r="I21" s="26">
        <v>45042.366099537037</v>
      </c>
      <c r="J21" s="27"/>
      <c r="K21" s="28">
        <v>33500</v>
      </c>
      <c r="L21" s="28">
        <v>0</v>
      </c>
      <c r="M21" s="28"/>
      <c r="N21" s="38">
        <v>1</v>
      </c>
      <c r="O21" s="38">
        <v>1</v>
      </c>
    </row>
    <row r="22" spans="1:15" s="1" customFormat="1">
      <c r="A22" s="1" t="s">
        <v>3849</v>
      </c>
      <c r="B22" s="1" t="s">
        <v>7562</v>
      </c>
      <c r="C22" s="1" t="s">
        <v>7563</v>
      </c>
      <c r="D22" s="1" t="s">
        <v>7564</v>
      </c>
      <c r="E22" s="2">
        <v>429</v>
      </c>
      <c r="F22" s="1" t="s">
        <v>7565</v>
      </c>
      <c r="G22" s="25" t="s">
        <v>18</v>
      </c>
      <c r="H22" s="1" t="s">
        <v>10065</v>
      </c>
      <c r="I22" s="29">
        <v>45012.350312499999</v>
      </c>
      <c r="J22" s="27">
        <v>950000</v>
      </c>
      <c r="K22" s="28">
        <v>265300</v>
      </c>
      <c r="L22" s="28">
        <v>831300</v>
      </c>
      <c r="M22" s="28">
        <f t="shared" ref="M22:M27" si="0">SUM(K22:L22)</f>
        <v>1096600</v>
      </c>
      <c r="N22" s="38">
        <v>1</v>
      </c>
      <c r="O22" s="38">
        <v>1</v>
      </c>
    </row>
    <row r="23" spans="1:15" s="1" customFormat="1">
      <c r="A23" s="1" t="s">
        <v>3849</v>
      </c>
      <c r="B23" s="1" t="s">
        <v>7566</v>
      </c>
      <c r="C23" s="1" t="s">
        <v>7567</v>
      </c>
      <c r="D23" s="1" t="s">
        <v>7568</v>
      </c>
      <c r="E23" s="2">
        <v>420</v>
      </c>
      <c r="F23" s="1" t="s">
        <v>7569</v>
      </c>
      <c r="G23" s="25" t="s">
        <v>18</v>
      </c>
      <c r="H23" s="1" t="s">
        <v>10066</v>
      </c>
      <c r="I23" s="29">
        <v>45281.449756944399</v>
      </c>
      <c r="J23" s="27">
        <v>100000</v>
      </c>
      <c r="K23" s="28">
        <v>61500</v>
      </c>
      <c r="L23" s="28">
        <v>49900</v>
      </c>
      <c r="M23" s="28">
        <f t="shared" si="0"/>
        <v>111400</v>
      </c>
      <c r="N23" s="38">
        <v>1</v>
      </c>
      <c r="O23" s="38">
        <v>1</v>
      </c>
    </row>
    <row r="24" spans="1:15" s="1" customFormat="1">
      <c r="A24" s="1" t="s">
        <v>3849</v>
      </c>
      <c r="B24" s="1" t="s">
        <v>7570</v>
      </c>
      <c r="C24" s="1" t="s">
        <v>7571</v>
      </c>
      <c r="D24" s="1" t="s">
        <v>7553</v>
      </c>
      <c r="E24" s="2">
        <v>455</v>
      </c>
      <c r="F24" s="1" t="s">
        <v>7572</v>
      </c>
      <c r="G24" s="25" t="s">
        <v>18</v>
      </c>
      <c r="H24" s="1" t="s">
        <v>10067</v>
      </c>
      <c r="I24" s="29">
        <v>45217.4528587963</v>
      </c>
      <c r="J24" s="27">
        <v>65000</v>
      </c>
      <c r="K24" s="28">
        <v>33400</v>
      </c>
      <c r="L24" s="28">
        <v>34600</v>
      </c>
      <c r="M24" s="28">
        <f t="shared" si="0"/>
        <v>68000</v>
      </c>
      <c r="N24" s="38">
        <v>1</v>
      </c>
      <c r="O24" s="38">
        <v>1</v>
      </c>
    </row>
    <row r="25" spans="1:15" s="1" customFormat="1">
      <c r="A25" s="1" t="s">
        <v>3849</v>
      </c>
      <c r="B25" s="1" t="s">
        <v>7573</v>
      </c>
      <c r="C25" s="1" t="s">
        <v>7574</v>
      </c>
      <c r="D25" s="1" t="s">
        <v>7545</v>
      </c>
      <c r="E25" s="2">
        <v>429</v>
      </c>
      <c r="F25" s="1" t="s">
        <v>7575</v>
      </c>
      <c r="G25" s="25" t="s">
        <v>18</v>
      </c>
      <c r="H25" s="1" t="s">
        <v>10068</v>
      </c>
      <c r="I25" s="29">
        <v>45267.371782407397</v>
      </c>
      <c r="J25" s="27">
        <v>110000</v>
      </c>
      <c r="K25" s="28">
        <v>35700</v>
      </c>
      <c r="L25" s="28">
        <v>74800</v>
      </c>
      <c r="M25" s="28">
        <f t="shared" si="0"/>
        <v>110500</v>
      </c>
      <c r="N25" s="38">
        <v>1</v>
      </c>
      <c r="O25" s="38">
        <v>1</v>
      </c>
    </row>
    <row r="26" spans="1:15" s="1" customFormat="1">
      <c r="A26" s="1" t="s">
        <v>3849</v>
      </c>
      <c r="B26" s="1" t="s">
        <v>7576</v>
      </c>
      <c r="C26" s="1" t="s">
        <v>7577</v>
      </c>
      <c r="D26" s="1" t="s">
        <v>7545</v>
      </c>
      <c r="E26" s="2">
        <v>430</v>
      </c>
      <c r="F26" s="1" t="s">
        <v>7578</v>
      </c>
      <c r="G26" s="25" t="s">
        <v>18</v>
      </c>
      <c r="H26" s="1" t="s">
        <v>10069</v>
      </c>
      <c r="I26" s="29">
        <v>45078.349814814799</v>
      </c>
      <c r="J26" s="27">
        <v>499000</v>
      </c>
      <c r="K26" s="28">
        <v>67400</v>
      </c>
      <c r="L26" s="28">
        <v>341300</v>
      </c>
      <c r="M26" s="28">
        <f t="shared" si="0"/>
        <v>408700</v>
      </c>
      <c r="N26" s="38">
        <v>1</v>
      </c>
      <c r="O26" s="38">
        <v>1</v>
      </c>
    </row>
    <row r="27" spans="1:15" s="1" customFormat="1">
      <c r="A27" s="1" t="s">
        <v>3849</v>
      </c>
      <c r="B27" s="1" t="s">
        <v>7579</v>
      </c>
      <c r="C27" s="1" t="s">
        <v>7580</v>
      </c>
      <c r="D27" s="1" t="s">
        <v>7581</v>
      </c>
      <c r="E27" s="2">
        <v>429</v>
      </c>
      <c r="F27" s="1" t="s">
        <v>7582</v>
      </c>
      <c r="G27" s="25" t="s">
        <v>18</v>
      </c>
      <c r="H27" s="1" t="s">
        <v>10070</v>
      </c>
      <c r="I27" s="29">
        <v>44981.622326388897</v>
      </c>
      <c r="J27" s="27">
        <v>175000</v>
      </c>
      <c r="K27" s="28">
        <v>7200</v>
      </c>
      <c r="L27" s="28">
        <v>135600</v>
      </c>
      <c r="M27" s="28">
        <f t="shared" si="0"/>
        <v>142800</v>
      </c>
      <c r="N27" s="38">
        <v>1</v>
      </c>
      <c r="O27" s="38">
        <v>1</v>
      </c>
    </row>
    <row r="28" spans="1:15" s="1" customFormat="1">
      <c r="A28" s="24" t="s">
        <v>3849</v>
      </c>
      <c r="B28" s="24" t="s">
        <v>7583</v>
      </c>
      <c r="C28" s="24" t="s">
        <v>7584</v>
      </c>
      <c r="D28" s="24" t="s">
        <v>7553</v>
      </c>
      <c r="E28" s="25">
        <v>456</v>
      </c>
      <c r="F28" s="24" t="s">
        <v>7585</v>
      </c>
      <c r="G28" s="25" t="s">
        <v>18</v>
      </c>
      <c r="H28" s="1" t="s">
        <v>10071</v>
      </c>
      <c r="I28" s="26">
        <v>44951.655590277776</v>
      </c>
      <c r="J28" s="27">
        <v>175000</v>
      </c>
      <c r="K28" s="28">
        <v>18500</v>
      </c>
      <c r="L28" s="28">
        <v>3900</v>
      </c>
      <c r="M28" s="28">
        <f>SUM(K28:L28)+184200</f>
        <v>206600</v>
      </c>
      <c r="N28" s="38">
        <v>1</v>
      </c>
      <c r="O28" s="38">
        <v>1</v>
      </c>
    </row>
    <row r="29" spans="1:15" s="1" customFormat="1">
      <c r="A29" s="24" t="s">
        <v>3849</v>
      </c>
      <c r="B29" s="24" t="s">
        <v>7586</v>
      </c>
      <c r="C29" s="24" t="s">
        <v>7587</v>
      </c>
      <c r="D29" s="24" t="s">
        <v>7545</v>
      </c>
      <c r="E29" s="25">
        <v>429</v>
      </c>
      <c r="F29" s="24" t="s">
        <v>7588</v>
      </c>
      <c r="G29" s="25" t="s">
        <v>18</v>
      </c>
      <c r="H29" s="1" t="s">
        <v>10071</v>
      </c>
      <c r="I29" s="26">
        <v>44951.655590277776</v>
      </c>
      <c r="J29" s="27"/>
      <c r="K29" s="28">
        <v>16500</v>
      </c>
      <c r="L29" s="28">
        <v>167700</v>
      </c>
      <c r="M29" s="28"/>
      <c r="N29" s="38">
        <v>1</v>
      </c>
      <c r="O29" s="38">
        <v>1</v>
      </c>
    </row>
    <row r="30" spans="1:15" s="1" customFormat="1">
      <c r="A30" s="24" t="s">
        <v>3849</v>
      </c>
      <c r="B30" s="24" t="s">
        <v>7589</v>
      </c>
      <c r="C30" s="24" t="s">
        <v>7590</v>
      </c>
      <c r="D30" s="24" t="s">
        <v>4206</v>
      </c>
      <c r="E30" s="25">
        <v>499</v>
      </c>
      <c r="F30" s="24" t="s">
        <v>7591</v>
      </c>
      <c r="G30" s="25" t="s">
        <v>18</v>
      </c>
      <c r="H30" s="1" t="s">
        <v>10072</v>
      </c>
      <c r="I30" s="26">
        <v>45015.510277777779</v>
      </c>
      <c r="J30" s="27">
        <v>170000</v>
      </c>
      <c r="K30" s="28">
        <v>34600</v>
      </c>
      <c r="L30" s="28">
        <v>85300</v>
      </c>
      <c r="M30" s="28">
        <f t="shared" ref="M30:M39" si="1">SUM(K30:L30)</f>
        <v>119900</v>
      </c>
      <c r="N30" s="38">
        <v>1.36</v>
      </c>
      <c r="O30" s="38">
        <v>1.36</v>
      </c>
    </row>
    <row r="31" spans="1:15" s="1" customFormat="1">
      <c r="A31" s="24" t="s">
        <v>4459</v>
      </c>
      <c r="B31" s="24" t="s">
        <v>7592</v>
      </c>
      <c r="C31" s="24" t="s">
        <v>7593</v>
      </c>
      <c r="D31" s="24" t="s">
        <v>7594</v>
      </c>
      <c r="E31" s="25">
        <v>429</v>
      </c>
      <c r="F31" s="24" t="s">
        <v>7595</v>
      </c>
      <c r="G31" s="25" t="s">
        <v>18</v>
      </c>
      <c r="H31" s="1" t="s">
        <v>10122</v>
      </c>
      <c r="I31" s="26">
        <v>45091.6559375</v>
      </c>
      <c r="J31" s="27">
        <v>42000</v>
      </c>
      <c r="K31" s="28">
        <v>7300</v>
      </c>
      <c r="L31" s="28">
        <v>39000</v>
      </c>
      <c r="M31" s="28">
        <f t="shared" si="1"/>
        <v>46300</v>
      </c>
      <c r="N31" s="38">
        <v>1</v>
      </c>
      <c r="O31" s="38">
        <v>1</v>
      </c>
    </row>
    <row r="32" spans="1:15" s="1" customFormat="1">
      <c r="A32" s="1" t="s">
        <v>4459</v>
      </c>
      <c r="B32" s="1" t="s">
        <v>7596</v>
      </c>
      <c r="C32" s="1" t="s">
        <v>7597</v>
      </c>
      <c r="D32" s="1" t="s">
        <v>7594</v>
      </c>
      <c r="E32" s="2">
        <v>447</v>
      </c>
      <c r="F32" s="1" t="s">
        <v>7598</v>
      </c>
      <c r="G32" s="25" t="s">
        <v>18</v>
      </c>
      <c r="H32" s="1" t="s">
        <v>10125</v>
      </c>
      <c r="I32" s="29">
        <v>45274.658761574101</v>
      </c>
      <c r="J32" s="27">
        <v>110000</v>
      </c>
      <c r="K32" s="28">
        <v>7600</v>
      </c>
      <c r="L32" s="28">
        <v>107500</v>
      </c>
      <c r="M32" s="28">
        <f t="shared" si="1"/>
        <v>115100</v>
      </c>
      <c r="N32" s="38">
        <v>1</v>
      </c>
      <c r="O32" s="38">
        <v>1</v>
      </c>
    </row>
    <row r="33" spans="1:15" s="1" customFormat="1">
      <c r="A33" s="1" t="s">
        <v>4459</v>
      </c>
      <c r="B33" s="1" t="s">
        <v>7599</v>
      </c>
      <c r="C33" s="1" t="s">
        <v>7600</v>
      </c>
      <c r="D33" s="1" t="s">
        <v>7601</v>
      </c>
      <c r="E33" s="2">
        <v>429</v>
      </c>
      <c r="F33" s="1" t="s">
        <v>7602</v>
      </c>
      <c r="G33" s="25" t="s">
        <v>18</v>
      </c>
      <c r="H33" s="1" t="s">
        <v>10126</v>
      </c>
      <c r="I33" s="29">
        <v>45223.646666666697</v>
      </c>
      <c r="J33" s="27">
        <v>145000</v>
      </c>
      <c r="K33" s="28">
        <v>22000</v>
      </c>
      <c r="L33" s="28">
        <v>123500</v>
      </c>
      <c r="M33" s="28">
        <f t="shared" si="1"/>
        <v>145500</v>
      </c>
      <c r="N33" s="38">
        <v>1</v>
      </c>
      <c r="O33" s="38">
        <v>1</v>
      </c>
    </row>
    <row r="34" spans="1:15" s="1" customFormat="1">
      <c r="A34" s="1" t="s">
        <v>4459</v>
      </c>
      <c r="B34" s="1" t="s">
        <v>7603</v>
      </c>
      <c r="C34" s="1" t="s">
        <v>7604</v>
      </c>
      <c r="D34" s="1" t="s">
        <v>7605</v>
      </c>
      <c r="E34" s="2">
        <v>449</v>
      </c>
      <c r="F34" s="1" t="s">
        <v>7606</v>
      </c>
      <c r="G34" s="25" t="s">
        <v>18</v>
      </c>
      <c r="H34" s="1" t="s">
        <v>10127</v>
      </c>
      <c r="I34" s="29">
        <v>45239.672245370399</v>
      </c>
      <c r="J34" s="27">
        <v>1500000</v>
      </c>
      <c r="K34" s="28">
        <v>106200</v>
      </c>
      <c r="L34" s="28">
        <v>1348100</v>
      </c>
      <c r="M34" s="28">
        <f t="shared" si="1"/>
        <v>1454300</v>
      </c>
      <c r="N34" s="38">
        <v>1</v>
      </c>
      <c r="O34" s="38">
        <v>1</v>
      </c>
    </row>
    <row r="35" spans="1:15" s="1" customFormat="1">
      <c r="A35" s="1" t="s">
        <v>4459</v>
      </c>
      <c r="B35" s="1" t="s">
        <v>7607</v>
      </c>
      <c r="C35" s="1" t="s">
        <v>7608</v>
      </c>
      <c r="D35" s="1" t="s">
        <v>7609</v>
      </c>
      <c r="E35" s="2">
        <v>444</v>
      </c>
      <c r="F35" s="1" t="s">
        <v>7610</v>
      </c>
      <c r="G35" s="25" t="s">
        <v>18</v>
      </c>
      <c r="H35" s="1" t="s">
        <v>10123</v>
      </c>
      <c r="I35" s="29">
        <v>45044.595972222203</v>
      </c>
      <c r="J35" s="27">
        <v>215000</v>
      </c>
      <c r="K35" s="28">
        <v>29300</v>
      </c>
      <c r="L35" s="28">
        <v>157600</v>
      </c>
      <c r="M35" s="28">
        <f t="shared" si="1"/>
        <v>186900</v>
      </c>
      <c r="N35" s="38">
        <v>1</v>
      </c>
      <c r="O35" s="38">
        <v>1</v>
      </c>
    </row>
    <row r="36" spans="1:15" s="1" customFormat="1">
      <c r="A36" s="1" t="s">
        <v>4459</v>
      </c>
      <c r="B36" s="1" t="s">
        <v>7611</v>
      </c>
      <c r="C36" s="1" t="s">
        <v>7612</v>
      </c>
      <c r="D36" s="1" t="s">
        <v>7594</v>
      </c>
      <c r="E36" s="2">
        <v>447</v>
      </c>
      <c r="F36" s="1" t="s">
        <v>7613</v>
      </c>
      <c r="G36" s="25" t="s">
        <v>18</v>
      </c>
      <c r="H36" s="1" t="s">
        <v>10124</v>
      </c>
      <c r="I36" s="29">
        <v>45040.538680555597</v>
      </c>
      <c r="J36" s="27">
        <v>585000</v>
      </c>
      <c r="K36" s="28">
        <v>10000</v>
      </c>
      <c r="L36" s="28">
        <v>486100</v>
      </c>
      <c r="M36" s="28">
        <f t="shared" si="1"/>
        <v>496100</v>
      </c>
      <c r="N36" s="38">
        <v>1</v>
      </c>
      <c r="O36" s="38">
        <v>1</v>
      </c>
    </row>
    <row r="37" spans="1:15" s="1" customFormat="1">
      <c r="A37" s="1" t="s">
        <v>4459</v>
      </c>
      <c r="B37" s="1" t="s">
        <v>7614</v>
      </c>
      <c r="C37" s="1" t="s">
        <v>7615</v>
      </c>
      <c r="D37" s="1" t="s">
        <v>7616</v>
      </c>
      <c r="E37" s="2">
        <v>429</v>
      </c>
      <c r="F37" s="1" t="s">
        <v>7617</v>
      </c>
      <c r="G37" s="25" t="s">
        <v>18</v>
      </c>
      <c r="H37" s="1" t="s">
        <v>10128</v>
      </c>
      <c r="I37" s="29">
        <v>45251</v>
      </c>
      <c r="J37" s="27">
        <v>92500</v>
      </c>
      <c r="K37" s="28">
        <v>45600</v>
      </c>
      <c r="L37" s="28">
        <v>29300</v>
      </c>
      <c r="M37" s="28">
        <f t="shared" si="1"/>
        <v>74900</v>
      </c>
      <c r="N37" s="38">
        <v>1</v>
      </c>
      <c r="O37" s="38">
        <v>1</v>
      </c>
    </row>
    <row r="38" spans="1:15" s="1" customFormat="1">
      <c r="A38" s="1" t="s">
        <v>4459</v>
      </c>
      <c r="B38" s="1" t="s">
        <v>7618</v>
      </c>
      <c r="C38" s="1" t="s">
        <v>7619</v>
      </c>
      <c r="D38" s="1" t="s">
        <v>7620</v>
      </c>
      <c r="E38" s="2">
        <v>401</v>
      </c>
      <c r="F38" s="1" t="s">
        <v>7621</v>
      </c>
      <c r="G38" s="25" t="s">
        <v>18</v>
      </c>
      <c r="H38" s="1" t="s">
        <v>10129</v>
      </c>
      <c r="I38" s="29">
        <v>45274</v>
      </c>
      <c r="J38" s="27">
        <v>85000</v>
      </c>
      <c r="K38" s="28">
        <v>2300</v>
      </c>
      <c r="L38" s="28">
        <v>77800</v>
      </c>
      <c r="M38" s="28">
        <f t="shared" si="1"/>
        <v>80100</v>
      </c>
      <c r="N38" s="38">
        <v>1</v>
      </c>
      <c r="O38" s="38">
        <v>1</v>
      </c>
    </row>
    <row r="39" spans="1:15" s="1" customFormat="1">
      <c r="A39" s="24" t="s">
        <v>4459</v>
      </c>
      <c r="B39" s="24" t="s">
        <v>7622</v>
      </c>
      <c r="C39" s="24" t="s">
        <v>7623</v>
      </c>
      <c r="D39" s="24" t="s">
        <v>7624</v>
      </c>
      <c r="E39" s="25">
        <v>455</v>
      </c>
      <c r="F39" s="24" t="s">
        <v>7625</v>
      </c>
      <c r="G39" s="25" t="s">
        <v>18</v>
      </c>
      <c r="H39" s="1" t="s">
        <v>10130</v>
      </c>
      <c r="I39" s="26">
        <v>45152.680011574077</v>
      </c>
      <c r="J39" s="27">
        <v>80000</v>
      </c>
      <c r="K39" s="28">
        <v>12900</v>
      </c>
      <c r="L39" s="28">
        <v>51200</v>
      </c>
      <c r="M39" s="28">
        <f t="shared" si="1"/>
        <v>64100</v>
      </c>
      <c r="N39" s="38">
        <v>1</v>
      </c>
      <c r="O39" s="38">
        <v>1</v>
      </c>
    </row>
    <row r="40" spans="1:15" s="1" customFormat="1">
      <c r="E40" s="2"/>
      <c r="G40" s="2"/>
      <c r="I40" s="3"/>
      <c r="J40" s="4"/>
      <c r="K40" s="5"/>
      <c r="L40" s="5"/>
      <c r="M40" s="5"/>
      <c r="N40" s="38"/>
      <c r="O40" s="38"/>
    </row>
    <row r="41" spans="1:15" s="1" customFormat="1">
      <c r="A41" s="24"/>
      <c r="B41" s="24"/>
      <c r="C41" s="24"/>
      <c r="D41" s="24"/>
      <c r="E41" s="25"/>
      <c r="F41" s="24"/>
      <c r="G41" s="25"/>
      <c r="I41" s="26"/>
      <c r="J41" s="32"/>
      <c r="K41" s="33"/>
      <c r="L41" s="33"/>
      <c r="M41" s="33"/>
      <c r="N41" s="38"/>
      <c r="O41" s="38"/>
    </row>
    <row r="42" spans="1:15" s="1" customFormat="1">
      <c r="E42" s="2"/>
      <c r="G42" s="2"/>
      <c r="I42" s="3"/>
      <c r="J42" s="4"/>
      <c r="K42" s="5"/>
      <c r="L42" s="5"/>
      <c r="M42" s="5"/>
      <c r="N42" s="2"/>
      <c r="O42" s="2"/>
    </row>
    <row r="43" spans="1:15" s="1" customFormat="1">
      <c r="E43" s="2"/>
      <c r="G43" s="2"/>
      <c r="I43" s="3"/>
      <c r="J43" s="4"/>
      <c r="K43" s="5"/>
      <c r="L43" s="5"/>
      <c r="M43" s="5"/>
      <c r="N43" s="2"/>
      <c r="O43" s="2"/>
    </row>
    <row r="44" spans="1:15" s="1" customFormat="1">
      <c r="E44" s="2"/>
      <c r="G44" s="2"/>
      <c r="I44" s="3"/>
      <c r="J44" s="4"/>
      <c r="K44" s="5"/>
      <c r="L44" s="5"/>
      <c r="M44" s="5"/>
      <c r="N44" s="2"/>
      <c r="O44" s="2"/>
    </row>
    <row r="45" spans="1:15" s="1" customFormat="1">
      <c r="E45" s="2"/>
      <c r="G45" s="2"/>
      <c r="I45" s="3"/>
      <c r="J45" s="4"/>
      <c r="K45" s="5"/>
      <c r="L45" s="5"/>
      <c r="M45" s="5"/>
      <c r="N45" s="2"/>
      <c r="O45" s="2"/>
    </row>
    <row r="46" spans="1:15" s="1" customFormat="1">
      <c r="E46" s="2"/>
      <c r="G46" s="2"/>
      <c r="I46" s="3"/>
      <c r="J46" s="4"/>
      <c r="K46" s="5"/>
      <c r="L46" s="5"/>
      <c r="M46" s="5"/>
      <c r="N46" s="2"/>
      <c r="O46" s="2"/>
    </row>
    <row r="47" spans="1:15" s="1" customFormat="1">
      <c r="E47" s="2"/>
      <c r="G47" s="2"/>
      <c r="I47" s="3"/>
      <c r="J47" s="4"/>
      <c r="K47" s="5"/>
      <c r="L47" s="5"/>
      <c r="M47" s="5"/>
      <c r="N47" s="2"/>
      <c r="O47" s="2"/>
    </row>
    <row r="48" spans="1:15" s="1" customFormat="1">
      <c r="E48" s="2"/>
      <c r="G48" s="2"/>
      <c r="I48" s="3"/>
      <c r="J48" s="4"/>
      <c r="K48" s="5"/>
      <c r="L48" s="5"/>
      <c r="M48" s="5"/>
      <c r="N48" s="2"/>
      <c r="O48" s="2"/>
    </row>
    <row r="49" spans="5:15" s="1" customFormat="1">
      <c r="E49" s="2"/>
      <c r="G49" s="2"/>
      <c r="I49" s="3"/>
      <c r="J49" s="4"/>
      <c r="K49" s="5"/>
      <c r="L49" s="5"/>
      <c r="M49" s="5"/>
      <c r="N49" s="2"/>
      <c r="O49" s="2"/>
    </row>
    <row r="50" spans="5:15" s="1" customFormat="1">
      <c r="E50" s="2"/>
      <c r="G50" s="2"/>
      <c r="I50" s="3"/>
      <c r="J50" s="4"/>
      <c r="K50" s="5"/>
      <c r="L50" s="5"/>
      <c r="M50" s="5"/>
      <c r="N50" s="2"/>
      <c r="O50" s="2"/>
    </row>
    <row r="51" spans="5:15" s="1" customFormat="1">
      <c r="E51" s="2"/>
      <c r="G51" s="2"/>
      <c r="I51" s="3"/>
      <c r="J51" s="4"/>
      <c r="K51" s="5"/>
      <c r="L51" s="5"/>
      <c r="M51" s="5"/>
      <c r="N51" s="2"/>
      <c r="O51" s="2"/>
    </row>
    <row r="52" spans="5:15" s="1" customFormat="1">
      <c r="E52" s="2"/>
      <c r="G52" s="2"/>
      <c r="I52" s="3"/>
      <c r="J52" s="4"/>
      <c r="K52" s="5"/>
      <c r="L52" s="5"/>
      <c r="M52" s="5"/>
      <c r="N52" s="2"/>
      <c r="O52" s="2"/>
    </row>
    <row r="53" spans="5:15" s="1" customFormat="1">
      <c r="E53" s="2"/>
      <c r="G53" s="2"/>
      <c r="I53" s="3"/>
      <c r="J53" s="4"/>
      <c r="K53" s="5"/>
      <c r="L53" s="5"/>
      <c r="M53" s="5"/>
      <c r="N53" s="2"/>
      <c r="O53" s="2"/>
    </row>
    <row r="54" spans="5:15" s="1" customFormat="1">
      <c r="E54" s="2"/>
      <c r="G54" s="2"/>
      <c r="I54" s="3"/>
      <c r="J54" s="4"/>
      <c r="K54" s="5"/>
      <c r="L54" s="5"/>
      <c r="M54" s="5"/>
      <c r="N54" s="2"/>
      <c r="O54" s="2"/>
    </row>
    <row r="55" spans="5:15" s="1" customFormat="1">
      <c r="E55" s="2"/>
      <c r="G55" s="2"/>
      <c r="I55" s="3"/>
      <c r="J55" s="4"/>
      <c r="K55" s="5"/>
      <c r="L55" s="5"/>
      <c r="M55" s="5"/>
      <c r="N55" s="2"/>
      <c r="O55" s="2"/>
    </row>
    <row r="56" spans="5:15" s="1" customFormat="1">
      <c r="E56" s="2"/>
      <c r="G56" s="2"/>
      <c r="I56" s="3"/>
      <c r="J56" s="4"/>
      <c r="K56" s="5"/>
      <c r="L56" s="5"/>
      <c r="M56" s="5"/>
      <c r="N56" s="2"/>
      <c r="O56" s="2"/>
    </row>
    <row r="57" spans="5:15" s="1" customFormat="1">
      <c r="E57" s="2"/>
      <c r="G57" s="2"/>
      <c r="I57" s="3"/>
      <c r="J57" s="4"/>
      <c r="K57" s="5"/>
      <c r="L57" s="5"/>
      <c r="M57" s="5"/>
      <c r="N57" s="2"/>
      <c r="O57" s="2"/>
    </row>
    <row r="58" spans="5:15" s="1" customFormat="1">
      <c r="E58" s="2"/>
      <c r="G58" s="2"/>
      <c r="I58" s="3"/>
      <c r="J58" s="4"/>
      <c r="K58" s="5"/>
      <c r="L58" s="5"/>
      <c r="M58" s="5"/>
      <c r="N58" s="2"/>
      <c r="O58" s="2"/>
    </row>
    <row r="59" spans="5:15" s="1" customFormat="1">
      <c r="E59" s="2"/>
      <c r="G59" s="2"/>
      <c r="I59" s="3"/>
      <c r="J59" s="4"/>
      <c r="K59" s="5"/>
      <c r="L59" s="5"/>
      <c r="M59" s="5"/>
      <c r="N59" s="2"/>
      <c r="O59" s="2"/>
    </row>
    <row r="60" spans="5:15" s="1" customFormat="1">
      <c r="E60" s="2"/>
      <c r="G60" s="2"/>
      <c r="I60" s="3"/>
      <c r="J60" s="4"/>
      <c r="K60" s="5"/>
      <c r="L60" s="5"/>
      <c r="M60" s="5"/>
      <c r="N60" s="2"/>
      <c r="O60" s="2"/>
    </row>
    <row r="61" spans="5:15" s="1" customFormat="1">
      <c r="E61" s="2"/>
      <c r="G61" s="2"/>
      <c r="I61" s="3"/>
      <c r="J61" s="4"/>
      <c r="K61" s="5"/>
      <c r="L61" s="5"/>
      <c r="M61" s="5"/>
      <c r="N61" s="2"/>
      <c r="O61" s="2"/>
    </row>
    <row r="62" spans="5:15" s="1" customFormat="1">
      <c r="E62" s="2"/>
      <c r="G62" s="2"/>
      <c r="I62" s="3"/>
      <c r="J62" s="4"/>
      <c r="K62" s="5"/>
      <c r="L62" s="5"/>
      <c r="M62" s="5"/>
      <c r="N62" s="2"/>
      <c r="O62" s="2"/>
    </row>
    <row r="63" spans="5:15" s="1" customFormat="1">
      <c r="E63" s="2"/>
      <c r="G63" s="2"/>
      <c r="I63" s="3"/>
      <c r="J63" s="4"/>
      <c r="K63" s="5"/>
      <c r="L63" s="5"/>
      <c r="M63" s="5"/>
      <c r="N63" s="2"/>
      <c r="O63" s="2"/>
    </row>
    <row r="64" spans="5:15" s="1" customFormat="1">
      <c r="E64" s="2"/>
      <c r="G64" s="2"/>
      <c r="I64" s="3"/>
      <c r="J64" s="4"/>
      <c r="K64" s="5"/>
      <c r="L64" s="5"/>
      <c r="M64" s="5"/>
      <c r="N64" s="2"/>
      <c r="O64" s="2"/>
    </row>
  </sheetData>
  <conditionalFormatting sqref="B1">
    <cfRule type="duplicateValues" dxfId="19" priority="2"/>
    <cfRule type="duplicateValues" dxfId="18" priority="3"/>
    <cfRule type="duplicateValues" dxfId="17" priority="4"/>
    <cfRule type="duplicateValues" dxfId="16" priority="5"/>
    <cfRule type="duplicateValues" dxfId="15" priority="6"/>
    <cfRule type="duplicateValues" dxfId="14" priority="7"/>
    <cfRule type="duplicateValues" dxfId="13" priority="8"/>
  </conditionalFormatting>
  <conditionalFormatting sqref="B40">
    <cfRule type="duplicateValues" dxfId="12" priority="15"/>
    <cfRule type="duplicateValues" dxfId="11" priority="16"/>
    <cfRule type="duplicateValues" dxfId="10" priority="17"/>
    <cfRule type="duplicateValues" dxfId="9" priority="18"/>
    <cfRule type="duplicateValues" dxfId="8" priority="19"/>
    <cfRule type="duplicateValues" dxfId="7" priority="20"/>
  </conditionalFormatting>
  <conditionalFormatting sqref="E1">
    <cfRule type="cellIs" dxfId="6" priority="1" operator="between">
      <formula>520</formula>
      <formula>530</formula>
    </cfRule>
  </conditionalFormatting>
  <conditionalFormatting sqref="E40">
    <cfRule type="cellIs" dxfId="5" priority="14" operator="between">
      <formula>520</formula>
      <formula>530</formula>
    </cfRule>
  </conditionalFormatting>
  <conditionalFormatting sqref="H1">
    <cfRule type="duplicateValues" dxfId="4" priority="9"/>
    <cfRule type="duplicateValues" dxfId="3" priority="10"/>
    <cfRule type="duplicateValues" dxfId="2" priority="11"/>
    <cfRule type="duplicateValues" dxfId="1" priority="12"/>
  </conditionalFormatting>
  <conditionalFormatting sqref="H2:H41">
    <cfRule type="duplicateValues" dxfId="0" priority="13"/>
  </conditionalFormatting>
  <pageMargins left="0.17" right="0.17" top="0.31" bottom="0.17" header="0.17" footer="0.17"/>
  <pageSetup scale="59" fitToHeight="0"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0524D-3460-4D49-9AAD-5570B2F702E7}">
  <sheetPr>
    <pageSetUpPr fitToPage="1"/>
  </sheetPr>
  <dimension ref="A1:O206"/>
  <sheetViews>
    <sheetView tabSelected="1" zoomScaleNormal="100" workbookViewId="0">
      <pane ySplit="1" topLeftCell="A2" activePane="bottomLeft" state="frozen"/>
      <selection activeCell="A2" sqref="A2"/>
      <selection pane="bottomLeft" activeCell="A2" sqref="A2"/>
    </sheetView>
  </sheetViews>
  <sheetFormatPr defaultRowHeight="15"/>
  <cols>
    <col min="1" max="1" width="20.7109375" customWidth="1"/>
    <col min="2" max="2" width="25.7109375" customWidth="1"/>
    <col min="3" max="3" width="18.7109375" customWidth="1"/>
    <col min="4" max="4" width="15.7109375" customWidth="1"/>
    <col min="5" max="5" width="10.7109375" customWidth="1"/>
    <col min="6" max="6" width="26.7109375" customWidth="1"/>
    <col min="7" max="7" width="8.7109375" customWidth="1"/>
    <col min="8" max="8" width="18.7109375" customWidth="1"/>
    <col min="9" max="9" width="10.7109375" customWidth="1"/>
    <col min="10" max="13" width="12.7109375" customWidth="1"/>
    <col min="14" max="14" width="9.7109375" customWidth="1"/>
    <col min="15" max="15" width="10.7109375" customWidth="1"/>
  </cols>
  <sheetData>
    <row r="1" spans="1:15" s="42" customFormat="1" ht="42.75" customHeight="1">
      <c r="A1" s="42" t="s">
        <v>1</v>
      </c>
      <c r="B1" s="42" t="s">
        <v>2</v>
      </c>
      <c r="C1" s="42" t="s">
        <v>3</v>
      </c>
      <c r="D1" s="42" t="s">
        <v>4</v>
      </c>
      <c r="E1" s="39" t="s">
        <v>5</v>
      </c>
      <c r="F1" s="42" t="s">
        <v>6</v>
      </c>
      <c r="G1" s="39" t="s">
        <v>7</v>
      </c>
      <c r="H1" s="42" t="s">
        <v>0</v>
      </c>
      <c r="I1" s="43" t="s">
        <v>8</v>
      </c>
      <c r="J1" s="44" t="s">
        <v>9</v>
      </c>
      <c r="K1" s="45" t="s">
        <v>10</v>
      </c>
      <c r="L1" s="45" t="s">
        <v>11</v>
      </c>
      <c r="M1" s="40" t="s">
        <v>12</v>
      </c>
      <c r="N1" s="41" t="s">
        <v>10131</v>
      </c>
      <c r="O1" s="41" t="s">
        <v>10132</v>
      </c>
    </row>
    <row r="2" spans="1:15" s="1" customFormat="1">
      <c r="A2" s="1" t="s">
        <v>13</v>
      </c>
      <c r="B2" s="1" t="s">
        <v>14</v>
      </c>
      <c r="C2" s="1" t="s">
        <v>15</v>
      </c>
      <c r="D2" s="1" t="s">
        <v>16</v>
      </c>
      <c r="E2" s="2">
        <v>510</v>
      </c>
      <c r="F2" s="1" t="s">
        <v>17</v>
      </c>
      <c r="G2" s="2" t="s">
        <v>18</v>
      </c>
      <c r="H2" s="1" t="s">
        <v>7759</v>
      </c>
      <c r="I2" s="3">
        <v>45271.507754629631</v>
      </c>
      <c r="J2" s="4">
        <v>487400</v>
      </c>
      <c r="K2" s="5">
        <v>91000</v>
      </c>
      <c r="L2" s="5">
        <v>318300</v>
      </c>
      <c r="M2" s="5">
        <f t="shared" ref="M2:M15" si="0">SUM(K2:L2)</f>
        <v>409300</v>
      </c>
      <c r="N2" s="38">
        <v>1</v>
      </c>
      <c r="O2" s="38">
        <v>1</v>
      </c>
    </row>
    <row r="3" spans="1:15" s="1" customFormat="1">
      <c r="A3" s="1" t="s">
        <v>13</v>
      </c>
      <c r="B3" s="1" t="s">
        <v>19</v>
      </c>
      <c r="C3" s="1" t="s">
        <v>20</v>
      </c>
      <c r="D3" s="1" t="s">
        <v>21</v>
      </c>
      <c r="E3" s="2">
        <v>510</v>
      </c>
      <c r="F3" s="1" t="s">
        <v>22</v>
      </c>
      <c r="G3" s="2" t="s">
        <v>18</v>
      </c>
      <c r="H3" s="1" t="s">
        <v>7760</v>
      </c>
      <c r="I3" s="3">
        <v>45243.388124999998</v>
      </c>
      <c r="J3" s="4">
        <v>315000</v>
      </c>
      <c r="K3" s="5">
        <v>59000</v>
      </c>
      <c r="L3" s="5">
        <v>133500</v>
      </c>
      <c r="M3" s="5">
        <f t="shared" si="0"/>
        <v>192500</v>
      </c>
      <c r="N3" s="38">
        <v>1</v>
      </c>
      <c r="O3" s="38">
        <v>1</v>
      </c>
    </row>
    <row r="4" spans="1:15" s="1" customFormat="1">
      <c r="A4" s="1" t="s">
        <v>13</v>
      </c>
      <c r="B4" s="1" t="s">
        <v>23</v>
      </c>
      <c r="C4" s="1" t="s">
        <v>24</v>
      </c>
      <c r="D4" s="1" t="s">
        <v>21</v>
      </c>
      <c r="E4" s="2">
        <v>510</v>
      </c>
      <c r="F4" s="1" t="s">
        <v>25</v>
      </c>
      <c r="G4" s="2" t="s">
        <v>18</v>
      </c>
      <c r="H4" s="1" t="s">
        <v>7761</v>
      </c>
      <c r="I4" s="3">
        <v>44974.355879629627</v>
      </c>
      <c r="J4" s="4">
        <v>425000</v>
      </c>
      <c r="K4" s="5">
        <v>95000</v>
      </c>
      <c r="L4" s="5">
        <v>168700</v>
      </c>
      <c r="M4" s="5">
        <f t="shared" si="0"/>
        <v>263700</v>
      </c>
      <c r="N4" s="38">
        <v>1</v>
      </c>
      <c r="O4" s="38">
        <v>1</v>
      </c>
    </row>
    <row r="5" spans="1:15" s="1" customFormat="1">
      <c r="A5" s="1" t="s">
        <v>13</v>
      </c>
      <c r="B5" s="1" t="s">
        <v>26</v>
      </c>
      <c r="C5" s="1" t="s">
        <v>27</v>
      </c>
      <c r="D5" s="1" t="s">
        <v>21</v>
      </c>
      <c r="E5" s="2">
        <v>510</v>
      </c>
      <c r="F5" s="1" t="s">
        <v>28</v>
      </c>
      <c r="G5" s="2" t="s">
        <v>18</v>
      </c>
      <c r="H5" s="1" t="s">
        <v>7762</v>
      </c>
      <c r="I5" s="3">
        <v>45048.499201388891</v>
      </c>
      <c r="J5" s="4">
        <v>241000</v>
      </c>
      <c r="K5" s="6">
        <v>55600</v>
      </c>
      <c r="L5" s="5">
        <v>119700</v>
      </c>
      <c r="M5" s="5">
        <f t="shared" si="0"/>
        <v>175300</v>
      </c>
      <c r="N5" s="38">
        <v>1</v>
      </c>
      <c r="O5" s="38">
        <v>1</v>
      </c>
    </row>
    <row r="6" spans="1:15" s="1" customFormat="1">
      <c r="A6" s="1" t="s">
        <v>13</v>
      </c>
      <c r="B6" s="1" t="s">
        <v>29</v>
      </c>
      <c r="C6" s="1" t="s">
        <v>30</v>
      </c>
      <c r="D6" s="1" t="s">
        <v>21</v>
      </c>
      <c r="E6" s="2">
        <v>510</v>
      </c>
      <c r="F6" s="1" t="s">
        <v>31</v>
      </c>
      <c r="G6" s="2" t="s">
        <v>18</v>
      </c>
      <c r="H6" s="1" t="s">
        <v>7763</v>
      </c>
      <c r="I6" s="3">
        <v>44944.417002314818</v>
      </c>
      <c r="J6" s="4">
        <v>329900</v>
      </c>
      <c r="K6" s="6">
        <v>62700</v>
      </c>
      <c r="L6" s="5">
        <v>193200</v>
      </c>
      <c r="M6" s="5">
        <f t="shared" si="0"/>
        <v>255900</v>
      </c>
      <c r="N6" s="38">
        <v>1</v>
      </c>
      <c r="O6" s="38">
        <v>1</v>
      </c>
    </row>
    <row r="7" spans="1:15" s="1" customFormat="1">
      <c r="A7" s="1" t="s">
        <v>13</v>
      </c>
      <c r="B7" s="1" t="s">
        <v>32</v>
      </c>
      <c r="C7" s="1" t="s">
        <v>33</v>
      </c>
      <c r="D7" s="1" t="s">
        <v>34</v>
      </c>
      <c r="E7" s="2">
        <v>510</v>
      </c>
      <c r="F7" s="1" t="s">
        <v>35</v>
      </c>
      <c r="G7" s="2" t="s">
        <v>18</v>
      </c>
      <c r="H7" s="1" t="s">
        <v>7764</v>
      </c>
      <c r="I7" s="3">
        <v>45135.379803240743</v>
      </c>
      <c r="J7" s="4">
        <v>230000</v>
      </c>
      <c r="K7" s="6">
        <v>25100</v>
      </c>
      <c r="L7" s="5">
        <v>122300</v>
      </c>
      <c r="M7" s="5">
        <f t="shared" si="0"/>
        <v>147400</v>
      </c>
      <c r="N7" s="38">
        <v>1.3</v>
      </c>
      <c r="O7" s="38">
        <v>1.3</v>
      </c>
    </row>
    <row r="8" spans="1:15" s="1" customFormat="1">
      <c r="A8" s="1" t="s">
        <v>13</v>
      </c>
      <c r="B8" s="1" t="s">
        <v>36</v>
      </c>
      <c r="C8" s="1" t="s">
        <v>37</v>
      </c>
      <c r="D8" s="1" t="s">
        <v>34</v>
      </c>
      <c r="E8" s="2">
        <v>510</v>
      </c>
      <c r="F8" s="1" t="s">
        <v>38</v>
      </c>
      <c r="G8" s="2" t="s">
        <v>18</v>
      </c>
      <c r="H8" s="1" t="s">
        <v>7765</v>
      </c>
      <c r="I8" s="3">
        <v>45177.387199074074</v>
      </c>
      <c r="J8" s="4">
        <v>220000</v>
      </c>
      <c r="K8" s="6">
        <v>61600</v>
      </c>
      <c r="L8" s="5">
        <v>117800</v>
      </c>
      <c r="M8" s="5">
        <f t="shared" si="0"/>
        <v>179400</v>
      </c>
      <c r="N8" s="38">
        <v>1.3</v>
      </c>
      <c r="O8" s="38">
        <v>1.3</v>
      </c>
    </row>
    <row r="9" spans="1:15" s="1" customFormat="1">
      <c r="A9" s="1" t="s">
        <v>13</v>
      </c>
      <c r="B9" s="1" t="s">
        <v>39</v>
      </c>
      <c r="C9" s="1" t="s">
        <v>40</v>
      </c>
      <c r="D9" s="1" t="s">
        <v>34</v>
      </c>
      <c r="E9" s="2">
        <v>510</v>
      </c>
      <c r="F9" s="1" t="s">
        <v>41</v>
      </c>
      <c r="G9" s="2" t="s">
        <v>18</v>
      </c>
      <c r="H9" s="1" t="s">
        <v>7766</v>
      </c>
      <c r="I9" s="3">
        <v>45275.666250000002</v>
      </c>
      <c r="J9" s="4">
        <v>229000</v>
      </c>
      <c r="K9" s="5">
        <v>65200</v>
      </c>
      <c r="L9" s="5">
        <v>133500</v>
      </c>
      <c r="M9" s="5">
        <f t="shared" si="0"/>
        <v>198700</v>
      </c>
      <c r="N9" s="38">
        <v>1.3</v>
      </c>
      <c r="O9" s="38">
        <v>1.3</v>
      </c>
    </row>
    <row r="10" spans="1:15" s="1" customFormat="1">
      <c r="A10" s="1" t="s">
        <v>13</v>
      </c>
      <c r="B10" s="1" t="s">
        <v>42</v>
      </c>
      <c r="C10" s="1" t="s">
        <v>43</v>
      </c>
      <c r="D10" s="1" t="s">
        <v>34</v>
      </c>
      <c r="E10" s="2">
        <v>510</v>
      </c>
      <c r="F10" s="1" t="s">
        <v>44</v>
      </c>
      <c r="G10" s="2" t="s">
        <v>18</v>
      </c>
      <c r="H10" s="1" t="s">
        <v>7767</v>
      </c>
      <c r="I10" s="3">
        <v>44956.442361111112</v>
      </c>
      <c r="J10" s="4">
        <v>205000</v>
      </c>
      <c r="K10" s="5">
        <v>72700</v>
      </c>
      <c r="L10" s="5">
        <v>112400</v>
      </c>
      <c r="M10" s="5">
        <f t="shared" si="0"/>
        <v>185100</v>
      </c>
      <c r="N10" s="38">
        <v>1.3</v>
      </c>
      <c r="O10" s="38">
        <v>1.3</v>
      </c>
    </row>
    <row r="11" spans="1:15" s="1" customFormat="1">
      <c r="A11" s="1" t="s">
        <v>13</v>
      </c>
      <c r="B11" s="1" t="s">
        <v>45</v>
      </c>
      <c r="C11" s="1" t="s">
        <v>46</v>
      </c>
      <c r="D11" s="1" t="s">
        <v>47</v>
      </c>
      <c r="E11" s="2">
        <v>510</v>
      </c>
      <c r="F11" s="1" t="s">
        <v>48</v>
      </c>
      <c r="G11" s="2" t="s">
        <v>18</v>
      </c>
      <c r="H11" s="1" t="s">
        <v>7768</v>
      </c>
      <c r="I11" s="3">
        <v>45086.437141203707</v>
      </c>
      <c r="J11" s="4">
        <v>575000</v>
      </c>
      <c r="K11" s="6">
        <v>56800</v>
      </c>
      <c r="L11" s="5">
        <v>336300</v>
      </c>
      <c r="M11" s="5">
        <f t="shared" si="0"/>
        <v>393100</v>
      </c>
      <c r="N11" s="38">
        <v>1.31</v>
      </c>
      <c r="O11" s="38">
        <v>1.69</v>
      </c>
    </row>
    <row r="12" spans="1:15" s="1" customFormat="1">
      <c r="A12" s="1" t="s">
        <v>13</v>
      </c>
      <c r="B12" s="1" t="s">
        <v>49</v>
      </c>
      <c r="C12" s="1" t="s">
        <v>50</v>
      </c>
      <c r="D12" s="1" t="s">
        <v>47</v>
      </c>
      <c r="E12" s="2">
        <v>510</v>
      </c>
      <c r="F12" s="1" t="s">
        <v>51</v>
      </c>
      <c r="G12" s="2" t="s">
        <v>18</v>
      </c>
      <c r="H12" s="1" t="s">
        <v>7769</v>
      </c>
      <c r="I12" s="3">
        <v>45071.556030092594</v>
      </c>
      <c r="J12" s="4">
        <v>495000</v>
      </c>
      <c r="K12" s="6">
        <v>56000</v>
      </c>
      <c r="L12" s="5">
        <v>309600</v>
      </c>
      <c r="M12" s="5">
        <f t="shared" si="0"/>
        <v>365600</v>
      </c>
      <c r="N12" s="38">
        <v>1.31</v>
      </c>
      <c r="O12" s="38">
        <v>1.69</v>
      </c>
    </row>
    <row r="13" spans="1:15" s="1" customFormat="1">
      <c r="A13" s="1" t="s">
        <v>13</v>
      </c>
      <c r="B13" s="1" t="s">
        <v>52</v>
      </c>
      <c r="C13" s="1" t="s">
        <v>53</v>
      </c>
      <c r="D13" s="1" t="s">
        <v>47</v>
      </c>
      <c r="E13" s="2">
        <v>510</v>
      </c>
      <c r="F13" s="1" t="s">
        <v>54</v>
      </c>
      <c r="G13" s="2" t="s">
        <v>18</v>
      </c>
      <c r="H13" s="1" t="s">
        <v>7770</v>
      </c>
      <c r="I13" s="3">
        <v>45058.565798611111</v>
      </c>
      <c r="J13" s="4">
        <v>540000</v>
      </c>
      <c r="K13" s="6">
        <v>59400</v>
      </c>
      <c r="L13" s="5">
        <v>352200</v>
      </c>
      <c r="M13" s="5">
        <f t="shared" si="0"/>
        <v>411600</v>
      </c>
      <c r="N13" s="38">
        <v>1.31</v>
      </c>
      <c r="O13" s="38">
        <v>1.69</v>
      </c>
    </row>
    <row r="14" spans="1:15" s="1" customFormat="1">
      <c r="A14" s="1" t="s">
        <v>13</v>
      </c>
      <c r="B14" s="1" t="s">
        <v>55</v>
      </c>
      <c r="C14" s="1" t="s">
        <v>56</v>
      </c>
      <c r="D14" s="1" t="s">
        <v>47</v>
      </c>
      <c r="E14" s="2">
        <v>510</v>
      </c>
      <c r="F14" s="1" t="s">
        <v>57</v>
      </c>
      <c r="G14" s="2" t="s">
        <v>18</v>
      </c>
      <c r="H14" s="1" t="s">
        <v>7771</v>
      </c>
      <c r="I14" s="3">
        <v>45272.623935185184</v>
      </c>
      <c r="J14" s="4">
        <v>375000</v>
      </c>
      <c r="K14" s="6">
        <v>74000</v>
      </c>
      <c r="L14" s="5">
        <v>224200</v>
      </c>
      <c r="M14" s="5">
        <f t="shared" si="0"/>
        <v>298200</v>
      </c>
      <c r="N14" s="38">
        <v>1.31</v>
      </c>
      <c r="O14" s="38">
        <v>1.69</v>
      </c>
    </row>
    <row r="15" spans="1:15" s="1" customFormat="1">
      <c r="A15" s="1" t="s">
        <v>13</v>
      </c>
      <c r="B15" s="1" t="s">
        <v>58</v>
      </c>
      <c r="C15" s="1" t="s">
        <v>59</v>
      </c>
      <c r="D15" s="1" t="s">
        <v>47</v>
      </c>
      <c r="E15" s="2">
        <v>510</v>
      </c>
      <c r="F15" s="1" t="s">
        <v>60</v>
      </c>
      <c r="G15" s="2" t="s">
        <v>18</v>
      </c>
      <c r="H15" s="1" t="s">
        <v>7772</v>
      </c>
      <c r="I15" s="3">
        <v>45100.432557870372</v>
      </c>
      <c r="J15" s="4">
        <v>430000</v>
      </c>
      <c r="K15" s="6">
        <v>59600</v>
      </c>
      <c r="L15" s="5">
        <v>300000</v>
      </c>
      <c r="M15" s="5">
        <f t="shared" si="0"/>
        <v>359600</v>
      </c>
      <c r="N15" s="38">
        <v>1.31</v>
      </c>
      <c r="O15" s="38">
        <v>1.69</v>
      </c>
    </row>
    <row r="16" spans="1:15" s="1" customFormat="1">
      <c r="A16" s="1" t="s">
        <v>13</v>
      </c>
      <c r="B16" s="1" t="s">
        <v>61</v>
      </c>
      <c r="C16" s="1" t="s">
        <v>62</v>
      </c>
      <c r="D16" s="1" t="s">
        <v>63</v>
      </c>
      <c r="E16" s="2">
        <v>510</v>
      </c>
      <c r="F16" s="1" t="s">
        <v>64</v>
      </c>
      <c r="G16" s="2" t="s">
        <v>18</v>
      </c>
      <c r="H16" s="1" t="s">
        <v>7773</v>
      </c>
      <c r="I16" s="3">
        <v>45182.565115740741</v>
      </c>
      <c r="J16" s="4">
        <v>375000</v>
      </c>
      <c r="K16" s="6">
        <v>86000</v>
      </c>
      <c r="L16" s="5">
        <v>268000</v>
      </c>
      <c r="M16" s="5">
        <f>SUM(K16:L16)+110300</f>
        <v>464300</v>
      </c>
      <c r="N16" s="38">
        <v>1</v>
      </c>
      <c r="O16" s="38">
        <v>1</v>
      </c>
    </row>
    <row r="17" spans="1:15" s="1" customFormat="1">
      <c r="A17" s="1" t="s">
        <v>13</v>
      </c>
      <c r="B17" s="1" t="s">
        <v>65</v>
      </c>
      <c r="C17" s="1" t="s">
        <v>66</v>
      </c>
      <c r="D17" s="1" t="s">
        <v>63</v>
      </c>
      <c r="E17" s="2">
        <v>500</v>
      </c>
      <c r="F17" s="1" t="s">
        <v>67</v>
      </c>
      <c r="G17" s="2" t="s">
        <v>18</v>
      </c>
      <c r="H17" s="1" t="s">
        <v>7773</v>
      </c>
      <c r="I17" s="3">
        <v>45182.565115740741</v>
      </c>
      <c r="J17" s="4"/>
      <c r="K17" s="6">
        <v>110300</v>
      </c>
      <c r="L17" s="5">
        <v>0</v>
      </c>
      <c r="M17" s="5"/>
      <c r="N17" s="38">
        <v>1</v>
      </c>
      <c r="O17" s="38">
        <v>1</v>
      </c>
    </row>
    <row r="18" spans="1:15" s="1" customFormat="1">
      <c r="A18" s="1" t="s">
        <v>13</v>
      </c>
      <c r="B18" s="1" t="s">
        <v>68</v>
      </c>
      <c r="C18" s="1" t="s">
        <v>69</v>
      </c>
      <c r="D18" s="1" t="s">
        <v>70</v>
      </c>
      <c r="E18" s="2">
        <v>510</v>
      </c>
      <c r="F18" s="1" t="s">
        <v>71</v>
      </c>
      <c r="G18" s="2" t="s">
        <v>18</v>
      </c>
      <c r="H18" s="1" t="s">
        <v>7774</v>
      </c>
      <c r="I18" s="3">
        <v>45212.369039351855</v>
      </c>
      <c r="J18" s="4">
        <v>210000</v>
      </c>
      <c r="K18" s="5">
        <v>40600</v>
      </c>
      <c r="L18" s="5">
        <v>69100</v>
      </c>
      <c r="M18" s="5">
        <f t="shared" ref="M18:M65" si="1">SUM(K18:L18)</f>
        <v>109700</v>
      </c>
      <c r="N18" s="38">
        <v>1.47</v>
      </c>
      <c r="O18" s="38">
        <v>1.9369863013698629</v>
      </c>
    </row>
    <row r="19" spans="1:15" s="1" customFormat="1">
      <c r="A19" s="1" t="s">
        <v>13</v>
      </c>
      <c r="B19" s="1" t="s">
        <v>72</v>
      </c>
      <c r="C19" s="1" t="s">
        <v>73</v>
      </c>
      <c r="D19" s="1" t="s">
        <v>70</v>
      </c>
      <c r="E19" s="2">
        <v>510</v>
      </c>
      <c r="F19" s="1" t="s">
        <v>74</v>
      </c>
      <c r="G19" s="2" t="s">
        <v>18</v>
      </c>
      <c r="H19" s="1" t="s">
        <v>7775</v>
      </c>
      <c r="I19" s="3">
        <v>44991.562777777777</v>
      </c>
      <c r="J19" s="4">
        <v>137900</v>
      </c>
      <c r="K19" s="5">
        <v>25900</v>
      </c>
      <c r="L19" s="5">
        <v>64500</v>
      </c>
      <c r="M19" s="5">
        <f t="shared" si="1"/>
        <v>90400</v>
      </c>
      <c r="N19" s="38">
        <v>1.47</v>
      </c>
      <c r="O19" s="38">
        <v>1.9369863013698629</v>
      </c>
    </row>
    <row r="20" spans="1:15" s="1" customFormat="1">
      <c r="A20" s="1" t="s">
        <v>13</v>
      </c>
      <c r="B20" s="1" t="s">
        <v>75</v>
      </c>
      <c r="C20" s="1" t="s">
        <v>76</v>
      </c>
      <c r="D20" s="1" t="s">
        <v>70</v>
      </c>
      <c r="E20" s="2">
        <v>510</v>
      </c>
      <c r="F20" s="1" t="s">
        <v>77</v>
      </c>
      <c r="G20" s="2" t="s">
        <v>18</v>
      </c>
      <c r="H20" s="1" t="s">
        <v>7776</v>
      </c>
      <c r="I20" s="3">
        <v>45204.39340277778</v>
      </c>
      <c r="J20" s="4">
        <v>269900</v>
      </c>
      <c r="K20" s="6">
        <v>43400</v>
      </c>
      <c r="L20" s="5">
        <v>139900</v>
      </c>
      <c r="M20" s="5">
        <f t="shared" si="1"/>
        <v>183300</v>
      </c>
      <c r="N20" s="38">
        <v>1.47</v>
      </c>
      <c r="O20" s="38">
        <v>1.9369863013698629</v>
      </c>
    </row>
    <row r="21" spans="1:15" s="1" customFormat="1">
      <c r="A21" s="1" t="s">
        <v>13</v>
      </c>
      <c r="B21" s="1" t="s">
        <v>78</v>
      </c>
      <c r="C21" s="1" t="s">
        <v>79</v>
      </c>
      <c r="D21" s="1" t="s">
        <v>70</v>
      </c>
      <c r="E21" s="2">
        <v>510</v>
      </c>
      <c r="F21" s="1" t="s">
        <v>80</v>
      </c>
      <c r="G21" s="2" t="s">
        <v>18</v>
      </c>
      <c r="H21" s="1" t="s">
        <v>7777</v>
      </c>
      <c r="I21" s="3">
        <v>45190.447615740741</v>
      </c>
      <c r="J21" s="4">
        <v>185900</v>
      </c>
      <c r="K21" s="6">
        <v>40400</v>
      </c>
      <c r="L21" s="5">
        <v>96500</v>
      </c>
      <c r="M21" s="5">
        <f t="shared" si="1"/>
        <v>136900</v>
      </c>
      <c r="N21" s="38">
        <v>1.47</v>
      </c>
      <c r="O21" s="38">
        <v>1.9369863013698629</v>
      </c>
    </row>
    <row r="22" spans="1:15" s="1" customFormat="1">
      <c r="A22" s="1" t="s">
        <v>13</v>
      </c>
      <c r="B22" s="1" t="s">
        <v>81</v>
      </c>
      <c r="C22" s="1" t="s">
        <v>82</v>
      </c>
      <c r="D22" s="1" t="s">
        <v>70</v>
      </c>
      <c r="E22" s="2">
        <v>510</v>
      </c>
      <c r="F22" s="1" t="s">
        <v>83</v>
      </c>
      <c r="G22" s="2" t="s">
        <v>18</v>
      </c>
      <c r="H22" s="1" t="s">
        <v>7778</v>
      </c>
      <c r="I22" s="3">
        <v>45187.351377314815</v>
      </c>
      <c r="J22" s="4">
        <v>125000</v>
      </c>
      <c r="K22" s="5">
        <v>40600</v>
      </c>
      <c r="L22" s="5">
        <v>53400</v>
      </c>
      <c r="M22" s="5">
        <f t="shared" si="1"/>
        <v>94000</v>
      </c>
      <c r="N22" s="38">
        <v>1.47</v>
      </c>
      <c r="O22" s="38">
        <v>1.9369863013698629</v>
      </c>
    </row>
    <row r="23" spans="1:15" s="1" customFormat="1">
      <c r="A23" s="1" t="s">
        <v>13</v>
      </c>
      <c r="B23" s="1" t="s">
        <v>84</v>
      </c>
      <c r="C23" s="1" t="s">
        <v>85</v>
      </c>
      <c r="D23" s="1" t="s">
        <v>70</v>
      </c>
      <c r="E23" s="2">
        <v>510</v>
      </c>
      <c r="F23" s="1" t="s">
        <v>86</v>
      </c>
      <c r="G23" s="2" t="s">
        <v>18</v>
      </c>
      <c r="H23" s="1" t="s">
        <v>7779</v>
      </c>
      <c r="I23" s="3">
        <v>45236.672372685185</v>
      </c>
      <c r="J23" s="4">
        <v>146900</v>
      </c>
      <c r="K23" s="5">
        <v>25400</v>
      </c>
      <c r="L23" s="5">
        <v>86300</v>
      </c>
      <c r="M23" s="5">
        <f t="shared" si="1"/>
        <v>111700</v>
      </c>
      <c r="N23" s="38">
        <v>1.47</v>
      </c>
      <c r="O23" s="38">
        <v>1.9369863013698629</v>
      </c>
    </row>
    <row r="24" spans="1:15" s="1" customFormat="1">
      <c r="A24" s="1" t="s">
        <v>13</v>
      </c>
      <c r="B24" s="1" t="s">
        <v>87</v>
      </c>
      <c r="C24" s="1" t="s">
        <v>88</v>
      </c>
      <c r="D24" s="1" t="s">
        <v>70</v>
      </c>
      <c r="E24" s="2">
        <v>510</v>
      </c>
      <c r="F24" s="1" t="s">
        <v>89</v>
      </c>
      <c r="G24" s="2" t="s">
        <v>18</v>
      </c>
      <c r="H24" s="1" t="s">
        <v>7780</v>
      </c>
      <c r="I24" s="3">
        <v>44988.468032407407</v>
      </c>
      <c r="J24" s="4">
        <v>202000</v>
      </c>
      <c r="K24" s="6">
        <v>40400</v>
      </c>
      <c r="L24" s="6">
        <v>112900</v>
      </c>
      <c r="M24" s="5">
        <f t="shared" si="1"/>
        <v>153300</v>
      </c>
      <c r="N24" s="38">
        <v>1.47</v>
      </c>
      <c r="O24" s="38">
        <v>1.9369863013698629</v>
      </c>
    </row>
    <row r="25" spans="1:15" s="1" customFormat="1">
      <c r="A25" s="1" t="s">
        <v>13</v>
      </c>
      <c r="B25" s="1" t="s">
        <v>90</v>
      </c>
      <c r="C25" s="1" t="s">
        <v>91</v>
      </c>
      <c r="D25" s="1" t="s">
        <v>70</v>
      </c>
      <c r="E25" s="2">
        <v>510</v>
      </c>
      <c r="F25" s="1" t="s">
        <v>92</v>
      </c>
      <c r="G25" s="2" t="s">
        <v>18</v>
      </c>
      <c r="H25" s="1" t="s">
        <v>7781</v>
      </c>
      <c r="I25" s="3">
        <v>44946.47351851852</v>
      </c>
      <c r="J25" s="4">
        <v>140000</v>
      </c>
      <c r="K25" s="5">
        <v>24400</v>
      </c>
      <c r="L25" s="5">
        <v>91200</v>
      </c>
      <c r="M25" s="5">
        <f t="shared" si="1"/>
        <v>115600</v>
      </c>
      <c r="N25" s="38">
        <v>1.47</v>
      </c>
      <c r="O25" s="38">
        <v>1.9369863013698629</v>
      </c>
    </row>
    <row r="26" spans="1:15" s="1" customFormat="1">
      <c r="A26" s="1" t="s">
        <v>13</v>
      </c>
      <c r="B26" s="1" t="s">
        <v>93</v>
      </c>
      <c r="C26" s="1" t="s">
        <v>94</v>
      </c>
      <c r="D26" s="1" t="s">
        <v>70</v>
      </c>
      <c r="E26" s="2">
        <v>510</v>
      </c>
      <c r="F26" s="1" t="s">
        <v>95</v>
      </c>
      <c r="G26" s="2" t="s">
        <v>18</v>
      </c>
      <c r="H26" s="1" t="s">
        <v>7782</v>
      </c>
      <c r="I26" s="3">
        <v>45033.350393518522</v>
      </c>
      <c r="J26" s="4">
        <v>231239</v>
      </c>
      <c r="K26" s="6">
        <v>58200</v>
      </c>
      <c r="L26" s="5">
        <v>139000</v>
      </c>
      <c r="M26" s="5">
        <f t="shared" si="1"/>
        <v>197200</v>
      </c>
      <c r="N26" s="38">
        <v>1.47</v>
      </c>
      <c r="O26" s="38">
        <v>1.9369863013698629</v>
      </c>
    </row>
    <row r="27" spans="1:15" s="1" customFormat="1">
      <c r="A27" s="1" t="s">
        <v>13</v>
      </c>
      <c r="B27" s="1" t="s">
        <v>96</v>
      </c>
      <c r="C27" s="1" t="s">
        <v>97</v>
      </c>
      <c r="D27" s="1" t="s">
        <v>70</v>
      </c>
      <c r="E27" s="2">
        <v>510</v>
      </c>
      <c r="F27" s="1" t="s">
        <v>98</v>
      </c>
      <c r="G27" s="2" t="s">
        <v>18</v>
      </c>
      <c r="H27" s="1" t="s">
        <v>7783</v>
      </c>
      <c r="I27" s="3">
        <v>45077.649247685185</v>
      </c>
      <c r="J27" s="4">
        <v>125000</v>
      </c>
      <c r="K27" s="6">
        <v>40800</v>
      </c>
      <c r="L27" s="5">
        <v>70200</v>
      </c>
      <c r="M27" s="5">
        <f t="shared" si="1"/>
        <v>111000</v>
      </c>
      <c r="N27" s="38">
        <v>1.47</v>
      </c>
      <c r="O27" s="38">
        <v>1.9369863013698629</v>
      </c>
    </row>
    <row r="28" spans="1:15" s="1" customFormat="1">
      <c r="A28" s="1" t="s">
        <v>13</v>
      </c>
      <c r="B28" s="1" t="s">
        <v>99</v>
      </c>
      <c r="C28" s="1" t="s">
        <v>100</v>
      </c>
      <c r="D28" s="1" t="s">
        <v>70</v>
      </c>
      <c r="E28" s="2">
        <v>510</v>
      </c>
      <c r="F28" s="1" t="s">
        <v>101</v>
      </c>
      <c r="G28" s="2" t="s">
        <v>18</v>
      </c>
      <c r="H28" s="1" t="s">
        <v>7784</v>
      </c>
      <c r="I28" s="3">
        <v>45244.437175925923</v>
      </c>
      <c r="J28" s="4">
        <v>117500</v>
      </c>
      <c r="K28" s="6">
        <v>38900</v>
      </c>
      <c r="L28" s="5">
        <v>67900</v>
      </c>
      <c r="M28" s="5">
        <f t="shared" si="1"/>
        <v>106800</v>
      </c>
      <c r="N28" s="38">
        <v>1.47</v>
      </c>
      <c r="O28" s="38">
        <v>1.9369863013698629</v>
      </c>
    </row>
    <row r="29" spans="1:15" s="1" customFormat="1">
      <c r="A29" s="1" t="s">
        <v>13</v>
      </c>
      <c r="B29" s="1" t="s">
        <v>102</v>
      </c>
      <c r="C29" s="1" t="s">
        <v>103</v>
      </c>
      <c r="D29" s="1" t="s">
        <v>70</v>
      </c>
      <c r="E29" s="2">
        <v>510</v>
      </c>
      <c r="F29" s="1" t="s">
        <v>104</v>
      </c>
      <c r="G29" s="2" t="s">
        <v>18</v>
      </c>
      <c r="H29" s="1" t="s">
        <v>7785</v>
      </c>
      <c r="I29" s="3">
        <v>45057.370833333334</v>
      </c>
      <c r="J29" s="4">
        <v>250000</v>
      </c>
      <c r="K29" s="6">
        <v>60900</v>
      </c>
      <c r="L29" s="5">
        <v>185800</v>
      </c>
      <c r="M29" s="5">
        <f t="shared" si="1"/>
        <v>246700</v>
      </c>
      <c r="N29" s="38">
        <v>1.47</v>
      </c>
      <c r="O29" s="38">
        <v>1.9369863013698629</v>
      </c>
    </row>
    <row r="30" spans="1:15" s="1" customFormat="1">
      <c r="A30" s="1" t="s">
        <v>13</v>
      </c>
      <c r="B30" s="1" t="s">
        <v>105</v>
      </c>
      <c r="C30" s="1" t="s">
        <v>106</v>
      </c>
      <c r="D30" s="1" t="s">
        <v>70</v>
      </c>
      <c r="E30" s="2">
        <v>510</v>
      </c>
      <c r="F30" s="1" t="s">
        <v>107</v>
      </c>
      <c r="G30" s="2" t="s">
        <v>18</v>
      </c>
      <c r="H30" s="1" t="s">
        <v>7786</v>
      </c>
      <c r="I30" s="3">
        <v>45251.640277777777</v>
      </c>
      <c r="J30" s="4">
        <v>186000</v>
      </c>
      <c r="K30" s="6">
        <v>44900</v>
      </c>
      <c r="L30" s="5">
        <v>152200</v>
      </c>
      <c r="M30" s="5">
        <f t="shared" si="1"/>
        <v>197100</v>
      </c>
      <c r="N30" s="38">
        <v>1.47</v>
      </c>
      <c r="O30" s="38">
        <v>1.9369863013698629</v>
      </c>
    </row>
    <row r="31" spans="1:15" s="1" customFormat="1">
      <c r="A31" s="1" t="s">
        <v>13</v>
      </c>
      <c r="B31" s="1" t="s">
        <v>108</v>
      </c>
      <c r="C31" s="1" t="s">
        <v>109</v>
      </c>
      <c r="D31" s="1" t="s">
        <v>110</v>
      </c>
      <c r="E31" s="2">
        <v>510</v>
      </c>
      <c r="F31" s="1" t="s">
        <v>111</v>
      </c>
      <c r="G31" s="2" t="s">
        <v>18</v>
      </c>
      <c r="H31" s="1" t="s">
        <v>7787</v>
      </c>
      <c r="I31" s="3">
        <v>45058.457719907405</v>
      </c>
      <c r="J31" s="4">
        <v>188500</v>
      </c>
      <c r="K31" s="6">
        <v>51900</v>
      </c>
      <c r="L31" s="5">
        <v>89300</v>
      </c>
      <c r="M31" s="5">
        <f t="shared" si="1"/>
        <v>141200</v>
      </c>
      <c r="N31" s="38">
        <v>1.76</v>
      </c>
      <c r="O31" s="38">
        <v>1.76</v>
      </c>
    </row>
    <row r="32" spans="1:15" s="1" customFormat="1">
      <c r="A32" s="1" t="s">
        <v>13</v>
      </c>
      <c r="B32" s="1" t="s">
        <v>112</v>
      </c>
      <c r="C32" s="1" t="s">
        <v>113</v>
      </c>
      <c r="D32" s="1" t="s">
        <v>110</v>
      </c>
      <c r="E32" s="2">
        <v>510</v>
      </c>
      <c r="F32" s="1" t="s">
        <v>114</v>
      </c>
      <c r="G32" s="2" t="s">
        <v>18</v>
      </c>
      <c r="H32" s="1" t="s">
        <v>7788</v>
      </c>
      <c r="I32" s="3">
        <v>45166.573773148149</v>
      </c>
      <c r="J32" s="4">
        <v>222000</v>
      </c>
      <c r="K32" s="6">
        <v>46300</v>
      </c>
      <c r="L32" s="5">
        <v>118300</v>
      </c>
      <c r="M32" s="5">
        <f t="shared" si="1"/>
        <v>164600</v>
      </c>
      <c r="N32" s="38">
        <v>1.76</v>
      </c>
      <c r="O32" s="38">
        <v>1.76</v>
      </c>
    </row>
    <row r="33" spans="1:15" s="1" customFormat="1">
      <c r="A33" s="1" t="s">
        <v>13</v>
      </c>
      <c r="B33" s="1" t="s">
        <v>115</v>
      </c>
      <c r="C33" s="1" t="s">
        <v>116</v>
      </c>
      <c r="D33" s="1" t="s">
        <v>110</v>
      </c>
      <c r="E33" s="2">
        <v>510</v>
      </c>
      <c r="F33" s="1" t="s">
        <v>117</v>
      </c>
      <c r="G33" s="2" t="s">
        <v>18</v>
      </c>
      <c r="H33" s="1" t="s">
        <v>7789</v>
      </c>
      <c r="I33" s="3">
        <v>45098.61310185185</v>
      </c>
      <c r="J33" s="4">
        <v>160000</v>
      </c>
      <c r="K33" s="6">
        <v>45800</v>
      </c>
      <c r="L33" s="5">
        <v>104000</v>
      </c>
      <c r="M33" s="5">
        <f t="shared" si="1"/>
        <v>149800</v>
      </c>
      <c r="N33" s="38">
        <v>1.76</v>
      </c>
      <c r="O33" s="38">
        <v>1.76</v>
      </c>
    </row>
    <row r="34" spans="1:15" s="1" customFormat="1">
      <c r="A34" s="1" t="s">
        <v>13</v>
      </c>
      <c r="B34" s="1" t="s">
        <v>118</v>
      </c>
      <c r="C34" s="1" t="s">
        <v>119</v>
      </c>
      <c r="D34" s="1" t="s">
        <v>110</v>
      </c>
      <c r="E34" s="2">
        <v>510</v>
      </c>
      <c r="F34" s="1" t="s">
        <v>120</v>
      </c>
      <c r="G34" s="2" t="s">
        <v>18</v>
      </c>
      <c r="H34" s="1" t="s">
        <v>7790</v>
      </c>
      <c r="I34" s="3">
        <v>45169.585393518515</v>
      </c>
      <c r="J34" s="4">
        <v>128938.14</v>
      </c>
      <c r="K34" s="6">
        <v>42300</v>
      </c>
      <c r="L34" s="5">
        <v>117300</v>
      </c>
      <c r="M34" s="5">
        <f t="shared" si="1"/>
        <v>159600</v>
      </c>
      <c r="N34" s="38">
        <v>1.76</v>
      </c>
      <c r="O34" s="38">
        <v>1.76</v>
      </c>
    </row>
    <row r="35" spans="1:15" s="1" customFormat="1">
      <c r="A35" s="1" t="s">
        <v>13</v>
      </c>
      <c r="B35" s="1" t="s">
        <v>121</v>
      </c>
      <c r="C35" s="1" t="s">
        <v>122</v>
      </c>
      <c r="D35" s="1" t="s">
        <v>123</v>
      </c>
      <c r="E35" s="2">
        <v>511</v>
      </c>
      <c r="F35" s="1" t="s">
        <v>124</v>
      </c>
      <c r="G35" s="2" t="s">
        <v>18</v>
      </c>
      <c r="H35" s="1" t="s">
        <v>7791</v>
      </c>
      <c r="I35" s="3">
        <v>44939.366412037038</v>
      </c>
      <c r="J35" s="4">
        <v>350000</v>
      </c>
      <c r="K35" s="5">
        <v>99400</v>
      </c>
      <c r="L35" s="5">
        <v>126000</v>
      </c>
      <c r="M35" s="5">
        <f t="shared" si="1"/>
        <v>225400</v>
      </c>
      <c r="N35" s="38">
        <v>1.39</v>
      </c>
      <c r="O35" s="38">
        <v>1.39</v>
      </c>
    </row>
    <row r="36" spans="1:15" s="1" customFormat="1">
      <c r="A36" s="1" t="s">
        <v>13</v>
      </c>
      <c r="B36" s="1" t="s">
        <v>125</v>
      </c>
      <c r="C36" s="1" t="s">
        <v>126</v>
      </c>
      <c r="D36" s="1" t="s">
        <v>123</v>
      </c>
      <c r="E36" s="2">
        <v>511</v>
      </c>
      <c r="F36" s="1" t="s">
        <v>127</v>
      </c>
      <c r="G36" s="2" t="s">
        <v>18</v>
      </c>
      <c r="H36" s="1" t="s">
        <v>7792</v>
      </c>
      <c r="I36" s="3">
        <v>45245.438958333332</v>
      </c>
      <c r="J36" s="4">
        <v>210000</v>
      </c>
      <c r="K36" s="5">
        <v>90600</v>
      </c>
      <c r="L36" s="5">
        <v>95000</v>
      </c>
      <c r="M36" s="5">
        <f t="shared" si="1"/>
        <v>185600</v>
      </c>
      <c r="N36" s="38">
        <v>1.39</v>
      </c>
      <c r="O36" s="38">
        <v>1.39</v>
      </c>
    </row>
    <row r="37" spans="1:15" s="1" customFormat="1">
      <c r="A37" s="1" t="s">
        <v>13</v>
      </c>
      <c r="B37" s="1" t="s">
        <v>128</v>
      </c>
      <c r="C37" s="1" t="s">
        <v>129</v>
      </c>
      <c r="D37" s="1" t="s">
        <v>123</v>
      </c>
      <c r="E37" s="2">
        <v>510</v>
      </c>
      <c r="F37" s="1" t="s">
        <v>130</v>
      </c>
      <c r="G37" s="2" t="s">
        <v>18</v>
      </c>
      <c r="H37" s="1" t="s">
        <v>7793</v>
      </c>
      <c r="I37" s="3">
        <v>45043.673368055555</v>
      </c>
      <c r="J37" s="4">
        <v>272000</v>
      </c>
      <c r="K37" s="5">
        <v>62500</v>
      </c>
      <c r="L37" s="5">
        <v>181800</v>
      </c>
      <c r="M37" s="5">
        <f t="shared" si="1"/>
        <v>244300</v>
      </c>
      <c r="N37" s="38">
        <v>1.39</v>
      </c>
      <c r="O37" s="38">
        <v>1.39</v>
      </c>
    </row>
    <row r="38" spans="1:15" s="1" customFormat="1">
      <c r="A38" s="1" t="s">
        <v>13</v>
      </c>
      <c r="B38" s="1" t="s">
        <v>131</v>
      </c>
      <c r="C38" s="1" t="s">
        <v>132</v>
      </c>
      <c r="D38" s="1" t="s">
        <v>123</v>
      </c>
      <c r="E38" s="2">
        <v>511</v>
      </c>
      <c r="F38" s="1" t="s">
        <v>133</v>
      </c>
      <c r="G38" s="2" t="s">
        <v>18</v>
      </c>
      <c r="H38" s="1" t="s">
        <v>7794</v>
      </c>
      <c r="I38" s="3">
        <v>45167.566608796296</v>
      </c>
      <c r="J38" s="4">
        <v>220000</v>
      </c>
      <c r="K38" s="6">
        <v>91700</v>
      </c>
      <c r="L38" s="5">
        <v>114100</v>
      </c>
      <c r="M38" s="5">
        <f t="shared" si="1"/>
        <v>205800</v>
      </c>
      <c r="N38" s="38">
        <v>1.39</v>
      </c>
      <c r="O38" s="38">
        <v>1.39</v>
      </c>
    </row>
    <row r="39" spans="1:15" s="1" customFormat="1">
      <c r="A39" s="1" t="s">
        <v>13</v>
      </c>
      <c r="B39" s="1" t="s">
        <v>134</v>
      </c>
      <c r="C39" s="1" t="s">
        <v>135</v>
      </c>
      <c r="D39" s="1" t="s">
        <v>123</v>
      </c>
      <c r="E39" s="2">
        <v>510</v>
      </c>
      <c r="F39" s="1" t="s">
        <v>136</v>
      </c>
      <c r="G39" s="2" t="s">
        <v>18</v>
      </c>
      <c r="H39" s="1" t="s">
        <v>7795</v>
      </c>
      <c r="I39" s="3">
        <v>45076.459166666667</v>
      </c>
      <c r="J39" s="4">
        <v>260000</v>
      </c>
      <c r="K39" s="5">
        <v>83700</v>
      </c>
      <c r="L39" s="5">
        <v>203800</v>
      </c>
      <c r="M39" s="5">
        <f t="shared" si="1"/>
        <v>287500</v>
      </c>
      <c r="N39" s="38">
        <v>1.39</v>
      </c>
      <c r="O39" s="38">
        <v>1.39</v>
      </c>
    </row>
    <row r="40" spans="1:15" s="1" customFormat="1">
      <c r="A40" s="1" t="s">
        <v>13</v>
      </c>
      <c r="B40" s="1" t="s">
        <v>137</v>
      </c>
      <c r="C40" s="1" t="s">
        <v>138</v>
      </c>
      <c r="D40" s="1" t="s">
        <v>139</v>
      </c>
      <c r="E40" s="2">
        <v>510</v>
      </c>
      <c r="F40" s="1" t="s">
        <v>140</v>
      </c>
      <c r="G40" s="2" t="s">
        <v>18</v>
      </c>
      <c r="H40" s="1" t="s">
        <v>7796</v>
      </c>
      <c r="I40" s="3">
        <v>45209.56591435185</v>
      </c>
      <c r="J40" s="4">
        <v>314900</v>
      </c>
      <c r="K40" s="5">
        <v>93600</v>
      </c>
      <c r="L40" s="5">
        <v>93600</v>
      </c>
      <c r="M40" s="5">
        <f t="shared" si="1"/>
        <v>187200</v>
      </c>
      <c r="N40" s="38">
        <v>1</v>
      </c>
      <c r="O40" s="38">
        <v>1</v>
      </c>
    </row>
    <row r="41" spans="1:15" s="1" customFormat="1">
      <c r="A41" s="1" t="s">
        <v>13</v>
      </c>
      <c r="B41" s="1" t="s">
        <v>141</v>
      </c>
      <c r="C41" s="1" t="s">
        <v>142</v>
      </c>
      <c r="D41" s="1" t="s">
        <v>139</v>
      </c>
      <c r="E41" s="2">
        <v>512</v>
      </c>
      <c r="F41" s="1" t="s">
        <v>143</v>
      </c>
      <c r="G41" s="2" t="s">
        <v>18</v>
      </c>
      <c r="H41" s="1" t="s">
        <v>7797</v>
      </c>
      <c r="I41" s="3">
        <v>45132.561006944445</v>
      </c>
      <c r="J41" s="4">
        <v>750000</v>
      </c>
      <c r="K41" s="5">
        <v>116000</v>
      </c>
      <c r="L41" s="5">
        <v>430600</v>
      </c>
      <c r="M41" s="5">
        <f t="shared" si="1"/>
        <v>546600</v>
      </c>
      <c r="N41" s="38">
        <v>1</v>
      </c>
      <c r="O41" s="38">
        <v>1</v>
      </c>
    </row>
    <row r="42" spans="1:15" s="1" customFormat="1">
      <c r="A42" s="1" t="s">
        <v>13</v>
      </c>
      <c r="B42" s="1" t="s">
        <v>144</v>
      </c>
      <c r="C42" s="1" t="s">
        <v>145</v>
      </c>
      <c r="D42" s="1" t="s">
        <v>146</v>
      </c>
      <c r="E42" s="2">
        <v>510</v>
      </c>
      <c r="F42" s="1" t="s">
        <v>147</v>
      </c>
      <c r="G42" s="2" t="s">
        <v>18</v>
      </c>
      <c r="H42" s="1" t="s">
        <v>7798</v>
      </c>
      <c r="I42" s="3">
        <v>45105.613078703704</v>
      </c>
      <c r="J42" s="4">
        <v>792500</v>
      </c>
      <c r="K42" s="5">
        <v>92400</v>
      </c>
      <c r="L42" s="5">
        <v>306100</v>
      </c>
      <c r="M42" s="5">
        <f t="shared" si="1"/>
        <v>398500</v>
      </c>
      <c r="N42" s="38">
        <v>1</v>
      </c>
      <c r="O42" s="38">
        <v>1</v>
      </c>
    </row>
    <row r="43" spans="1:15" s="1" customFormat="1">
      <c r="A43" s="1" t="s">
        <v>13</v>
      </c>
      <c r="B43" s="1" t="s">
        <v>148</v>
      </c>
      <c r="C43" s="1" t="s">
        <v>149</v>
      </c>
      <c r="D43" s="1" t="s">
        <v>146</v>
      </c>
      <c r="E43" s="2">
        <v>515</v>
      </c>
      <c r="F43" s="1" t="s">
        <v>150</v>
      </c>
      <c r="G43" s="2" t="s">
        <v>18</v>
      </c>
      <c r="H43" s="1" t="s">
        <v>7799</v>
      </c>
      <c r="I43" s="3">
        <v>44957.46912037037</v>
      </c>
      <c r="J43" s="4">
        <v>1250000</v>
      </c>
      <c r="K43" s="5">
        <v>220700</v>
      </c>
      <c r="L43" s="5">
        <v>910300</v>
      </c>
      <c r="M43" s="5">
        <f t="shared" si="1"/>
        <v>1131000</v>
      </c>
      <c r="N43" s="38">
        <v>1</v>
      </c>
      <c r="O43" s="38">
        <v>1</v>
      </c>
    </row>
    <row r="44" spans="1:15" s="1" customFormat="1">
      <c r="A44" s="1" t="s">
        <v>13</v>
      </c>
      <c r="B44" s="1" t="s">
        <v>151</v>
      </c>
      <c r="C44" s="1" t="s">
        <v>152</v>
      </c>
      <c r="D44" s="1" t="s">
        <v>146</v>
      </c>
      <c r="E44" s="2">
        <v>513</v>
      </c>
      <c r="F44" s="1" t="s">
        <v>153</v>
      </c>
      <c r="G44" s="2" t="s">
        <v>18</v>
      </c>
      <c r="H44" s="1" t="s">
        <v>7800</v>
      </c>
      <c r="I44" s="3">
        <v>45043.448495370372</v>
      </c>
      <c r="J44" s="4">
        <v>281000</v>
      </c>
      <c r="K44" s="5">
        <v>144600</v>
      </c>
      <c r="L44" s="5">
        <v>87500</v>
      </c>
      <c r="M44" s="5">
        <f t="shared" si="1"/>
        <v>232100</v>
      </c>
      <c r="N44" s="38">
        <v>1</v>
      </c>
      <c r="O44" s="38">
        <v>1</v>
      </c>
    </row>
    <row r="45" spans="1:15" s="1" customFormat="1">
      <c r="A45" s="1" t="s">
        <v>13</v>
      </c>
      <c r="B45" s="1" t="s">
        <v>154</v>
      </c>
      <c r="C45" s="1" t="s">
        <v>155</v>
      </c>
      <c r="D45" s="1" t="s">
        <v>156</v>
      </c>
      <c r="E45" s="2">
        <v>510</v>
      </c>
      <c r="F45" s="1" t="s">
        <v>157</v>
      </c>
      <c r="G45" s="2" t="s">
        <v>18</v>
      </c>
      <c r="H45" s="1" t="s">
        <v>7801</v>
      </c>
      <c r="I45" s="3">
        <v>45145.426446759258</v>
      </c>
      <c r="J45" s="4">
        <v>219900</v>
      </c>
      <c r="K45" s="5">
        <v>87600</v>
      </c>
      <c r="L45" s="5">
        <v>60300</v>
      </c>
      <c r="M45" s="5">
        <f t="shared" si="1"/>
        <v>147900</v>
      </c>
      <c r="N45" s="38">
        <v>1</v>
      </c>
      <c r="O45" s="38">
        <v>1</v>
      </c>
    </row>
    <row r="46" spans="1:15" s="1" customFormat="1">
      <c r="A46" s="1" t="s">
        <v>13</v>
      </c>
      <c r="B46" s="1" t="s">
        <v>158</v>
      </c>
      <c r="C46" s="1" t="s">
        <v>159</v>
      </c>
      <c r="D46" s="1" t="s">
        <v>160</v>
      </c>
      <c r="E46" s="2">
        <v>510</v>
      </c>
      <c r="F46" s="1" t="s">
        <v>161</v>
      </c>
      <c r="G46" s="2" t="s">
        <v>18</v>
      </c>
      <c r="H46" s="1" t="s">
        <v>7802</v>
      </c>
      <c r="I46" s="3">
        <v>45086.405949074076</v>
      </c>
      <c r="J46" s="4">
        <v>137000</v>
      </c>
      <c r="K46" s="5">
        <v>37100</v>
      </c>
      <c r="L46" s="5">
        <v>80900</v>
      </c>
      <c r="M46" s="5">
        <f t="shared" si="1"/>
        <v>118000</v>
      </c>
      <c r="N46" s="38">
        <v>1.5</v>
      </c>
      <c r="O46" s="38">
        <v>1.5</v>
      </c>
    </row>
    <row r="47" spans="1:15" s="1" customFormat="1">
      <c r="A47" s="1" t="s">
        <v>13</v>
      </c>
      <c r="B47" s="1" t="s">
        <v>162</v>
      </c>
      <c r="C47" s="1" t="s">
        <v>163</v>
      </c>
      <c r="D47" s="1" t="s">
        <v>160</v>
      </c>
      <c r="E47" s="2">
        <v>510</v>
      </c>
      <c r="F47" s="1" t="s">
        <v>164</v>
      </c>
      <c r="G47" s="2" t="s">
        <v>18</v>
      </c>
      <c r="H47" s="1" t="s">
        <v>7803</v>
      </c>
      <c r="I47" s="3">
        <v>45027.344571759262</v>
      </c>
      <c r="J47" s="4">
        <v>210000</v>
      </c>
      <c r="K47" s="6">
        <v>88500</v>
      </c>
      <c r="L47" s="5">
        <v>147500</v>
      </c>
      <c r="M47" s="5">
        <f t="shared" si="1"/>
        <v>236000</v>
      </c>
      <c r="N47" s="38">
        <v>1.5</v>
      </c>
      <c r="O47" s="38">
        <v>1.5</v>
      </c>
    </row>
    <row r="48" spans="1:15" s="1" customFormat="1">
      <c r="A48" s="1" t="s">
        <v>13</v>
      </c>
      <c r="B48" s="1" t="s">
        <v>165</v>
      </c>
      <c r="C48" s="1" t="s">
        <v>166</v>
      </c>
      <c r="D48" s="1" t="s">
        <v>167</v>
      </c>
      <c r="E48" s="2">
        <v>510</v>
      </c>
      <c r="F48" s="1" t="s">
        <v>168</v>
      </c>
      <c r="G48" s="2" t="s">
        <v>18</v>
      </c>
      <c r="H48" s="1" t="s">
        <v>7804</v>
      </c>
      <c r="I48" s="3">
        <v>45162.379618055558</v>
      </c>
      <c r="J48" s="4">
        <v>306000</v>
      </c>
      <c r="K48" s="6">
        <v>54200</v>
      </c>
      <c r="L48" s="5">
        <v>163400</v>
      </c>
      <c r="M48" s="5">
        <f t="shared" si="1"/>
        <v>217600</v>
      </c>
      <c r="N48" s="38">
        <v>1.23</v>
      </c>
      <c r="O48" s="38">
        <v>1.54</v>
      </c>
    </row>
    <row r="49" spans="1:15" s="1" customFormat="1">
      <c r="A49" s="1" t="s">
        <v>13</v>
      </c>
      <c r="B49" s="1" t="s">
        <v>169</v>
      </c>
      <c r="C49" s="1" t="s">
        <v>170</v>
      </c>
      <c r="D49" s="1" t="s">
        <v>167</v>
      </c>
      <c r="E49" s="2">
        <v>510</v>
      </c>
      <c r="F49" s="1" t="s">
        <v>171</v>
      </c>
      <c r="G49" s="2" t="s">
        <v>18</v>
      </c>
      <c r="H49" s="1" t="s">
        <v>7805</v>
      </c>
      <c r="I49" s="3">
        <v>45280.425428240742</v>
      </c>
      <c r="J49" s="4">
        <v>230000</v>
      </c>
      <c r="K49" s="6">
        <v>47600</v>
      </c>
      <c r="L49" s="5">
        <v>134900</v>
      </c>
      <c r="M49" s="5">
        <f t="shared" si="1"/>
        <v>182500</v>
      </c>
      <c r="N49" s="38">
        <v>1.23</v>
      </c>
      <c r="O49" s="38">
        <v>1.54</v>
      </c>
    </row>
    <row r="50" spans="1:15" s="1" customFormat="1">
      <c r="A50" s="1" t="s">
        <v>13</v>
      </c>
      <c r="B50" s="1" t="s">
        <v>172</v>
      </c>
      <c r="C50" s="1" t="s">
        <v>173</v>
      </c>
      <c r="D50" s="1" t="s">
        <v>167</v>
      </c>
      <c r="E50" s="2">
        <v>510</v>
      </c>
      <c r="F50" s="1" t="s">
        <v>174</v>
      </c>
      <c r="G50" s="2" t="s">
        <v>18</v>
      </c>
      <c r="H50" s="1" t="s">
        <v>7806</v>
      </c>
      <c r="I50" s="3">
        <v>45289.345694444448</v>
      </c>
      <c r="J50" s="4">
        <v>200000</v>
      </c>
      <c r="K50" s="6">
        <v>54200</v>
      </c>
      <c r="L50" s="5">
        <v>105100</v>
      </c>
      <c r="M50" s="5">
        <f t="shared" si="1"/>
        <v>159300</v>
      </c>
      <c r="N50" s="38">
        <v>1.23</v>
      </c>
      <c r="O50" s="38">
        <v>1.54</v>
      </c>
    </row>
    <row r="51" spans="1:15" s="1" customFormat="1">
      <c r="A51" s="1" t="s">
        <v>13</v>
      </c>
      <c r="B51" s="1" t="s">
        <v>175</v>
      </c>
      <c r="C51" s="1" t="s">
        <v>176</v>
      </c>
      <c r="D51" s="1" t="s">
        <v>167</v>
      </c>
      <c r="E51" s="2">
        <v>510</v>
      </c>
      <c r="F51" s="1" t="s">
        <v>177</v>
      </c>
      <c r="G51" s="2" t="s">
        <v>18</v>
      </c>
      <c r="H51" s="1" t="s">
        <v>7807</v>
      </c>
      <c r="I51" s="3">
        <v>45212.494270833333</v>
      </c>
      <c r="J51" s="4">
        <v>231000</v>
      </c>
      <c r="K51" s="6">
        <v>59500</v>
      </c>
      <c r="L51" s="5">
        <v>125300</v>
      </c>
      <c r="M51" s="5">
        <f t="shared" si="1"/>
        <v>184800</v>
      </c>
      <c r="N51" s="38">
        <v>1.23</v>
      </c>
      <c r="O51" s="38">
        <v>1.54</v>
      </c>
    </row>
    <row r="52" spans="1:15" s="1" customFormat="1">
      <c r="A52" s="1" t="s">
        <v>13</v>
      </c>
      <c r="B52" s="1" t="s">
        <v>178</v>
      </c>
      <c r="C52" s="1" t="s">
        <v>179</v>
      </c>
      <c r="D52" s="1" t="s">
        <v>167</v>
      </c>
      <c r="E52" s="2">
        <v>510</v>
      </c>
      <c r="F52" s="1" t="s">
        <v>180</v>
      </c>
      <c r="G52" s="2" t="s">
        <v>18</v>
      </c>
      <c r="H52" s="1" t="s">
        <v>7808</v>
      </c>
      <c r="I52" s="3">
        <v>44987.424444444441</v>
      </c>
      <c r="J52" s="4">
        <v>185000</v>
      </c>
      <c r="K52" s="6">
        <v>54200</v>
      </c>
      <c r="L52" s="5">
        <v>96700</v>
      </c>
      <c r="M52" s="5">
        <f t="shared" si="1"/>
        <v>150900</v>
      </c>
      <c r="N52" s="38">
        <v>1.23</v>
      </c>
      <c r="O52" s="38">
        <v>1.54</v>
      </c>
    </row>
    <row r="53" spans="1:15" s="1" customFormat="1">
      <c r="A53" s="1" t="s">
        <v>13</v>
      </c>
      <c r="B53" s="1" t="s">
        <v>181</v>
      </c>
      <c r="C53" s="1" t="s">
        <v>182</v>
      </c>
      <c r="D53" s="1" t="s">
        <v>167</v>
      </c>
      <c r="E53" s="2">
        <v>510</v>
      </c>
      <c r="F53" s="1" t="s">
        <v>183</v>
      </c>
      <c r="G53" s="2" t="s">
        <v>18</v>
      </c>
      <c r="H53" s="1" t="s">
        <v>7809</v>
      </c>
      <c r="I53" s="3">
        <v>44930.626168981478</v>
      </c>
      <c r="J53" s="4">
        <v>170000</v>
      </c>
      <c r="K53" s="6">
        <v>52300</v>
      </c>
      <c r="L53" s="5">
        <v>90600</v>
      </c>
      <c r="M53" s="5">
        <f t="shared" si="1"/>
        <v>142900</v>
      </c>
      <c r="N53" s="38">
        <v>1.23</v>
      </c>
      <c r="O53" s="38">
        <v>1.54</v>
      </c>
    </row>
    <row r="54" spans="1:15" s="1" customFormat="1">
      <c r="A54" s="1" t="s">
        <v>13</v>
      </c>
      <c r="B54" s="1" t="s">
        <v>184</v>
      </c>
      <c r="C54" s="1" t="s">
        <v>185</v>
      </c>
      <c r="D54" s="1" t="s">
        <v>167</v>
      </c>
      <c r="E54" s="2">
        <v>510</v>
      </c>
      <c r="F54" s="1" t="s">
        <v>186</v>
      </c>
      <c r="G54" s="2" t="s">
        <v>18</v>
      </c>
      <c r="H54" s="1" t="s">
        <v>7810</v>
      </c>
      <c r="I54" s="3">
        <v>45212.500462962962</v>
      </c>
      <c r="J54" s="4">
        <v>205000</v>
      </c>
      <c r="K54" s="6">
        <v>54200</v>
      </c>
      <c r="L54" s="5">
        <v>123900</v>
      </c>
      <c r="M54" s="5">
        <f t="shared" si="1"/>
        <v>178100</v>
      </c>
      <c r="N54" s="38">
        <v>1.23</v>
      </c>
      <c r="O54" s="38">
        <v>1.54</v>
      </c>
    </row>
    <row r="55" spans="1:15" s="1" customFormat="1">
      <c r="A55" s="1" t="s">
        <v>13</v>
      </c>
      <c r="B55" s="1" t="s">
        <v>187</v>
      </c>
      <c r="C55" s="1" t="s">
        <v>188</v>
      </c>
      <c r="D55" s="1" t="s">
        <v>189</v>
      </c>
      <c r="E55" s="1">
        <v>510</v>
      </c>
      <c r="F55" s="1" t="s">
        <v>190</v>
      </c>
      <c r="G55" s="1" t="s">
        <v>18</v>
      </c>
      <c r="H55" s="1" t="s">
        <v>7811</v>
      </c>
      <c r="I55" s="3">
        <v>45272.481261574074</v>
      </c>
      <c r="J55" s="4">
        <v>327000</v>
      </c>
      <c r="K55" s="6">
        <v>83900</v>
      </c>
      <c r="L55" s="5">
        <v>230000</v>
      </c>
      <c r="M55" s="5">
        <f t="shared" si="1"/>
        <v>313900</v>
      </c>
      <c r="N55" s="38">
        <v>1.3</v>
      </c>
      <c r="O55" s="38">
        <v>1.3</v>
      </c>
    </row>
    <row r="56" spans="1:15" s="1" customFormat="1">
      <c r="A56" s="1" t="s">
        <v>13</v>
      </c>
      <c r="B56" s="1" t="s">
        <v>191</v>
      </c>
      <c r="C56" s="1" t="s">
        <v>192</v>
      </c>
      <c r="D56" s="1" t="s">
        <v>193</v>
      </c>
      <c r="E56" s="2">
        <v>510</v>
      </c>
      <c r="F56" s="1" t="s">
        <v>194</v>
      </c>
      <c r="G56" s="2" t="s">
        <v>18</v>
      </c>
      <c r="H56" s="1" t="s">
        <v>7812</v>
      </c>
      <c r="I56" s="3">
        <v>45140.342800925922</v>
      </c>
      <c r="J56" s="4">
        <v>212500</v>
      </c>
      <c r="K56" s="6">
        <v>52500</v>
      </c>
      <c r="L56" s="5">
        <v>134800</v>
      </c>
      <c r="M56" s="5">
        <f t="shared" si="1"/>
        <v>187300</v>
      </c>
      <c r="N56" s="38">
        <v>1.49</v>
      </c>
      <c r="O56" s="38">
        <v>1.49</v>
      </c>
    </row>
    <row r="57" spans="1:15" s="1" customFormat="1">
      <c r="A57" s="1" t="s">
        <v>13</v>
      </c>
      <c r="B57" s="1" t="s">
        <v>195</v>
      </c>
      <c r="C57" s="1" t="s">
        <v>196</v>
      </c>
      <c r="D57" s="1" t="s">
        <v>193</v>
      </c>
      <c r="E57" s="2">
        <v>510</v>
      </c>
      <c r="F57" s="1" t="s">
        <v>197</v>
      </c>
      <c r="G57" s="2" t="s">
        <v>18</v>
      </c>
      <c r="H57" s="1" t="s">
        <v>7813</v>
      </c>
      <c r="I57" s="3">
        <v>45202.375428240739</v>
      </c>
      <c r="J57" s="4">
        <v>315000</v>
      </c>
      <c r="K57" s="6">
        <v>53400</v>
      </c>
      <c r="L57" s="5">
        <v>226100</v>
      </c>
      <c r="M57" s="5">
        <f t="shared" si="1"/>
        <v>279500</v>
      </c>
      <c r="N57" s="38">
        <v>1.49</v>
      </c>
      <c r="O57" s="38">
        <v>1.49</v>
      </c>
    </row>
    <row r="58" spans="1:15" s="1" customFormat="1">
      <c r="A58" s="1" t="s">
        <v>13</v>
      </c>
      <c r="B58" s="1" t="s">
        <v>198</v>
      </c>
      <c r="C58" s="1" t="s">
        <v>199</v>
      </c>
      <c r="D58" s="1" t="s">
        <v>193</v>
      </c>
      <c r="E58" s="2">
        <v>510</v>
      </c>
      <c r="F58" s="1" t="s">
        <v>200</v>
      </c>
      <c r="G58" s="2" t="s">
        <v>18</v>
      </c>
      <c r="H58" s="1" t="s">
        <v>7814</v>
      </c>
      <c r="I58" s="3">
        <v>45175.655902777777</v>
      </c>
      <c r="J58" s="4">
        <v>240721</v>
      </c>
      <c r="K58" s="6">
        <v>55900</v>
      </c>
      <c r="L58" s="5">
        <v>168100</v>
      </c>
      <c r="M58" s="5">
        <f t="shared" si="1"/>
        <v>224000</v>
      </c>
      <c r="N58" s="38">
        <v>1.49</v>
      </c>
      <c r="O58" s="38">
        <v>1.49</v>
      </c>
    </row>
    <row r="59" spans="1:15" s="1" customFormat="1">
      <c r="A59" s="1" t="s">
        <v>13</v>
      </c>
      <c r="B59" s="1" t="s">
        <v>201</v>
      </c>
      <c r="C59" s="1" t="s">
        <v>202</v>
      </c>
      <c r="D59" s="1" t="s">
        <v>193</v>
      </c>
      <c r="E59" s="2">
        <v>510</v>
      </c>
      <c r="F59" s="1" t="s">
        <v>203</v>
      </c>
      <c r="G59" s="2" t="s">
        <v>18</v>
      </c>
      <c r="H59" s="1" t="s">
        <v>7815</v>
      </c>
      <c r="I59" s="3">
        <v>44995.409305555557</v>
      </c>
      <c r="J59" s="4">
        <v>240000</v>
      </c>
      <c r="K59" s="6">
        <v>59100</v>
      </c>
      <c r="L59" s="5">
        <v>169100</v>
      </c>
      <c r="M59" s="5">
        <f t="shared" si="1"/>
        <v>228200</v>
      </c>
      <c r="N59" s="38">
        <v>1.49</v>
      </c>
      <c r="O59" s="38">
        <v>1.49</v>
      </c>
    </row>
    <row r="60" spans="1:15" s="1" customFormat="1">
      <c r="A60" s="1" t="s">
        <v>13</v>
      </c>
      <c r="B60" s="1" t="s">
        <v>204</v>
      </c>
      <c r="C60" s="1" t="s">
        <v>205</v>
      </c>
      <c r="D60" s="1" t="s">
        <v>193</v>
      </c>
      <c r="E60" s="2">
        <v>510</v>
      </c>
      <c r="F60" s="1" t="s">
        <v>206</v>
      </c>
      <c r="G60" s="2" t="s">
        <v>18</v>
      </c>
      <c r="H60" s="1" t="s">
        <v>7816</v>
      </c>
      <c r="I60" s="3">
        <v>45184.571921296294</v>
      </c>
      <c r="J60" s="4">
        <v>235000</v>
      </c>
      <c r="K60" s="6">
        <v>52500</v>
      </c>
      <c r="L60" s="5">
        <v>177700</v>
      </c>
      <c r="M60" s="5">
        <f t="shared" si="1"/>
        <v>230200</v>
      </c>
      <c r="N60" s="38">
        <v>1.49</v>
      </c>
      <c r="O60" s="38">
        <v>1.49</v>
      </c>
    </row>
    <row r="61" spans="1:15" s="1" customFormat="1">
      <c r="A61" s="1" t="s">
        <v>13</v>
      </c>
      <c r="B61" s="1" t="s">
        <v>207</v>
      </c>
      <c r="C61" s="1" t="s">
        <v>208</v>
      </c>
      <c r="D61" s="1" t="s">
        <v>193</v>
      </c>
      <c r="E61" s="2">
        <v>510</v>
      </c>
      <c r="F61" s="1" t="s">
        <v>209</v>
      </c>
      <c r="G61" s="2" t="s">
        <v>18</v>
      </c>
      <c r="H61" s="1" t="s">
        <v>7817</v>
      </c>
      <c r="I61" s="3">
        <v>45054.429548611108</v>
      </c>
      <c r="J61" s="4">
        <v>235000</v>
      </c>
      <c r="K61" s="6">
        <v>52400</v>
      </c>
      <c r="L61" s="5">
        <v>199100</v>
      </c>
      <c r="M61" s="5">
        <f t="shared" si="1"/>
        <v>251500</v>
      </c>
      <c r="N61" s="38">
        <v>1.49</v>
      </c>
      <c r="O61" s="38">
        <v>1.49</v>
      </c>
    </row>
    <row r="62" spans="1:15" s="1" customFormat="1">
      <c r="A62" s="1" t="s">
        <v>13</v>
      </c>
      <c r="B62" s="1" t="s">
        <v>210</v>
      </c>
      <c r="C62" s="1" t="s">
        <v>211</v>
      </c>
      <c r="D62" s="1" t="s">
        <v>193</v>
      </c>
      <c r="E62" s="2">
        <v>510</v>
      </c>
      <c r="F62" s="1" t="s">
        <v>212</v>
      </c>
      <c r="G62" s="1" t="s">
        <v>18</v>
      </c>
      <c r="H62" s="1" t="s">
        <v>7818</v>
      </c>
      <c r="I62" s="3">
        <v>45287.418020833335</v>
      </c>
      <c r="J62" s="4">
        <v>195000</v>
      </c>
      <c r="K62" s="6">
        <v>52500</v>
      </c>
      <c r="L62" s="5">
        <v>172800</v>
      </c>
      <c r="M62" s="5">
        <f t="shared" si="1"/>
        <v>225300</v>
      </c>
      <c r="N62" s="38">
        <v>1.49</v>
      </c>
      <c r="O62" s="38">
        <v>1.49</v>
      </c>
    </row>
    <row r="63" spans="1:15" s="1" customFormat="1">
      <c r="A63" s="1" t="s">
        <v>13</v>
      </c>
      <c r="B63" s="1" t="s">
        <v>213</v>
      </c>
      <c r="C63" s="1" t="s">
        <v>214</v>
      </c>
      <c r="D63" s="1" t="s">
        <v>215</v>
      </c>
      <c r="E63" s="2">
        <v>510</v>
      </c>
      <c r="F63" s="1" t="s">
        <v>216</v>
      </c>
      <c r="G63" s="2" t="s">
        <v>18</v>
      </c>
      <c r="H63" s="1" t="s">
        <v>7819</v>
      </c>
      <c r="I63" s="3">
        <v>45167.616365740738</v>
      </c>
      <c r="J63" s="4">
        <v>165000</v>
      </c>
      <c r="K63" s="6">
        <v>51500</v>
      </c>
      <c r="L63" s="5">
        <v>76100</v>
      </c>
      <c r="M63" s="5">
        <f t="shared" si="1"/>
        <v>127600</v>
      </c>
      <c r="N63" s="38">
        <v>1.19</v>
      </c>
      <c r="O63" s="38">
        <v>1.19</v>
      </c>
    </row>
    <row r="64" spans="1:15" s="1" customFormat="1">
      <c r="A64" s="1" t="s">
        <v>13</v>
      </c>
      <c r="B64" s="1" t="s">
        <v>217</v>
      </c>
      <c r="C64" s="1" t="s">
        <v>218</v>
      </c>
      <c r="D64" s="1" t="s">
        <v>215</v>
      </c>
      <c r="E64" s="2">
        <v>510</v>
      </c>
      <c r="F64" s="1" t="s">
        <v>219</v>
      </c>
      <c r="G64" s="2" t="s">
        <v>18</v>
      </c>
      <c r="H64" s="1" t="s">
        <v>7820</v>
      </c>
      <c r="I64" s="3">
        <v>45016.5624537037</v>
      </c>
      <c r="J64" s="4">
        <v>208000</v>
      </c>
      <c r="K64" s="6">
        <v>78900</v>
      </c>
      <c r="L64" s="5">
        <v>83300</v>
      </c>
      <c r="M64" s="5">
        <f t="shared" si="1"/>
        <v>162200</v>
      </c>
      <c r="N64" s="38">
        <v>1.19</v>
      </c>
      <c r="O64" s="38">
        <v>1.19</v>
      </c>
    </row>
    <row r="65" spans="1:15" s="1" customFormat="1">
      <c r="A65" s="1" t="s">
        <v>13</v>
      </c>
      <c r="B65" s="1" t="s">
        <v>220</v>
      </c>
      <c r="C65" s="1" t="s">
        <v>221</v>
      </c>
      <c r="D65" s="1" t="s">
        <v>215</v>
      </c>
      <c r="E65" s="2">
        <v>510</v>
      </c>
      <c r="F65" s="1" t="s">
        <v>222</v>
      </c>
      <c r="G65" s="2" t="s">
        <v>18</v>
      </c>
      <c r="H65" s="1" t="s">
        <v>7821</v>
      </c>
      <c r="I65" s="3">
        <v>44960.442974537036</v>
      </c>
      <c r="J65" s="4">
        <v>275000</v>
      </c>
      <c r="K65" s="6">
        <v>75400</v>
      </c>
      <c r="L65" s="5">
        <v>171800</v>
      </c>
      <c r="M65" s="5">
        <f t="shared" si="1"/>
        <v>247200</v>
      </c>
      <c r="N65" s="38">
        <v>1.19</v>
      </c>
      <c r="O65" s="38">
        <v>1.19</v>
      </c>
    </row>
    <row r="66" spans="1:15" s="1" customFormat="1">
      <c r="A66" s="1" t="s">
        <v>13</v>
      </c>
      <c r="B66" s="1" t="s">
        <v>223</v>
      </c>
      <c r="C66" s="1" t="s">
        <v>224</v>
      </c>
      <c r="D66" s="1" t="s">
        <v>215</v>
      </c>
      <c r="E66" s="2">
        <v>510</v>
      </c>
      <c r="F66" s="1" t="s">
        <v>225</v>
      </c>
      <c r="G66" s="2" t="s">
        <v>18</v>
      </c>
      <c r="H66" s="1" t="s">
        <v>7822</v>
      </c>
      <c r="I66" s="3">
        <v>45268.512430555558</v>
      </c>
      <c r="J66" s="4">
        <v>270000</v>
      </c>
      <c r="K66" s="6">
        <v>103000</v>
      </c>
      <c r="L66" s="5">
        <v>129200</v>
      </c>
      <c r="M66" s="5">
        <f>SUM(K66:L66)+24200</f>
        <v>256400</v>
      </c>
      <c r="N66" s="38">
        <v>1.19</v>
      </c>
      <c r="O66" s="38">
        <v>1.19</v>
      </c>
    </row>
    <row r="67" spans="1:15" s="1" customFormat="1">
      <c r="A67" s="1" t="s">
        <v>13</v>
      </c>
      <c r="B67" s="1" t="s">
        <v>226</v>
      </c>
      <c r="C67" s="1" t="s">
        <v>227</v>
      </c>
      <c r="D67" s="1" t="s">
        <v>215</v>
      </c>
      <c r="E67" s="2">
        <v>500</v>
      </c>
      <c r="F67" s="1" t="s">
        <v>225</v>
      </c>
      <c r="G67" s="2" t="s">
        <v>18</v>
      </c>
      <c r="H67" s="1" t="s">
        <v>7822</v>
      </c>
      <c r="I67" s="3">
        <v>45268.512430555558</v>
      </c>
      <c r="J67" s="4"/>
      <c r="K67" s="6">
        <v>24200</v>
      </c>
      <c r="L67" s="5">
        <v>0</v>
      </c>
      <c r="M67" s="5"/>
      <c r="N67" s="38">
        <v>1.19</v>
      </c>
      <c r="O67" s="38">
        <v>1.19</v>
      </c>
    </row>
    <row r="68" spans="1:15" s="1" customFormat="1">
      <c r="A68" s="1" t="s">
        <v>13</v>
      </c>
      <c r="B68" s="1" t="s">
        <v>228</v>
      </c>
      <c r="C68" s="1" t="s">
        <v>229</v>
      </c>
      <c r="D68" s="1" t="s">
        <v>215</v>
      </c>
      <c r="E68" s="2">
        <v>510</v>
      </c>
      <c r="F68" s="1" t="s">
        <v>230</v>
      </c>
      <c r="G68" s="2" t="s">
        <v>18</v>
      </c>
      <c r="H68" s="1" t="s">
        <v>7823</v>
      </c>
      <c r="I68" s="3">
        <v>45198.678981481484</v>
      </c>
      <c r="J68" s="4">
        <v>210000</v>
      </c>
      <c r="K68" s="6">
        <v>130400</v>
      </c>
      <c r="L68" s="5">
        <v>87700</v>
      </c>
      <c r="M68" s="5">
        <f t="shared" ref="M68:M99" si="2">SUM(K68:L68)</f>
        <v>218100</v>
      </c>
      <c r="N68" s="38">
        <v>1.19</v>
      </c>
      <c r="O68" s="38">
        <v>1.19</v>
      </c>
    </row>
    <row r="69" spans="1:15" s="1" customFormat="1">
      <c r="A69" s="1" t="s">
        <v>13</v>
      </c>
      <c r="B69" s="1" t="s">
        <v>231</v>
      </c>
      <c r="C69" s="1" t="s">
        <v>232</v>
      </c>
      <c r="D69" s="1" t="s">
        <v>233</v>
      </c>
      <c r="E69" s="2">
        <v>510</v>
      </c>
      <c r="F69" s="1" t="s">
        <v>234</v>
      </c>
      <c r="G69" s="2" t="s">
        <v>18</v>
      </c>
      <c r="H69" s="1" t="s">
        <v>7824</v>
      </c>
      <c r="I69" s="3">
        <v>45050.372048611112</v>
      </c>
      <c r="J69" s="4">
        <v>189500</v>
      </c>
      <c r="K69" s="6">
        <v>36700</v>
      </c>
      <c r="L69" s="5">
        <v>136800</v>
      </c>
      <c r="M69" s="5">
        <f t="shared" si="2"/>
        <v>173500</v>
      </c>
      <c r="N69" s="38">
        <v>1</v>
      </c>
      <c r="O69" s="38">
        <v>1</v>
      </c>
    </row>
    <row r="70" spans="1:15" s="1" customFormat="1">
      <c r="A70" s="1" t="s">
        <v>13</v>
      </c>
      <c r="B70" s="1" t="s">
        <v>235</v>
      </c>
      <c r="C70" s="1" t="s">
        <v>236</v>
      </c>
      <c r="D70" s="1" t="s">
        <v>237</v>
      </c>
      <c r="E70" s="2">
        <v>510</v>
      </c>
      <c r="F70" s="1" t="s">
        <v>238</v>
      </c>
      <c r="G70" s="2" t="s">
        <v>18</v>
      </c>
      <c r="H70" s="1" t="s">
        <v>7825</v>
      </c>
      <c r="I70" s="3">
        <v>45182.362326388888</v>
      </c>
      <c r="J70" s="4">
        <v>235000</v>
      </c>
      <c r="K70" s="6">
        <v>35600</v>
      </c>
      <c r="L70" s="5">
        <v>124500</v>
      </c>
      <c r="M70" s="5">
        <f t="shared" si="2"/>
        <v>160100</v>
      </c>
      <c r="N70" s="38">
        <v>1.85</v>
      </c>
      <c r="O70" s="38">
        <v>2.138329604772558</v>
      </c>
    </row>
    <row r="71" spans="1:15" s="1" customFormat="1">
      <c r="A71" s="1" t="s">
        <v>13</v>
      </c>
      <c r="B71" s="1" t="s">
        <v>239</v>
      </c>
      <c r="C71" s="1" t="s">
        <v>240</v>
      </c>
      <c r="D71" s="1" t="s">
        <v>237</v>
      </c>
      <c r="E71" s="2">
        <v>510</v>
      </c>
      <c r="F71" s="1" t="s">
        <v>241</v>
      </c>
      <c r="G71" s="2" t="s">
        <v>18</v>
      </c>
      <c r="H71" s="1" t="s">
        <v>7826</v>
      </c>
      <c r="I71" s="3">
        <v>45190.484675925924</v>
      </c>
      <c r="J71" s="4">
        <v>175000</v>
      </c>
      <c r="K71" s="6">
        <v>39200</v>
      </c>
      <c r="L71" s="5">
        <v>84400</v>
      </c>
      <c r="M71" s="5">
        <f t="shared" si="2"/>
        <v>123600</v>
      </c>
      <c r="N71" s="38">
        <v>1.85</v>
      </c>
      <c r="O71" s="38">
        <v>2.138329604772558</v>
      </c>
    </row>
    <row r="72" spans="1:15" s="1" customFormat="1">
      <c r="A72" s="1" t="s">
        <v>13</v>
      </c>
      <c r="B72" s="1" t="s">
        <v>242</v>
      </c>
      <c r="C72" s="1" t="s">
        <v>243</v>
      </c>
      <c r="D72" s="1" t="s">
        <v>237</v>
      </c>
      <c r="E72" s="2">
        <v>510</v>
      </c>
      <c r="F72" s="1" t="s">
        <v>244</v>
      </c>
      <c r="G72" s="2" t="s">
        <v>18</v>
      </c>
      <c r="H72" s="1" t="s">
        <v>7827</v>
      </c>
      <c r="I72" s="3">
        <v>45266.388865740744</v>
      </c>
      <c r="J72" s="4">
        <v>180000</v>
      </c>
      <c r="K72" s="6">
        <v>37900</v>
      </c>
      <c r="L72" s="5">
        <v>89700</v>
      </c>
      <c r="M72" s="5">
        <f t="shared" si="2"/>
        <v>127600</v>
      </c>
      <c r="N72" s="38">
        <v>1.85</v>
      </c>
      <c r="O72" s="38">
        <v>2.138329604772558</v>
      </c>
    </row>
    <row r="73" spans="1:15" s="1" customFormat="1">
      <c r="A73" s="1" t="s">
        <v>13</v>
      </c>
      <c r="B73" s="1" t="s">
        <v>245</v>
      </c>
      <c r="C73" s="1" t="s">
        <v>246</v>
      </c>
      <c r="D73" s="1" t="s">
        <v>237</v>
      </c>
      <c r="E73" s="2">
        <v>510</v>
      </c>
      <c r="F73" s="1" t="s">
        <v>247</v>
      </c>
      <c r="G73" s="2" t="s">
        <v>18</v>
      </c>
      <c r="H73" s="1" t="s">
        <v>7828</v>
      </c>
      <c r="I73" s="3">
        <v>45117.395601851851</v>
      </c>
      <c r="J73" s="4">
        <v>165000</v>
      </c>
      <c r="K73" s="6">
        <v>39500</v>
      </c>
      <c r="L73" s="5">
        <v>78700</v>
      </c>
      <c r="M73" s="5">
        <f t="shared" si="2"/>
        <v>118200</v>
      </c>
      <c r="N73" s="38">
        <v>1.85</v>
      </c>
      <c r="O73" s="38">
        <v>2.138329604772558</v>
      </c>
    </row>
    <row r="74" spans="1:15" s="1" customFormat="1">
      <c r="A74" s="1" t="s">
        <v>13</v>
      </c>
      <c r="B74" s="1" t="s">
        <v>248</v>
      </c>
      <c r="C74" s="1" t="s">
        <v>249</v>
      </c>
      <c r="D74" s="1" t="s">
        <v>237</v>
      </c>
      <c r="E74" s="2">
        <v>510</v>
      </c>
      <c r="F74" s="1" t="s">
        <v>250</v>
      </c>
      <c r="G74" s="2" t="s">
        <v>18</v>
      </c>
      <c r="H74" s="1" t="s">
        <v>7829</v>
      </c>
      <c r="I74" s="3">
        <v>44995.595405092594</v>
      </c>
      <c r="J74" s="4">
        <v>152000</v>
      </c>
      <c r="K74" s="6">
        <v>35600</v>
      </c>
      <c r="L74" s="5">
        <v>76000</v>
      </c>
      <c r="M74" s="5">
        <f t="shared" si="2"/>
        <v>111600</v>
      </c>
      <c r="N74" s="38">
        <v>1.85</v>
      </c>
      <c r="O74" s="38">
        <v>2.138329604772558</v>
      </c>
    </row>
    <row r="75" spans="1:15" s="1" customFormat="1">
      <c r="A75" s="1" t="s">
        <v>13</v>
      </c>
      <c r="B75" s="1" t="s">
        <v>251</v>
      </c>
      <c r="C75" s="1" t="s">
        <v>252</v>
      </c>
      <c r="D75" s="1" t="s">
        <v>237</v>
      </c>
      <c r="E75" s="2">
        <v>510</v>
      </c>
      <c r="F75" s="1" t="s">
        <v>253</v>
      </c>
      <c r="G75" s="2" t="s">
        <v>18</v>
      </c>
      <c r="H75" s="1" t="s">
        <v>7830</v>
      </c>
      <c r="I75" s="3">
        <v>45219.436076388891</v>
      </c>
      <c r="J75" s="4">
        <v>169900</v>
      </c>
      <c r="K75" s="6">
        <v>39100</v>
      </c>
      <c r="L75" s="5">
        <v>85700</v>
      </c>
      <c r="M75" s="5">
        <f t="shared" si="2"/>
        <v>124800</v>
      </c>
      <c r="N75" s="38">
        <v>1.85</v>
      </c>
      <c r="O75" s="38">
        <v>2.138329604772558</v>
      </c>
    </row>
    <row r="76" spans="1:15" s="1" customFormat="1">
      <c r="A76" s="1" t="s">
        <v>13</v>
      </c>
      <c r="B76" s="1" t="s">
        <v>254</v>
      </c>
      <c r="C76" s="1" t="s">
        <v>255</v>
      </c>
      <c r="D76" s="1" t="s">
        <v>237</v>
      </c>
      <c r="E76" s="2">
        <v>510</v>
      </c>
      <c r="F76" s="1" t="s">
        <v>256</v>
      </c>
      <c r="G76" s="2" t="s">
        <v>18</v>
      </c>
      <c r="H76" s="1" t="s">
        <v>7831</v>
      </c>
      <c r="I76" s="3">
        <v>45096.38758101852</v>
      </c>
      <c r="J76" s="4">
        <v>142000</v>
      </c>
      <c r="K76" s="6">
        <v>33100</v>
      </c>
      <c r="L76" s="5">
        <v>72300</v>
      </c>
      <c r="M76" s="5">
        <f t="shared" si="2"/>
        <v>105400</v>
      </c>
      <c r="N76" s="38">
        <v>1.85</v>
      </c>
      <c r="O76" s="38">
        <v>2.138329604772558</v>
      </c>
    </row>
    <row r="77" spans="1:15" s="1" customFormat="1">
      <c r="A77" s="1" t="s">
        <v>13</v>
      </c>
      <c r="B77" s="1" t="s">
        <v>257</v>
      </c>
      <c r="C77" s="1" t="s">
        <v>258</v>
      </c>
      <c r="D77" s="1" t="s">
        <v>237</v>
      </c>
      <c r="E77" s="2">
        <v>510</v>
      </c>
      <c r="F77" s="1" t="s">
        <v>259</v>
      </c>
      <c r="G77" s="2" t="s">
        <v>18</v>
      </c>
      <c r="H77" s="1" t="s">
        <v>7832</v>
      </c>
      <c r="I77" s="3">
        <v>45114.390092592592</v>
      </c>
      <c r="J77" s="4">
        <v>150000</v>
      </c>
      <c r="K77" s="6">
        <v>36700</v>
      </c>
      <c r="L77" s="5">
        <v>75900</v>
      </c>
      <c r="M77" s="5">
        <f t="shared" si="2"/>
        <v>112600</v>
      </c>
      <c r="N77" s="38">
        <v>1.85</v>
      </c>
      <c r="O77" s="38">
        <v>2.138329604772558</v>
      </c>
    </row>
    <row r="78" spans="1:15" s="1" customFormat="1">
      <c r="A78" s="1" t="s">
        <v>13</v>
      </c>
      <c r="B78" s="1" t="s">
        <v>260</v>
      </c>
      <c r="C78" s="1" t="s">
        <v>261</v>
      </c>
      <c r="D78" s="1" t="s">
        <v>237</v>
      </c>
      <c r="E78" s="2">
        <v>510</v>
      </c>
      <c r="F78" s="1" t="s">
        <v>262</v>
      </c>
      <c r="G78" s="2" t="s">
        <v>18</v>
      </c>
      <c r="H78" s="1" t="s">
        <v>7833</v>
      </c>
      <c r="I78" s="3">
        <v>44960.484212962961</v>
      </c>
      <c r="J78" s="4">
        <v>180000</v>
      </c>
      <c r="K78" s="6">
        <v>38300</v>
      </c>
      <c r="L78" s="5">
        <v>99000</v>
      </c>
      <c r="M78" s="5">
        <f t="shared" si="2"/>
        <v>137300</v>
      </c>
      <c r="N78" s="38">
        <v>1.85</v>
      </c>
      <c r="O78" s="38">
        <v>2.138329604772558</v>
      </c>
    </row>
    <row r="79" spans="1:15" s="1" customFormat="1">
      <c r="A79" s="1" t="s">
        <v>13</v>
      </c>
      <c r="B79" s="1" t="s">
        <v>263</v>
      </c>
      <c r="C79" s="1" t="s">
        <v>264</v>
      </c>
      <c r="D79" s="1" t="s">
        <v>237</v>
      </c>
      <c r="E79" s="2">
        <v>510</v>
      </c>
      <c r="F79" s="1" t="s">
        <v>265</v>
      </c>
      <c r="G79" s="2" t="s">
        <v>18</v>
      </c>
      <c r="H79" s="1" t="s">
        <v>7834</v>
      </c>
      <c r="I79" s="3">
        <v>44995.651504629626</v>
      </c>
      <c r="J79" s="4">
        <v>158000</v>
      </c>
      <c r="K79" s="6">
        <v>43500</v>
      </c>
      <c r="L79" s="5">
        <v>78200</v>
      </c>
      <c r="M79" s="5">
        <f t="shared" si="2"/>
        <v>121700</v>
      </c>
      <c r="N79" s="38">
        <v>1.85</v>
      </c>
      <c r="O79" s="38">
        <v>2.138329604772558</v>
      </c>
    </row>
    <row r="80" spans="1:15" s="1" customFormat="1">
      <c r="A80" s="1" t="s">
        <v>13</v>
      </c>
      <c r="B80" s="1" t="s">
        <v>266</v>
      </c>
      <c r="C80" s="1" t="s">
        <v>267</v>
      </c>
      <c r="D80" s="1" t="s">
        <v>237</v>
      </c>
      <c r="E80" s="2">
        <v>510</v>
      </c>
      <c r="F80" s="1" t="s">
        <v>268</v>
      </c>
      <c r="G80" s="2" t="s">
        <v>18</v>
      </c>
      <c r="H80" s="1" t="s">
        <v>7835</v>
      </c>
      <c r="I80" s="3">
        <v>44974.432905092595</v>
      </c>
      <c r="J80" s="4">
        <v>150000</v>
      </c>
      <c r="K80" s="6">
        <v>36400</v>
      </c>
      <c r="L80" s="5">
        <v>81400</v>
      </c>
      <c r="M80" s="5">
        <f t="shared" si="2"/>
        <v>117800</v>
      </c>
      <c r="N80" s="38">
        <v>1.85</v>
      </c>
      <c r="O80" s="38">
        <v>2.138329604772558</v>
      </c>
    </row>
    <row r="81" spans="1:15" s="1" customFormat="1">
      <c r="A81" s="1" t="s">
        <v>13</v>
      </c>
      <c r="B81" s="1" t="s">
        <v>269</v>
      </c>
      <c r="C81" s="1" t="s">
        <v>270</v>
      </c>
      <c r="D81" s="1" t="s">
        <v>237</v>
      </c>
      <c r="E81" s="2">
        <v>510</v>
      </c>
      <c r="F81" s="1" t="s">
        <v>271</v>
      </c>
      <c r="G81" s="2" t="s">
        <v>18</v>
      </c>
      <c r="H81" s="1" t="s">
        <v>7836</v>
      </c>
      <c r="I81" s="3">
        <v>45226.432314814818</v>
      </c>
      <c r="J81" s="4">
        <v>170000</v>
      </c>
      <c r="K81" s="6">
        <v>42600</v>
      </c>
      <c r="L81" s="5">
        <v>99700</v>
      </c>
      <c r="M81" s="5">
        <f t="shared" si="2"/>
        <v>142300</v>
      </c>
      <c r="N81" s="38">
        <v>1.85</v>
      </c>
      <c r="O81" s="38">
        <v>2.138329604772558</v>
      </c>
    </row>
    <row r="82" spans="1:15" s="1" customFormat="1">
      <c r="A82" s="1" t="s">
        <v>13</v>
      </c>
      <c r="B82" s="1" t="s">
        <v>272</v>
      </c>
      <c r="C82" s="1" t="s">
        <v>273</v>
      </c>
      <c r="D82" s="1" t="s">
        <v>237</v>
      </c>
      <c r="E82" s="2">
        <v>510</v>
      </c>
      <c r="F82" s="1" t="s">
        <v>274</v>
      </c>
      <c r="G82" s="2" t="s">
        <v>18</v>
      </c>
      <c r="H82" s="1" t="s">
        <v>7837</v>
      </c>
      <c r="I82" s="3">
        <v>45149.442164351851</v>
      </c>
      <c r="J82" s="4">
        <v>180000</v>
      </c>
      <c r="K82" s="5">
        <v>38300</v>
      </c>
      <c r="L82" s="5">
        <v>115800</v>
      </c>
      <c r="M82" s="5">
        <f t="shared" si="2"/>
        <v>154100</v>
      </c>
      <c r="N82" s="38">
        <v>1.85</v>
      </c>
      <c r="O82" s="38">
        <v>2.138329604772558</v>
      </c>
    </row>
    <row r="83" spans="1:15" s="1" customFormat="1">
      <c r="A83" s="1" t="s">
        <v>13</v>
      </c>
      <c r="B83" s="1" t="s">
        <v>275</v>
      </c>
      <c r="C83" s="1" t="s">
        <v>276</v>
      </c>
      <c r="D83" s="1" t="s">
        <v>237</v>
      </c>
      <c r="E83" s="2">
        <v>510</v>
      </c>
      <c r="F83" s="1" t="s">
        <v>277</v>
      </c>
      <c r="G83" s="2" t="s">
        <v>18</v>
      </c>
      <c r="H83" s="1" t="s">
        <v>7838</v>
      </c>
      <c r="I83" s="3">
        <v>45282.384687500002</v>
      </c>
      <c r="J83" s="4">
        <v>177500</v>
      </c>
      <c r="K83" s="6">
        <v>32400</v>
      </c>
      <c r="L83" s="5">
        <v>119900</v>
      </c>
      <c r="M83" s="5">
        <f t="shared" si="2"/>
        <v>152300</v>
      </c>
      <c r="N83" s="38">
        <v>1.85</v>
      </c>
      <c r="O83" s="38">
        <v>2.138329604772558</v>
      </c>
    </row>
    <row r="84" spans="1:15" s="1" customFormat="1">
      <c r="A84" s="1" t="s">
        <v>13</v>
      </c>
      <c r="B84" s="1" t="s">
        <v>278</v>
      </c>
      <c r="C84" s="1" t="s">
        <v>279</v>
      </c>
      <c r="D84" s="1" t="s">
        <v>237</v>
      </c>
      <c r="E84" s="2">
        <v>510</v>
      </c>
      <c r="F84" s="1" t="s">
        <v>280</v>
      </c>
      <c r="G84" s="2" t="s">
        <v>18</v>
      </c>
      <c r="H84" s="1" t="s">
        <v>7839</v>
      </c>
      <c r="I84" s="3">
        <v>45040.399189814816</v>
      </c>
      <c r="J84" s="4">
        <v>155000</v>
      </c>
      <c r="K84" s="6">
        <v>38300</v>
      </c>
      <c r="L84" s="5">
        <v>101000</v>
      </c>
      <c r="M84" s="5">
        <f t="shared" si="2"/>
        <v>139300</v>
      </c>
      <c r="N84" s="38">
        <v>1.85</v>
      </c>
      <c r="O84" s="38">
        <v>2.138329604772558</v>
      </c>
    </row>
    <row r="85" spans="1:15" s="1" customFormat="1">
      <c r="A85" s="1" t="s">
        <v>13</v>
      </c>
      <c r="B85" s="1" t="s">
        <v>281</v>
      </c>
      <c r="C85" s="1" t="s">
        <v>282</v>
      </c>
      <c r="D85" s="1" t="s">
        <v>237</v>
      </c>
      <c r="E85" s="2">
        <v>510</v>
      </c>
      <c r="F85" s="1" t="s">
        <v>283</v>
      </c>
      <c r="G85" s="2" t="s">
        <v>18</v>
      </c>
      <c r="H85" s="1" t="s">
        <v>7840</v>
      </c>
      <c r="I85" s="3">
        <v>45120.395208333335</v>
      </c>
      <c r="J85" s="4">
        <v>138000</v>
      </c>
      <c r="K85" s="6">
        <v>36800</v>
      </c>
      <c r="L85" s="5">
        <v>87400</v>
      </c>
      <c r="M85" s="5">
        <f t="shared" si="2"/>
        <v>124200</v>
      </c>
      <c r="N85" s="38">
        <v>1.85</v>
      </c>
      <c r="O85" s="38">
        <v>2.138329604772558</v>
      </c>
    </row>
    <row r="86" spans="1:15" s="1" customFormat="1">
      <c r="A86" s="1" t="s">
        <v>13</v>
      </c>
      <c r="B86" s="1" t="s">
        <v>284</v>
      </c>
      <c r="C86" s="1" t="s">
        <v>285</v>
      </c>
      <c r="D86" s="1" t="s">
        <v>237</v>
      </c>
      <c r="E86" s="2">
        <v>510</v>
      </c>
      <c r="F86" s="1" t="s">
        <v>286</v>
      </c>
      <c r="G86" s="2" t="s">
        <v>18</v>
      </c>
      <c r="H86" s="1" t="s">
        <v>7841</v>
      </c>
      <c r="I86" s="3">
        <v>45177.343182870369</v>
      </c>
      <c r="J86" s="4">
        <v>170000</v>
      </c>
      <c r="K86" s="6">
        <v>39100</v>
      </c>
      <c r="L86" s="5">
        <v>115500</v>
      </c>
      <c r="M86" s="5">
        <f t="shared" si="2"/>
        <v>154600</v>
      </c>
      <c r="N86" s="38">
        <v>1.85</v>
      </c>
      <c r="O86" s="38">
        <v>2.138329604772558</v>
      </c>
    </row>
    <row r="87" spans="1:15" s="1" customFormat="1">
      <c r="A87" s="1" t="s">
        <v>13</v>
      </c>
      <c r="B87" s="1" t="s">
        <v>287</v>
      </c>
      <c r="C87" s="1" t="s">
        <v>288</v>
      </c>
      <c r="D87" s="1" t="s">
        <v>237</v>
      </c>
      <c r="E87" s="2">
        <v>510</v>
      </c>
      <c r="F87" s="1" t="s">
        <v>289</v>
      </c>
      <c r="G87" s="2" t="s">
        <v>18</v>
      </c>
      <c r="H87" s="1" t="s">
        <v>7842</v>
      </c>
      <c r="I87" s="3">
        <v>45009.703472222223</v>
      </c>
      <c r="J87" s="4">
        <v>164000</v>
      </c>
      <c r="K87" s="6">
        <v>41900</v>
      </c>
      <c r="L87" s="5">
        <v>110200</v>
      </c>
      <c r="M87" s="5">
        <f t="shared" si="2"/>
        <v>152100</v>
      </c>
      <c r="N87" s="38">
        <v>1.85</v>
      </c>
      <c r="O87" s="38">
        <v>2.138329604772558</v>
      </c>
    </row>
    <row r="88" spans="1:15" s="1" customFormat="1">
      <c r="A88" s="1" t="s">
        <v>13</v>
      </c>
      <c r="B88" s="1" t="s">
        <v>290</v>
      </c>
      <c r="C88" s="1" t="s">
        <v>291</v>
      </c>
      <c r="D88" s="1" t="s">
        <v>237</v>
      </c>
      <c r="E88" s="2">
        <v>510</v>
      </c>
      <c r="F88" s="1" t="s">
        <v>292</v>
      </c>
      <c r="G88" s="2" t="s">
        <v>18</v>
      </c>
      <c r="H88" s="1" t="s">
        <v>7843</v>
      </c>
      <c r="I88" s="3">
        <v>45103.631331018521</v>
      </c>
      <c r="J88" s="4">
        <v>130000</v>
      </c>
      <c r="K88" s="6">
        <v>37300</v>
      </c>
      <c r="L88" s="5">
        <v>84600</v>
      </c>
      <c r="M88" s="5">
        <f t="shared" si="2"/>
        <v>121900</v>
      </c>
      <c r="N88" s="38">
        <v>1.85</v>
      </c>
      <c r="O88" s="38">
        <v>2.138329604772558</v>
      </c>
    </row>
    <row r="89" spans="1:15" s="1" customFormat="1">
      <c r="A89" s="1" t="s">
        <v>13</v>
      </c>
      <c r="B89" s="1" t="s">
        <v>293</v>
      </c>
      <c r="C89" s="1" t="s">
        <v>294</v>
      </c>
      <c r="D89" s="1" t="s">
        <v>237</v>
      </c>
      <c r="E89" s="2">
        <v>510</v>
      </c>
      <c r="F89" s="1" t="s">
        <v>295</v>
      </c>
      <c r="G89" s="2" t="s">
        <v>18</v>
      </c>
      <c r="H89" s="1" t="s">
        <v>7844</v>
      </c>
      <c r="I89" s="3">
        <v>45160.643252314818</v>
      </c>
      <c r="J89" s="4">
        <v>200000</v>
      </c>
      <c r="K89" s="6">
        <v>37300</v>
      </c>
      <c r="L89" s="5">
        <v>155800</v>
      </c>
      <c r="M89" s="5">
        <f t="shared" si="2"/>
        <v>193100</v>
      </c>
      <c r="N89" s="38">
        <v>1.85</v>
      </c>
      <c r="O89" s="38">
        <v>2.138329604772558</v>
      </c>
    </row>
    <row r="90" spans="1:15" s="1" customFormat="1">
      <c r="A90" s="1" t="s">
        <v>13</v>
      </c>
      <c r="B90" s="1" t="s">
        <v>296</v>
      </c>
      <c r="C90" s="1" t="s">
        <v>297</v>
      </c>
      <c r="D90" s="1" t="s">
        <v>237</v>
      </c>
      <c r="E90" s="2">
        <v>510</v>
      </c>
      <c r="F90" s="1" t="s">
        <v>298</v>
      </c>
      <c r="G90" s="2" t="s">
        <v>18</v>
      </c>
      <c r="H90" s="1" t="s">
        <v>7845</v>
      </c>
      <c r="I90" s="3">
        <v>44998.525763888887</v>
      </c>
      <c r="J90" s="4">
        <v>145000</v>
      </c>
      <c r="K90" s="6">
        <v>35700</v>
      </c>
      <c r="L90" s="5">
        <v>106300</v>
      </c>
      <c r="M90" s="5">
        <f t="shared" si="2"/>
        <v>142000</v>
      </c>
      <c r="N90" s="38">
        <v>1.85</v>
      </c>
      <c r="O90" s="38">
        <v>2.138329604772558</v>
      </c>
    </row>
    <row r="91" spans="1:15" s="1" customFormat="1">
      <c r="A91" s="1" t="s">
        <v>13</v>
      </c>
      <c r="B91" s="1" t="s">
        <v>299</v>
      </c>
      <c r="C91" s="1" t="s">
        <v>300</v>
      </c>
      <c r="D91" s="1" t="s">
        <v>237</v>
      </c>
      <c r="E91" s="2">
        <v>510</v>
      </c>
      <c r="F91" s="1" t="s">
        <v>301</v>
      </c>
      <c r="G91" s="2" t="s">
        <v>18</v>
      </c>
      <c r="H91" s="1" t="s">
        <v>7846</v>
      </c>
      <c r="I91" s="3">
        <v>44930.637511574074</v>
      </c>
      <c r="J91" s="4">
        <v>149900</v>
      </c>
      <c r="K91" s="6">
        <v>47500</v>
      </c>
      <c r="L91" s="5">
        <v>99700</v>
      </c>
      <c r="M91" s="5">
        <f t="shared" si="2"/>
        <v>147200</v>
      </c>
      <c r="N91" s="38">
        <v>1.85</v>
      </c>
      <c r="O91" s="38">
        <v>2.138329604772558</v>
      </c>
    </row>
    <row r="92" spans="1:15" s="1" customFormat="1">
      <c r="A92" s="1" t="s">
        <v>13</v>
      </c>
      <c r="B92" s="1" t="s">
        <v>302</v>
      </c>
      <c r="C92" s="1" t="s">
        <v>303</v>
      </c>
      <c r="D92" s="1" t="s">
        <v>237</v>
      </c>
      <c r="E92" s="2">
        <v>510</v>
      </c>
      <c r="F92" s="1" t="s">
        <v>304</v>
      </c>
      <c r="G92" s="2" t="s">
        <v>18</v>
      </c>
      <c r="H92" s="1" t="s">
        <v>7847</v>
      </c>
      <c r="I92" s="3">
        <v>45156.38821759259</v>
      </c>
      <c r="J92" s="4">
        <v>130000</v>
      </c>
      <c r="K92" s="6">
        <v>35300</v>
      </c>
      <c r="L92" s="5">
        <v>95600</v>
      </c>
      <c r="M92" s="5">
        <f t="shared" si="2"/>
        <v>130900</v>
      </c>
      <c r="N92" s="38">
        <v>1.85</v>
      </c>
      <c r="O92" s="38">
        <v>2.138329604772558</v>
      </c>
    </row>
    <row r="93" spans="1:15" s="1" customFormat="1">
      <c r="A93" s="1" t="s">
        <v>13</v>
      </c>
      <c r="B93" s="1" t="s">
        <v>305</v>
      </c>
      <c r="C93" s="1" t="s">
        <v>306</v>
      </c>
      <c r="D93" s="1" t="s">
        <v>237</v>
      </c>
      <c r="E93" s="2">
        <v>510</v>
      </c>
      <c r="F93" s="1" t="s">
        <v>307</v>
      </c>
      <c r="G93" s="2" t="s">
        <v>18</v>
      </c>
      <c r="H93" s="1" t="s">
        <v>7848</v>
      </c>
      <c r="I93" s="3">
        <v>45089.485601851855</v>
      </c>
      <c r="J93" s="4">
        <v>170000</v>
      </c>
      <c r="K93" s="6">
        <v>35800</v>
      </c>
      <c r="L93" s="5">
        <v>135700</v>
      </c>
      <c r="M93" s="5">
        <f t="shared" si="2"/>
        <v>171500</v>
      </c>
      <c r="N93" s="38">
        <v>1.85</v>
      </c>
      <c r="O93" s="38">
        <v>2.138329604772558</v>
      </c>
    </row>
    <row r="94" spans="1:15" s="1" customFormat="1">
      <c r="A94" s="1" t="s">
        <v>13</v>
      </c>
      <c r="B94" s="1" t="s">
        <v>308</v>
      </c>
      <c r="C94" s="1" t="s">
        <v>309</v>
      </c>
      <c r="D94" s="1" t="s">
        <v>237</v>
      </c>
      <c r="E94" s="2">
        <v>510</v>
      </c>
      <c r="F94" s="1" t="s">
        <v>310</v>
      </c>
      <c r="G94" s="2" t="s">
        <v>18</v>
      </c>
      <c r="H94" s="1" t="s">
        <v>7849</v>
      </c>
      <c r="I94" s="3">
        <v>45212.385196759256</v>
      </c>
      <c r="J94" s="4">
        <v>115000</v>
      </c>
      <c r="K94" s="6">
        <v>33400</v>
      </c>
      <c r="L94" s="5">
        <v>86700</v>
      </c>
      <c r="M94" s="5">
        <f t="shared" si="2"/>
        <v>120100</v>
      </c>
      <c r="N94" s="38">
        <v>1.85</v>
      </c>
      <c r="O94" s="38">
        <v>2.138329604772558</v>
      </c>
    </row>
    <row r="95" spans="1:15" s="1" customFormat="1">
      <c r="A95" s="1" t="s">
        <v>13</v>
      </c>
      <c r="B95" s="1" t="s">
        <v>311</v>
      </c>
      <c r="C95" s="1" t="s">
        <v>312</v>
      </c>
      <c r="D95" s="1" t="s">
        <v>237</v>
      </c>
      <c r="E95" s="2">
        <v>510</v>
      </c>
      <c r="F95" s="1" t="s">
        <v>313</v>
      </c>
      <c r="G95" s="2" t="s">
        <v>18</v>
      </c>
      <c r="H95" s="1" t="s">
        <v>7850</v>
      </c>
      <c r="I95" s="3">
        <v>45153.425787037035</v>
      </c>
      <c r="J95" s="4">
        <v>240000</v>
      </c>
      <c r="K95" s="6">
        <v>52500</v>
      </c>
      <c r="L95" s="5">
        <v>210700</v>
      </c>
      <c r="M95" s="5">
        <f t="shared" si="2"/>
        <v>263200</v>
      </c>
      <c r="N95" s="38">
        <v>1.85</v>
      </c>
      <c r="O95" s="38">
        <v>2.138329604772558</v>
      </c>
    </row>
    <row r="96" spans="1:15" s="1" customFormat="1">
      <c r="A96" s="1" t="s">
        <v>13</v>
      </c>
      <c r="B96" s="1" t="s">
        <v>314</v>
      </c>
      <c r="C96" s="1" t="s">
        <v>315</v>
      </c>
      <c r="D96" s="1" t="s">
        <v>237</v>
      </c>
      <c r="E96" s="2">
        <v>510</v>
      </c>
      <c r="F96" s="1" t="s">
        <v>316</v>
      </c>
      <c r="G96" s="2" t="s">
        <v>18</v>
      </c>
      <c r="H96" s="1" t="s">
        <v>7851</v>
      </c>
      <c r="I96" s="3">
        <v>45215.43236111111</v>
      </c>
      <c r="J96" s="4">
        <v>120000</v>
      </c>
      <c r="K96" s="6">
        <v>35800</v>
      </c>
      <c r="L96" s="5">
        <v>98400</v>
      </c>
      <c r="M96" s="5">
        <f t="shared" si="2"/>
        <v>134200</v>
      </c>
      <c r="N96" s="38">
        <v>1.85</v>
      </c>
      <c r="O96" s="38">
        <v>2.138329604772558</v>
      </c>
    </row>
    <row r="97" spans="1:15" s="1" customFormat="1">
      <c r="A97" s="1" t="s">
        <v>13</v>
      </c>
      <c r="B97" s="1" t="s">
        <v>317</v>
      </c>
      <c r="C97" s="1" t="s">
        <v>318</v>
      </c>
      <c r="D97" s="1" t="s">
        <v>237</v>
      </c>
      <c r="E97" s="2">
        <v>510</v>
      </c>
      <c r="F97" s="1" t="s">
        <v>319</v>
      </c>
      <c r="G97" s="2" t="s">
        <v>18</v>
      </c>
      <c r="H97" s="1" t="s">
        <v>7852</v>
      </c>
      <c r="I97" s="3">
        <v>44960.46429398148</v>
      </c>
      <c r="J97" s="4">
        <v>120000</v>
      </c>
      <c r="K97" s="6">
        <v>38600</v>
      </c>
      <c r="L97" s="5">
        <v>101300</v>
      </c>
      <c r="M97" s="5">
        <f t="shared" si="2"/>
        <v>139900</v>
      </c>
      <c r="N97" s="38">
        <v>1.85</v>
      </c>
      <c r="O97" s="38">
        <v>2.138329604772558</v>
      </c>
    </row>
    <row r="98" spans="1:15" s="1" customFormat="1">
      <c r="A98" s="1" t="s">
        <v>13</v>
      </c>
      <c r="B98" s="1" t="s">
        <v>320</v>
      </c>
      <c r="C98" s="1" t="s">
        <v>321</v>
      </c>
      <c r="D98" s="1" t="s">
        <v>237</v>
      </c>
      <c r="E98" s="2">
        <v>510</v>
      </c>
      <c r="F98" s="1" t="s">
        <v>322</v>
      </c>
      <c r="G98" s="2" t="s">
        <v>18</v>
      </c>
      <c r="H98" s="1" t="s">
        <v>7853</v>
      </c>
      <c r="I98" s="3">
        <v>45159.647129629629</v>
      </c>
      <c r="J98" s="4">
        <v>92000</v>
      </c>
      <c r="K98" s="6">
        <v>38300</v>
      </c>
      <c r="L98" s="5">
        <v>84600</v>
      </c>
      <c r="M98" s="5">
        <f t="shared" si="2"/>
        <v>122900</v>
      </c>
      <c r="N98" s="38">
        <v>1.85</v>
      </c>
      <c r="O98" s="38">
        <v>2.138329604772558</v>
      </c>
    </row>
    <row r="99" spans="1:15" s="1" customFormat="1">
      <c r="A99" s="1" t="s">
        <v>13</v>
      </c>
      <c r="B99" s="1" t="s">
        <v>323</v>
      </c>
      <c r="C99" s="1" t="s">
        <v>324</v>
      </c>
      <c r="D99" s="1" t="s">
        <v>325</v>
      </c>
      <c r="E99" s="2">
        <v>510</v>
      </c>
      <c r="F99" s="1" t="s">
        <v>326</v>
      </c>
      <c r="G99" s="2" t="s">
        <v>18</v>
      </c>
      <c r="H99" s="1" t="s">
        <v>7854</v>
      </c>
      <c r="I99" s="3">
        <v>45149.537858796299</v>
      </c>
      <c r="J99" s="4">
        <v>122000</v>
      </c>
      <c r="K99" s="5">
        <v>28300</v>
      </c>
      <c r="L99" s="5">
        <v>38900</v>
      </c>
      <c r="M99" s="5">
        <f t="shared" si="2"/>
        <v>67200</v>
      </c>
      <c r="N99" s="38">
        <v>1.23</v>
      </c>
      <c r="O99" s="38">
        <v>1.23</v>
      </c>
    </row>
    <row r="100" spans="1:15" s="1" customFormat="1">
      <c r="A100" s="1" t="s">
        <v>13</v>
      </c>
      <c r="B100" s="1" t="s">
        <v>327</v>
      </c>
      <c r="C100" s="1" t="s">
        <v>328</v>
      </c>
      <c r="D100" s="1" t="s">
        <v>325</v>
      </c>
      <c r="E100" s="2">
        <v>510</v>
      </c>
      <c r="F100" s="1" t="s">
        <v>329</v>
      </c>
      <c r="G100" s="2" t="s">
        <v>18</v>
      </c>
      <c r="H100" s="1" t="s">
        <v>7855</v>
      </c>
      <c r="I100" s="3">
        <v>44985.569953703707</v>
      </c>
      <c r="J100" s="4">
        <v>165000</v>
      </c>
      <c r="K100" s="5">
        <v>34000</v>
      </c>
      <c r="L100" s="5">
        <v>61700</v>
      </c>
      <c r="M100" s="5">
        <f t="shared" ref="M100:M131" si="3">SUM(K100:L100)</f>
        <v>95700</v>
      </c>
      <c r="N100" s="38">
        <v>1.23</v>
      </c>
      <c r="O100" s="38">
        <v>1.23</v>
      </c>
    </row>
    <row r="101" spans="1:15" s="1" customFormat="1">
      <c r="A101" s="1" t="s">
        <v>13</v>
      </c>
      <c r="B101" s="1" t="s">
        <v>330</v>
      </c>
      <c r="C101" s="1" t="s">
        <v>331</v>
      </c>
      <c r="D101" s="1" t="s">
        <v>325</v>
      </c>
      <c r="E101" s="2">
        <v>510</v>
      </c>
      <c r="F101" s="1" t="s">
        <v>332</v>
      </c>
      <c r="G101" s="2" t="s">
        <v>18</v>
      </c>
      <c r="H101" s="1" t="s">
        <v>7856</v>
      </c>
      <c r="I101" s="3">
        <v>45163.353379629632</v>
      </c>
      <c r="J101" s="4">
        <v>88500</v>
      </c>
      <c r="K101" s="6">
        <v>38200</v>
      </c>
      <c r="L101" s="5">
        <v>39200</v>
      </c>
      <c r="M101" s="5">
        <f t="shared" si="3"/>
        <v>77400</v>
      </c>
      <c r="N101" s="38">
        <v>1.23</v>
      </c>
      <c r="O101" s="38">
        <v>1.23</v>
      </c>
    </row>
    <row r="102" spans="1:15" s="1" customFormat="1">
      <c r="A102" s="1" t="s">
        <v>13</v>
      </c>
      <c r="B102" s="1" t="s">
        <v>333</v>
      </c>
      <c r="C102" s="1" t="s">
        <v>334</v>
      </c>
      <c r="D102" s="1" t="s">
        <v>335</v>
      </c>
      <c r="E102" s="2">
        <v>510</v>
      </c>
      <c r="F102" s="1" t="s">
        <v>336</v>
      </c>
      <c r="G102" s="2" t="s">
        <v>18</v>
      </c>
      <c r="H102" s="1" t="s">
        <v>7857</v>
      </c>
      <c r="I102" s="3">
        <v>45278.338842592595</v>
      </c>
      <c r="J102" s="4">
        <v>217000</v>
      </c>
      <c r="K102" s="6">
        <v>41200</v>
      </c>
      <c r="L102" s="5">
        <v>106900</v>
      </c>
      <c r="M102" s="5">
        <f t="shared" si="3"/>
        <v>148100</v>
      </c>
      <c r="N102" s="38">
        <v>1.68</v>
      </c>
      <c r="O102" s="38">
        <v>2.024096385542169</v>
      </c>
    </row>
    <row r="103" spans="1:15" s="1" customFormat="1">
      <c r="A103" s="1" t="s">
        <v>13</v>
      </c>
      <c r="B103" s="1" t="s">
        <v>337</v>
      </c>
      <c r="C103" s="1" t="s">
        <v>338</v>
      </c>
      <c r="D103" s="1" t="s">
        <v>335</v>
      </c>
      <c r="E103" s="2">
        <v>510</v>
      </c>
      <c r="F103" s="1" t="s">
        <v>339</v>
      </c>
      <c r="G103" s="2" t="s">
        <v>18</v>
      </c>
      <c r="H103" s="1" t="s">
        <v>7858</v>
      </c>
      <c r="I103" s="3">
        <v>45163.566388888888</v>
      </c>
      <c r="J103" s="4">
        <v>227000</v>
      </c>
      <c r="K103" s="6">
        <v>58400</v>
      </c>
      <c r="L103" s="5">
        <v>111500</v>
      </c>
      <c r="M103" s="5">
        <f t="shared" si="3"/>
        <v>169900</v>
      </c>
      <c r="N103" s="38">
        <v>1.68</v>
      </c>
      <c r="O103" s="38">
        <v>2.024096385542169</v>
      </c>
    </row>
    <row r="104" spans="1:15" s="1" customFormat="1">
      <c r="A104" s="1" t="s">
        <v>13</v>
      </c>
      <c r="B104" s="1" t="s">
        <v>340</v>
      </c>
      <c r="C104" s="1" t="s">
        <v>341</v>
      </c>
      <c r="D104" s="1" t="s">
        <v>335</v>
      </c>
      <c r="E104" s="2">
        <v>510</v>
      </c>
      <c r="F104" s="1" t="s">
        <v>342</v>
      </c>
      <c r="G104" s="2" t="s">
        <v>18</v>
      </c>
      <c r="H104" s="1" t="s">
        <v>7859</v>
      </c>
      <c r="I104" s="3">
        <v>45275.433495370373</v>
      </c>
      <c r="J104" s="4">
        <v>218000</v>
      </c>
      <c r="K104" s="6">
        <v>46000</v>
      </c>
      <c r="L104" s="5">
        <v>119100</v>
      </c>
      <c r="M104" s="5">
        <f t="shared" si="3"/>
        <v>165100</v>
      </c>
      <c r="N104" s="38">
        <v>1.68</v>
      </c>
      <c r="O104" s="38">
        <v>2.024096385542169</v>
      </c>
    </row>
    <row r="105" spans="1:15" s="1" customFormat="1">
      <c r="A105" s="1" t="s">
        <v>13</v>
      </c>
      <c r="B105" s="1" t="s">
        <v>343</v>
      </c>
      <c r="C105" s="1" t="s">
        <v>344</v>
      </c>
      <c r="D105" s="1" t="s">
        <v>335</v>
      </c>
      <c r="E105" s="2">
        <v>510</v>
      </c>
      <c r="F105" s="1" t="s">
        <v>345</v>
      </c>
      <c r="G105" s="2" t="s">
        <v>18</v>
      </c>
      <c r="H105" s="1" t="s">
        <v>7860</v>
      </c>
      <c r="I105" s="3">
        <v>45133.606550925928</v>
      </c>
      <c r="J105" s="4">
        <v>187600</v>
      </c>
      <c r="K105" s="6">
        <v>37500</v>
      </c>
      <c r="L105" s="5">
        <v>106000</v>
      </c>
      <c r="M105" s="5">
        <f t="shared" si="3"/>
        <v>143500</v>
      </c>
      <c r="N105" s="38">
        <v>1.68</v>
      </c>
      <c r="O105" s="38">
        <v>2.024096385542169</v>
      </c>
    </row>
    <row r="106" spans="1:15" s="1" customFormat="1">
      <c r="A106" s="1" t="s">
        <v>13</v>
      </c>
      <c r="B106" s="1" t="s">
        <v>346</v>
      </c>
      <c r="C106" s="1" t="s">
        <v>347</v>
      </c>
      <c r="D106" s="1" t="s">
        <v>335</v>
      </c>
      <c r="E106" s="2">
        <v>510</v>
      </c>
      <c r="F106" s="1" t="s">
        <v>348</v>
      </c>
      <c r="G106" s="2" t="s">
        <v>18</v>
      </c>
      <c r="H106" s="1" t="s">
        <v>7861</v>
      </c>
      <c r="I106" s="3">
        <v>45107.633333333331</v>
      </c>
      <c r="J106" s="4">
        <v>225000</v>
      </c>
      <c r="K106" s="6">
        <v>44100</v>
      </c>
      <c r="L106" s="5">
        <v>136200</v>
      </c>
      <c r="M106" s="5">
        <f t="shared" si="3"/>
        <v>180300</v>
      </c>
      <c r="N106" s="38">
        <v>1.68</v>
      </c>
      <c r="O106" s="38">
        <v>2.024096385542169</v>
      </c>
    </row>
    <row r="107" spans="1:15" s="1" customFormat="1">
      <c r="A107" s="1" t="s">
        <v>13</v>
      </c>
      <c r="B107" s="1" t="s">
        <v>349</v>
      </c>
      <c r="C107" s="1" t="s">
        <v>350</v>
      </c>
      <c r="D107" s="1" t="s">
        <v>335</v>
      </c>
      <c r="E107" s="2">
        <v>510</v>
      </c>
      <c r="F107" s="1" t="s">
        <v>351</v>
      </c>
      <c r="G107" s="2" t="s">
        <v>18</v>
      </c>
      <c r="H107" s="1" t="s">
        <v>7862</v>
      </c>
      <c r="I107" s="3">
        <v>44966.418993055559</v>
      </c>
      <c r="J107" s="4">
        <v>218000</v>
      </c>
      <c r="K107" s="6">
        <v>36900</v>
      </c>
      <c r="L107" s="5">
        <v>140800</v>
      </c>
      <c r="M107" s="5">
        <f t="shared" si="3"/>
        <v>177700</v>
      </c>
      <c r="N107" s="38">
        <v>1.68</v>
      </c>
      <c r="O107" s="38">
        <v>2.024096385542169</v>
      </c>
    </row>
    <row r="108" spans="1:15" s="1" customFormat="1">
      <c r="A108" s="1" t="s">
        <v>13</v>
      </c>
      <c r="B108" s="1" t="s">
        <v>352</v>
      </c>
      <c r="C108" s="1" t="s">
        <v>353</v>
      </c>
      <c r="D108" s="1" t="s">
        <v>335</v>
      </c>
      <c r="E108" s="2">
        <v>510</v>
      </c>
      <c r="F108" s="1" t="s">
        <v>354</v>
      </c>
      <c r="G108" s="2" t="s">
        <v>18</v>
      </c>
      <c r="H108" s="1" t="s">
        <v>7863</v>
      </c>
      <c r="I108" s="3">
        <v>45135.596018518518</v>
      </c>
      <c r="J108" s="4">
        <v>190000</v>
      </c>
      <c r="K108" s="6">
        <v>42800</v>
      </c>
      <c r="L108" s="5">
        <v>112900</v>
      </c>
      <c r="M108" s="5">
        <f t="shared" si="3"/>
        <v>155700</v>
      </c>
      <c r="N108" s="38">
        <v>1.68</v>
      </c>
      <c r="O108" s="38">
        <v>2.024096385542169</v>
      </c>
    </row>
    <row r="109" spans="1:15" s="1" customFormat="1">
      <c r="A109" s="1" t="s">
        <v>13</v>
      </c>
      <c r="B109" s="1" t="s">
        <v>355</v>
      </c>
      <c r="C109" s="1" t="s">
        <v>356</v>
      </c>
      <c r="D109" s="1" t="s">
        <v>335</v>
      </c>
      <c r="E109" s="2">
        <v>510</v>
      </c>
      <c r="F109" s="1" t="s">
        <v>357</v>
      </c>
      <c r="G109" s="2" t="s">
        <v>18</v>
      </c>
      <c r="H109" s="1" t="s">
        <v>7864</v>
      </c>
      <c r="I109" s="3">
        <v>45183.447997685187</v>
      </c>
      <c r="J109" s="4">
        <v>230000</v>
      </c>
      <c r="K109" s="5">
        <v>43900</v>
      </c>
      <c r="L109" s="5">
        <v>146600</v>
      </c>
      <c r="M109" s="5">
        <f t="shared" si="3"/>
        <v>190500</v>
      </c>
      <c r="N109" s="38">
        <v>1.68</v>
      </c>
      <c r="O109" s="38">
        <v>2.024096385542169</v>
      </c>
    </row>
    <row r="110" spans="1:15" s="1" customFormat="1">
      <c r="A110" s="1" t="s">
        <v>13</v>
      </c>
      <c r="B110" s="1" t="s">
        <v>358</v>
      </c>
      <c r="C110" s="1" t="s">
        <v>359</v>
      </c>
      <c r="D110" s="1" t="s">
        <v>335</v>
      </c>
      <c r="E110" s="2">
        <v>510</v>
      </c>
      <c r="F110" s="1" t="s">
        <v>360</v>
      </c>
      <c r="G110" s="2" t="s">
        <v>18</v>
      </c>
      <c r="H110" s="1" t="s">
        <v>7865</v>
      </c>
      <c r="I110" s="3">
        <v>45069.626932870371</v>
      </c>
      <c r="J110" s="4">
        <v>220000</v>
      </c>
      <c r="K110" s="6">
        <v>29800</v>
      </c>
      <c r="L110" s="5">
        <v>153100</v>
      </c>
      <c r="M110" s="5">
        <f t="shared" si="3"/>
        <v>182900</v>
      </c>
      <c r="N110" s="38">
        <v>1.68</v>
      </c>
      <c r="O110" s="38">
        <v>2.024096385542169</v>
      </c>
    </row>
    <row r="111" spans="1:15" s="1" customFormat="1">
      <c r="A111" s="1" t="s">
        <v>13</v>
      </c>
      <c r="B111" s="1" t="s">
        <v>361</v>
      </c>
      <c r="C111" s="1" t="s">
        <v>362</v>
      </c>
      <c r="D111" s="1" t="s">
        <v>335</v>
      </c>
      <c r="E111" s="2">
        <v>510</v>
      </c>
      <c r="F111" s="1" t="s">
        <v>363</v>
      </c>
      <c r="G111" s="2" t="s">
        <v>18</v>
      </c>
      <c r="H111" s="1" t="s">
        <v>7866</v>
      </c>
      <c r="I111" s="3">
        <v>45138.406111111108</v>
      </c>
      <c r="J111" s="4">
        <v>185000</v>
      </c>
      <c r="K111" s="5">
        <v>43900</v>
      </c>
      <c r="L111" s="5">
        <v>110100</v>
      </c>
      <c r="M111" s="5">
        <f t="shared" si="3"/>
        <v>154000</v>
      </c>
      <c r="N111" s="38">
        <v>1.68</v>
      </c>
      <c r="O111" s="38">
        <v>2.024096385542169</v>
      </c>
    </row>
    <row r="112" spans="1:15" s="1" customFormat="1">
      <c r="A112" s="1" t="s">
        <v>13</v>
      </c>
      <c r="B112" s="1" t="s">
        <v>364</v>
      </c>
      <c r="C112" s="1" t="s">
        <v>365</v>
      </c>
      <c r="D112" s="1" t="s">
        <v>335</v>
      </c>
      <c r="E112" s="2">
        <v>510</v>
      </c>
      <c r="F112" s="1" t="s">
        <v>366</v>
      </c>
      <c r="G112" s="2" t="s">
        <v>18</v>
      </c>
      <c r="H112" s="1" t="s">
        <v>7867</v>
      </c>
      <c r="I112" s="3">
        <v>45252.667500000003</v>
      </c>
      <c r="J112" s="4">
        <v>213000</v>
      </c>
      <c r="K112" s="6">
        <v>37200</v>
      </c>
      <c r="L112" s="5">
        <v>142500</v>
      </c>
      <c r="M112" s="5">
        <f t="shared" si="3"/>
        <v>179700</v>
      </c>
      <c r="N112" s="38">
        <v>1.68</v>
      </c>
      <c r="O112" s="38">
        <v>2.024096385542169</v>
      </c>
    </row>
    <row r="113" spans="1:15" s="1" customFormat="1">
      <c r="A113" s="1" t="s">
        <v>13</v>
      </c>
      <c r="B113" s="1" t="s">
        <v>367</v>
      </c>
      <c r="C113" s="1" t="s">
        <v>368</v>
      </c>
      <c r="D113" s="1" t="s">
        <v>335</v>
      </c>
      <c r="E113" s="2">
        <v>510</v>
      </c>
      <c r="F113" s="1" t="s">
        <v>369</v>
      </c>
      <c r="G113" s="2" t="s">
        <v>18</v>
      </c>
      <c r="H113" s="1" t="s">
        <v>7868</v>
      </c>
      <c r="I113" s="3">
        <v>45170.382222222222</v>
      </c>
      <c r="J113" s="4">
        <v>191040</v>
      </c>
      <c r="K113" s="6">
        <v>45100</v>
      </c>
      <c r="L113" s="5">
        <v>123500</v>
      </c>
      <c r="M113" s="5">
        <f t="shared" si="3"/>
        <v>168600</v>
      </c>
      <c r="N113" s="38">
        <v>1.68</v>
      </c>
      <c r="O113" s="38">
        <v>2.024096385542169</v>
      </c>
    </row>
    <row r="114" spans="1:15" s="1" customFormat="1">
      <c r="A114" s="1" t="s">
        <v>13</v>
      </c>
      <c r="B114" s="1" t="s">
        <v>370</v>
      </c>
      <c r="C114" s="1" t="s">
        <v>371</v>
      </c>
      <c r="D114" s="1" t="s">
        <v>335</v>
      </c>
      <c r="E114" s="2">
        <v>510</v>
      </c>
      <c r="F114" s="1" t="s">
        <v>372</v>
      </c>
      <c r="G114" s="2" t="s">
        <v>18</v>
      </c>
      <c r="H114" s="1" t="s">
        <v>7869</v>
      </c>
      <c r="I114" s="3">
        <v>45134.575312499997</v>
      </c>
      <c r="J114" s="4">
        <v>221500</v>
      </c>
      <c r="K114" s="6">
        <v>42100</v>
      </c>
      <c r="L114" s="5">
        <v>155000</v>
      </c>
      <c r="M114" s="5">
        <f t="shared" si="3"/>
        <v>197100</v>
      </c>
      <c r="N114" s="38">
        <v>1.68</v>
      </c>
      <c r="O114" s="38">
        <v>2.024096385542169</v>
      </c>
    </row>
    <row r="115" spans="1:15" s="1" customFormat="1">
      <c r="A115" s="1" t="s">
        <v>13</v>
      </c>
      <c r="B115" s="1" t="s">
        <v>373</v>
      </c>
      <c r="C115" s="1" t="s">
        <v>374</v>
      </c>
      <c r="D115" s="1" t="s">
        <v>335</v>
      </c>
      <c r="E115" s="2">
        <v>510</v>
      </c>
      <c r="F115" s="1" t="s">
        <v>375</v>
      </c>
      <c r="G115" s="2" t="s">
        <v>18</v>
      </c>
      <c r="H115" s="1" t="s">
        <v>7870</v>
      </c>
      <c r="I115" s="3">
        <v>45264.381712962961</v>
      </c>
      <c r="J115" s="4">
        <v>258000</v>
      </c>
      <c r="K115" s="5">
        <v>40700</v>
      </c>
      <c r="L115" s="5">
        <v>193600</v>
      </c>
      <c r="M115" s="5">
        <f t="shared" si="3"/>
        <v>234300</v>
      </c>
      <c r="N115" s="38">
        <v>1.68</v>
      </c>
      <c r="O115" s="38">
        <v>2.024096385542169</v>
      </c>
    </row>
    <row r="116" spans="1:15" s="1" customFormat="1">
      <c r="A116" s="1" t="s">
        <v>13</v>
      </c>
      <c r="B116" s="1" t="s">
        <v>376</v>
      </c>
      <c r="C116" s="1" t="s">
        <v>377</v>
      </c>
      <c r="D116" s="1" t="s">
        <v>335</v>
      </c>
      <c r="E116" s="2">
        <v>510</v>
      </c>
      <c r="F116" s="1" t="s">
        <v>378</v>
      </c>
      <c r="G116" s="2" t="s">
        <v>18</v>
      </c>
      <c r="H116" s="1" t="s">
        <v>7871</v>
      </c>
      <c r="I116" s="3">
        <v>44946.384791666664</v>
      </c>
      <c r="J116" s="4">
        <v>171500</v>
      </c>
      <c r="K116" s="6">
        <v>49600</v>
      </c>
      <c r="L116" s="5">
        <v>107200</v>
      </c>
      <c r="M116" s="5">
        <f t="shared" si="3"/>
        <v>156800</v>
      </c>
      <c r="N116" s="38">
        <v>1.68</v>
      </c>
      <c r="O116" s="38">
        <v>2.024096385542169</v>
      </c>
    </row>
    <row r="117" spans="1:15" s="1" customFormat="1">
      <c r="A117" s="1" t="s">
        <v>13</v>
      </c>
      <c r="B117" s="1" t="s">
        <v>379</v>
      </c>
      <c r="C117" s="1" t="s">
        <v>380</v>
      </c>
      <c r="D117" s="1" t="s">
        <v>335</v>
      </c>
      <c r="E117" s="2">
        <v>510</v>
      </c>
      <c r="F117" s="1" t="s">
        <v>381</v>
      </c>
      <c r="G117" s="2" t="s">
        <v>18</v>
      </c>
      <c r="H117" s="1" t="s">
        <v>7872</v>
      </c>
      <c r="I117" s="3">
        <v>45232.443067129629</v>
      </c>
      <c r="J117" s="4">
        <v>180000</v>
      </c>
      <c r="K117" s="6">
        <v>46500</v>
      </c>
      <c r="L117" s="5">
        <v>121800</v>
      </c>
      <c r="M117" s="5">
        <f t="shared" si="3"/>
        <v>168300</v>
      </c>
      <c r="N117" s="38">
        <v>1.68</v>
      </c>
      <c r="O117" s="38">
        <v>2.024096385542169</v>
      </c>
    </row>
    <row r="118" spans="1:15" s="1" customFormat="1">
      <c r="A118" s="1" t="s">
        <v>13</v>
      </c>
      <c r="B118" s="1" t="s">
        <v>382</v>
      </c>
      <c r="C118" s="1" t="s">
        <v>383</v>
      </c>
      <c r="D118" s="1" t="s">
        <v>335</v>
      </c>
      <c r="E118" s="2">
        <v>510</v>
      </c>
      <c r="F118" s="1" t="s">
        <v>384</v>
      </c>
      <c r="G118" s="2" t="s">
        <v>18</v>
      </c>
      <c r="H118" s="1" t="s">
        <v>7873</v>
      </c>
      <c r="I118" s="3">
        <v>45166.38554398148</v>
      </c>
      <c r="J118" s="4">
        <v>140000</v>
      </c>
      <c r="K118" s="6">
        <v>34200</v>
      </c>
      <c r="L118" s="5">
        <v>106400</v>
      </c>
      <c r="M118" s="5">
        <f t="shared" si="3"/>
        <v>140600</v>
      </c>
      <c r="N118" s="38">
        <v>1.68</v>
      </c>
      <c r="O118" s="38">
        <v>2.024096385542169</v>
      </c>
    </row>
    <row r="119" spans="1:15" s="1" customFormat="1">
      <c r="A119" s="1" t="s">
        <v>13</v>
      </c>
      <c r="B119" s="1" t="s">
        <v>385</v>
      </c>
      <c r="C119" s="1" t="s">
        <v>386</v>
      </c>
      <c r="D119" s="1" t="s">
        <v>335</v>
      </c>
      <c r="E119" s="2">
        <v>510</v>
      </c>
      <c r="F119" s="1" t="s">
        <v>387</v>
      </c>
      <c r="G119" s="2" t="s">
        <v>18</v>
      </c>
      <c r="H119" s="1" t="s">
        <v>7874</v>
      </c>
      <c r="I119" s="3">
        <v>45163.49423611111</v>
      </c>
      <c r="J119" s="4">
        <v>175000</v>
      </c>
      <c r="K119" s="6">
        <v>39900</v>
      </c>
      <c r="L119" s="5">
        <v>143100</v>
      </c>
      <c r="M119" s="5">
        <f t="shared" si="3"/>
        <v>183000</v>
      </c>
      <c r="N119" s="38">
        <v>1.68</v>
      </c>
      <c r="O119" s="38">
        <v>2.024096385542169</v>
      </c>
    </row>
    <row r="120" spans="1:15" s="1" customFormat="1">
      <c r="A120" s="1" t="s">
        <v>13</v>
      </c>
      <c r="B120" s="1" t="s">
        <v>388</v>
      </c>
      <c r="C120" s="1" t="s">
        <v>389</v>
      </c>
      <c r="D120" s="1" t="s">
        <v>335</v>
      </c>
      <c r="E120" s="2">
        <v>510</v>
      </c>
      <c r="F120" s="1" t="s">
        <v>390</v>
      </c>
      <c r="G120" s="2" t="s">
        <v>18</v>
      </c>
      <c r="H120" s="1" t="s">
        <v>7875</v>
      </c>
      <c r="I120" s="3">
        <v>45247.373877314814</v>
      </c>
      <c r="J120" s="4">
        <v>160000</v>
      </c>
      <c r="K120" s="6">
        <v>40900</v>
      </c>
      <c r="L120" s="5">
        <v>147700</v>
      </c>
      <c r="M120" s="5">
        <f t="shared" si="3"/>
        <v>188600</v>
      </c>
      <c r="N120" s="38">
        <v>1.68</v>
      </c>
      <c r="O120" s="38">
        <v>2.024096385542169</v>
      </c>
    </row>
    <row r="121" spans="1:15" s="1" customFormat="1">
      <c r="A121" s="1" t="s">
        <v>13</v>
      </c>
      <c r="B121" s="1" t="s">
        <v>391</v>
      </c>
      <c r="C121" s="1" t="s">
        <v>392</v>
      </c>
      <c r="D121" s="1" t="s">
        <v>393</v>
      </c>
      <c r="E121" s="2">
        <v>510</v>
      </c>
      <c r="F121" s="1" t="s">
        <v>394</v>
      </c>
      <c r="G121" s="2" t="s">
        <v>18</v>
      </c>
      <c r="H121" s="1" t="s">
        <v>7876</v>
      </c>
      <c r="I121" s="3">
        <v>45124.328159722223</v>
      </c>
      <c r="J121" s="4">
        <v>229000</v>
      </c>
      <c r="K121" s="6">
        <v>59300</v>
      </c>
      <c r="L121" s="5">
        <v>124100</v>
      </c>
      <c r="M121" s="5">
        <f t="shared" si="3"/>
        <v>183400</v>
      </c>
      <c r="N121" s="38">
        <v>1.57</v>
      </c>
      <c r="O121" s="38">
        <v>1.57</v>
      </c>
    </row>
    <row r="122" spans="1:15" s="1" customFormat="1">
      <c r="A122" s="1" t="s">
        <v>13</v>
      </c>
      <c r="B122" s="1" t="s">
        <v>395</v>
      </c>
      <c r="C122" s="1" t="s">
        <v>396</v>
      </c>
      <c r="D122" s="1" t="s">
        <v>393</v>
      </c>
      <c r="E122" s="2">
        <v>510</v>
      </c>
      <c r="F122" s="1" t="s">
        <v>397</v>
      </c>
      <c r="G122" s="2" t="s">
        <v>18</v>
      </c>
      <c r="H122" s="1" t="s">
        <v>7877</v>
      </c>
      <c r="I122" s="3">
        <v>45153.635416666664</v>
      </c>
      <c r="J122" s="4">
        <v>285000</v>
      </c>
      <c r="K122" s="6">
        <v>33300</v>
      </c>
      <c r="L122" s="5">
        <v>236700</v>
      </c>
      <c r="M122" s="5">
        <f t="shared" si="3"/>
        <v>270000</v>
      </c>
      <c r="N122" s="38">
        <v>1.57</v>
      </c>
      <c r="O122" s="38">
        <v>1.57</v>
      </c>
    </row>
    <row r="123" spans="1:15" s="1" customFormat="1">
      <c r="A123" s="1" t="s">
        <v>13</v>
      </c>
      <c r="B123" s="1" t="s">
        <v>398</v>
      </c>
      <c r="C123" s="1" t="s">
        <v>399</v>
      </c>
      <c r="D123" s="1" t="s">
        <v>393</v>
      </c>
      <c r="E123" s="2">
        <v>510</v>
      </c>
      <c r="F123" s="1" t="s">
        <v>400</v>
      </c>
      <c r="G123" s="2" t="s">
        <v>18</v>
      </c>
      <c r="H123" s="1" t="s">
        <v>7878</v>
      </c>
      <c r="I123" s="3">
        <v>45030.617534722223</v>
      </c>
      <c r="J123" s="4">
        <v>262800</v>
      </c>
      <c r="K123" s="5">
        <v>42100</v>
      </c>
      <c r="L123" s="5">
        <v>227900</v>
      </c>
      <c r="M123" s="5">
        <f t="shared" si="3"/>
        <v>270000</v>
      </c>
      <c r="N123" s="38">
        <v>1.57</v>
      </c>
      <c r="O123" s="38">
        <v>1.57</v>
      </c>
    </row>
    <row r="124" spans="1:15" s="1" customFormat="1">
      <c r="A124" s="1" t="s">
        <v>13</v>
      </c>
      <c r="B124" s="1" t="s">
        <v>401</v>
      </c>
      <c r="C124" s="1" t="s">
        <v>402</v>
      </c>
      <c r="D124" s="1" t="s">
        <v>403</v>
      </c>
      <c r="E124" s="2">
        <v>510</v>
      </c>
      <c r="F124" s="1" t="s">
        <v>404</v>
      </c>
      <c r="G124" s="2" t="s">
        <v>18</v>
      </c>
      <c r="H124" s="1" t="s">
        <v>7879</v>
      </c>
      <c r="I124" s="3">
        <v>45189.387604166666</v>
      </c>
      <c r="J124" s="4">
        <v>310000</v>
      </c>
      <c r="K124" s="5">
        <v>85300</v>
      </c>
      <c r="L124" s="5">
        <v>105000</v>
      </c>
      <c r="M124" s="5">
        <f t="shared" si="3"/>
        <v>190300</v>
      </c>
      <c r="N124" s="38">
        <v>1</v>
      </c>
      <c r="O124" s="38">
        <v>1</v>
      </c>
    </row>
    <row r="125" spans="1:15" s="1" customFormat="1">
      <c r="A125" s="1" t="s">
        <v>13</v>
      </c>
      <c r="B125" s="1" t="s">
        <v>405</v>
      </c>
      <c r="C125" s="1" t="s">
        <v>406</v>
      </c>
      <c r="D125" s="1" t="s">
        <v>407</v>
      </c>
      <c r="E125" s="2">
        <v>510</v>
      </c>
      <c r="F125" s="1" t="s">
        <v>408</v>
      </c>
      <c r="G125" s="2" t="s">
        <v>18</v>
      </c>
      <c r="H125" s="1" t="s">
        <v>7880</v>
      </c>
      <c r="I125" s="3">
        <v>45271.391747685186</v>
      </c>
      <c r="J125" s="4">
        <v>280000</v>
      </c>
      <c r="K125" s="6">
        <v>39100</v>
      </c>
      <c r="L125" s="5">
        <v>146200</v>
      </c>
      <c r="M125" s="5">
        <f t="shared" si="3"/>
        <v>185300</v>
      </c>
      <c r="N125" s="38">
        <v>1.49</v>
      </c>
      <c r="O125" s="38">
        <v>1.87</v>
      </c>
    </row>
    <row r="126" spans="1:15" s="1" customFormat="1">
      <c r="A126" s="1" t="s">
        <v>13</v>
      </c>
      <c r="B126" s="1" t="s">
        <v>409</v>
      </c>
      <c r="C126" s="1" t="s">
        <v>410</v>
      </c>
      <c r="D126" s="1" t="s">
        <v>407</v>
      </c>
      <c r="E126" s="2">
        <v>510</v>
      </c>
      <c r="F126" s="1" t="s">
        <v>411</v>
      </c>
      <c r="G126" s="2" t="s">
        <v>18</v>
      </c>
      <c r="H126" s="1" t="s">
        <v>7881</v>
      </c>
      <c r="I126" s="3">
        <v>45239.337870370371</v>
      </c>
      <c r="J126" s="4">
        <v>265000</v>
      </c>
      <c r="K126" s="6">
        <v>43900</v>
      </c>
      <c r="L126" s="5">
        <v>153900</v>
      </c>
      <c r="M126" s="5">
        <f t="shared" si="3"/>
        <v>197800</v>
      </c>
      <c r="N126" s="38">
        <v>1.49</v>
      </c>
      <c r="O126" s="38">
        <v>1.87</v>
      </c>
    </row>
    <row r="127" spans="1:15" s="1" customFormat="1">
      <c r="A127" s="1" t="s">
        <v>13</v>
      </c>
      <c r="B127" s="1" t="s">
        <v>412</v>
      </c>
      <c r="C127" s="1" t="s">
        <v>413</v>
      </c>
      <c r="D127" s="1" t="s">
        <v>407</v>
      </c>
      <c r="E127" s="2">
        <v>510</v>
      </c>
      <c r="F127" s="1" t="s">
        <v>414</v>
      </c>
      <c r="G127" s="2" t="s">
        <v>18</v>
      </c>
      <c r="H127" s="1" t="s">
        <v>7882</v>
      </c>
      <c r="I127" s="3">
        <v>45259.405370370368</v>
      </c>
      <c r="J127" s="4">
        <v>285000</v>
      </c>
      <c r="K127" s="6">
        <v>36100</v>
      </c>
      <c r="L127" s="5">
        <v>178200</v>
      </c>
      <c r="M127" s="5">
        <f t="shared" si="3"/>
        <v>214300</v>
      </c>
      <c r="N127" s="38">
        <v>1.49</v>
      </c>
      <c r="O127" s="38">
        <v>1.87</v>
      </c>
    </row>
    <row r="128" spans="1:15" s="1" customFormat="1">
      <c r="A128" s="1" t="s">
        <v>13</v>
      </c>
      <c r="B128" s="1" t="s">
        <v>415</v>
      </c>
      <c r="C128" s="1" t="s">
        <v>416</v>
      </c>
      <c r="D128" s="1" t="s">
        <v>407</v>
      </c>
      <c r="E128" s="2">
        <v>510</v>
      </c>
      <c r="F128" s="1" t="s">
        <v>417</v>
      </c>
      <c r="G128" s="2" t="s">
        <v>18</v>
      </c>
      <c r="H128" s="1" t="s">
        <v>7883</v>
      </c>
      <c r="I128" s="3">
        <v>45121.344722222224</v>
      </c>
      <c r="J128" s="4">
        <v>295000</v>
      </c>
      <c r="K128" s="6">
        <v>67900</v>
      </c>
      <c r="L128" s="5">
        <v>157300</v>
      </c>
      <c r="M128" s="5">
        <f t="shared" si="3"/>
        <v>225200</v>
      </c>
      <c r="N128" s="38">
        <v>1.49</v>
      </c>
      <c r="O128" s="38">
        <v>1.87</v>
      </c>
    </row>
    <row r="129" spans="1:15" s="1" customFormat="1">
      <c r="A129" s="1" t="s">
        <v>13</v>
      </c>
      <c r="B129" s="1" t="s">
        <v>418</v>
      </c>
      <c r="C129" s="1" t="s">
        <v>419</v>
      </c>
      <c r="D129" s="1" t="s">
        <v>407</v>
      </c>
      <c r="E129" s="2">
        <v>510</v>
      </c>
      <c r="F129" s="1" t="s">
        <v>420</v>
      </c>
      <c r="G129" s="2" t="s">
        <v>18</v>
      </c>
      <c r="H129" s="1" t="s">
        <v>7884</v>
      </c>
      <c r="I129" s="3">
        <v>45134.489224537036</v>
      </c>
      <c r="J129" s="4">
        <v>250000</v>
      </c>
      <c r="K129" s="6">
        <v>34500</v>
      </c>
      <c r="L129" s="5">
        <v>164200</v>
      </c>
      <c r="M129" s="5">
        <f t="shared" si="3"/>
        <v>198700</v>
      </c>
      <c r="N129" s="38">
        <v>1.49</v>
      </c>
      <c r="O129" s="38">
        <v>1.87</v>
      </c>
    </row>
    <row r="130" spans="1:15" s="1" customFormat="1">
      <c r="A130" s="1" t="s">
        <v>13</v>
      </c>
      <c r="B130" s="1" t="s">
        <v>421</v>
      </c>
      <c r="C130" s="1" t="s">
        <v>422</v>
      </c>
      <c r="D130" s="1" t="s">
        <v>407</v>
      </c>
      <c r="E130" s="2">
        <v>510</v>
      </c>
      <c r="F130" s="1" t="s">
        <v>423</v>
      </c>
      <c r="G130" s="2" t="s">
        <v>18</v>
      </c>
      <c r="H130" s="1" t="s">
        <v>7885</v>
      </c>
      <c r="I130" s="3">
        <v>45163.353645833333</v>
      </c>
      <c r="J130" s="4">
        <v>319600</v>
      </c>
      <c r="K130" s="6">
        <v>41400</v>
      </c>
      <c r="L130" s="5">
        <v>221600</v>
      </c>
      <c r="M130" s="5">
        <f t="shared" si="3"/>
        <v>263000</v>
      </c>
      <c r="N130" s="38">
        <v>1.49</v>
      </c>
      <c r="O130" s="38">
        <v>1.87</v>
      </c>
    </row>
    <row r="131" spans="1:15" s="1" customFormat="1">
      <c r="A131" s="1" t="s">
        <v>13</v>
      </c>
      <c r="B131" s="1" t="s">
        <v>424</v>
      </c>
      <c r="C131" s="1" t="s">
        <v>425</v>
      </c>
      <c r="D131" s="1" t="s">
        <v>407</v>
      </c>
      <c r="E131" s="2">
        <v>510</v>
      </c>
      <c r="F131" s="1" t="s">
        <v>426</v>
      </c>
      <c r="G131" s="2" t="s">
        <v>18</v>
      </c>
      <c r="H131" s="1" t="s">
        <v>7886</v>
      </c>
      <c r="I131" s="3">
        <v>45076.440115740741</v>
      </c>
      <c r="J131" s="4">
        <v>275000</v>
      </c>
      <c r="K131" s="6">
        <v>40800</v>
      </c>
      <c r="L131" s="5">
        <v>188900</v>
      </c>
      <c r="M131" s="5">
        <f t="shared" si="3"/>
        <v>229700</v>
      </c>
      <c r="N131" s="38">
        <v>1.49</v>
      </c>
      <c r="O131" s="38">
        <v>1.87</v>
      </c>
    </row>
    <row r="132" spans="1:15" s="1" customFormat="1">
      <c r="A132" s="1" t="s">
        <v>13</v>
      </c>
      <c r="B132" s="1" t="s">
        <v>427</v>
      </c>
      <c r="C132" s="1" t="s">
        <v>428</v>
      </c>
      <c r="D132" s="1" t="s">
        <v>407</v>
      </c>
      <c r="E132" s="2">
        <v>510</v>
      </c>
      <c r="F132" s="1" t="s">
        <v>429</v>
      </c>
      <c r="G132" s="2" t="s">
        <v>18</v>
      </c>
      <c r="H132" s="1" t="s">
        <v>7887</v>
      </c>
      <c r="I132" s="3">
        <v>44953.409641203703</v>
      </c>
      <c r="J132" s="4">
        <v>270013</v>
      </c>
      <c r="K132" s="6">
        <v>36800</v>
      </c>
      <c r="L132" s="5">
        <v>201300</v>
      </c>
      <c r="M132" s="5">
        <f t="shared" ref="M132:M163" si="4">SUM(K132:L132)</f>
        <v>238100</v>
      </c>
      <c r="N132" s="38">
        <v>1.49</v>
      </c>
      <c r="O132" s="38">
        <v>1.87</v>
      </c>
    </row>
    <row r="133" spans="1:15" s="1" customFormat="1">
      <c r="A133" s="1" t="s">
        <v>13</v>
      </c>
      <c r="B133" s="1" t="s">
        <v>430</v>
      </c>
      <c r="C133" s="1" t="s">
        <v>431</v>
      </c>
      <c r="D133" s="1" t="s">
        <v>407</v>
      </c>
      <c r="E133" s="2">
        <v>510</v>
      </c>
      <c r="F133" s="1" t="s">
        <v>432</v>
      </c>
      <c r="G133" s="2" t="s">
        <v>18</v>
      </c>
      <c r="H133" s="1" t="s">
        <v>7888</v>
      </c>
      <c r="I133" s="3">
        <v>45233.627581018518</v>
      </c>
      <c r="J133" s="4">
        <v>330000</v>
      </c>
      <c r="K133" s="6">
        <v>51900</v>
      </c>
      <c r="L133" s="5">
        <v>255000</v>
      </c>
      <c r="M133" s="5">
        <f t="shared" si="4"/>
        <v>306900</v>
      </c>
      <c r="N133" s="38">
        <v>1.49</v>
      </c>
      <c r="O133" s="38">
        <v>1.87</v>
      </c>
    </row>
    <row r="134" spans="1:15" s="1" customFormat="1">
      <c r="A134" s="1" t="s">
        <v>13</v>
      </c>
      <c r="B134" s="1" t="s">
        <v>433</v>
      </c>
      <c r="C134" s="1" t="s">
        <v>434</v>
      </c>
      <c r="D134" s="1" t="s">
        <v>407</v>
      </c>
      <c r="E134" s="2">
        <v>510</v>
      </c>
      <c r="F134" s="1" t="s">
        <v>435</v>
      </c>
      <c r="G134" s="2" t="s">
        <v>18</v>
      </c>
      <c r="H134" s="1" t="s">
        <v>7889</v>
      </c>
      <c r="I134" s="3">
        <v>45187.378171296295</v>
      </c>
      <c r="J134" s="4">
        <v>275001</v>
      </c>
      <c r="K134" s="6">
        <v>48700</v>
      </c>
      <c r="L134" s="5">
        <v>224100</v>
      </c>
      <c r="M134" s="5">
        <f t="shared" si="4"/>
        <v>272800</v>
      </c>
      <c r="N134" s="38">
        <v>1.49</v>
      </c>
      <c r="O134" s="38">
        <v>1.87</v>
      </c>
    </row>
    <row r="135" spans="1:15" s="1" customFormat="1">
      <c r="A135" s="1" t="s">
        <v>13</v>
      </c>
      <c r="B135" s="1" t="s">
        <v>436</v>
      </c>
      <c r="C135" s="1" t="s">
        <v>437</v>
      </c>
      <c r="D135" s="1" t="s">
        <v>407</v>
      </c>
      <c r="E135" s="2">
        <v>510</v>
      </c>
      <c r="F135" s="1" t="s">
        <v>438</v>
      </c>
      <c r="G135" s="2" t="s">
        <v>18</v>
      </c>
      <c r="H135" s="1" t="s">
        <v>7890</v>
      </c>
      <c r="I135" s="3">
        <v>45176.393726851849</v>
      </c>
      <c r="J135" s="4">
        <v>273081</v>
      </c>
      <c r="K135" s="6">
        <v>51100</v>
      </c>
      <c r="L135" s="5">
        <v>221900</v>
      </c>
      <c r="M135" s="5">
        <f t="shared" si="4"/>
        <v>273000</v>
      </c>
      <c r="N135" s="38">
        <v>1.49</v>
      </c>
      <c r="O135" s="38">
        <v>1.87</v>
      </c>
    </row>
    <row r="136" spans="1:15" s="1" customFormat="1">
      <c r="A136" s="1" t="s">
        <v>13</v>
      </c>
      <c r="B136" s="1" t="s">
        <v>439</v>
      </c>
      <c r="C136" s="1" t="s">
        <v>440</v>
      </c>
      <c r="D136" s="1" t="s">
        <v>407</v>
      </c>
      <c r="E136" s="2">
        <v>510</v>
      </c>
      <c r="F136" s="1" t="s">
        <v>441</v>
      </c>
      <c r="G136" s="2" t="s">
        <v>18</v>
      </c>
      <c r="H136" s="1" t="s">
        <v>7891</v>
      </c>
      <c r="I136" s="3">
        <v>45134.435162037036</v>
      </c>
      <c r="J136" s="4">
        <v>225000</v>
      </c>
      <c r="K136" s="6">
        <v>41900</v>
      </c>
      <c r="L136" s="5">
        <v>196400</v>
      </c>
      <c r="M136" s="5">
        <f t="shared" si="4"/>
        <v>238300</v>
      </c>
      <c r="N136" s="38">
        <v>1.49</v>
      </c>
      <c r="O136" s="38">
        <v>1.87</v>
      </c>
    </row>
    <row r="137" spans="1:15" s="1" customFormat="1">
      <c r="A137" s="1" t="s">
        <v>13</v>
      </c>
      <c r="B137" s="1" t="s">
        <v>442</v>
      </c>
      <c r="C137" s="1" t="s">
        <v>443</v>
      </c>
      <c r="D137" s="1" t="s">
        <v>444</v>
      </c>
      <c r="E137" s="2">
        <v>510</v>
      </c>
      <c r="F137" s="1" t="s">
        <v>445</v>
      </c>
      <c r="G137" s="2" t="s">
        <v>18</v>
      </c>
      <c r="H137" s="1" t="s">
        <v>7892</v>
      </c>
      <c r="I137" s="3">
        <v>45034.458993055552</v>
      </c>
      <c r="J137" s="4">
        <v>306000</v>
      </c>
      <c r="K137" s="6">
        <v>43900</v>
      </c>
      <c r="L137" s="5">
        <v>170200</v>
      </c>
      <c r="M137" s="5">
        <f t="shared" si="4"/>
        <v>214100</v>
      </c>
      <c r="N137" s="38">
        <v>1.22</v>
      </c>
      <c r="O137" s="38">
        <v>1.5499454743729553</v>
      </c>
    </row>
    <row r="138" spans="1:15" s="1" customFormat="1">
      <c r="A138" s="1" t="s">
        <v>13</v>
      </c>
      <c r="B138" s="1" t="s">
        <v>446</v>
      </c>
      <c r="C138" s="1" t="s">
        <v>447</v>
      </c>
      <c r="D138" s="1" t="s">
        <v>444</v>
      </c>
      <c r="E138" s="2">
        <v>510</v>
      </c>
      <c r="F138" s="1" t="s">
        <v>448</v>
      </c>
      <c r="G138" s="2" t="s">
        <v>18</v>
      </c>
      <c r="H138" s="1" t="s">
        <v>7893</v>
      </c>
      <c r="I138" s="3">
        <v>45063.493518518517</v>
      </c>
      <c r="J138" s="4">
        <v>255000</v>
      </c>
      <c r="K138" s="6">
        <v>40700</v>
      </c>
      <c r="L138" s="5">
        <v>138200</v>
      </c>
      <c r="M138" s="5">
        <f t="shared" si="4"/>
        <v>178900</v>
      </c>
      <c r="N138" s="38">
        <v>1.22</v>
      </c>
      <c r="O138" s="38">
        <v>1.5499454743729553</v>
      </c>
    </row>
    <row r="139" spans="1:15" s="1" customFormat="1">
      <c r="A139" s="1" t="s">
        <v>13</v>
      </c>
      <c r="B139" s="1" t="s">
        <v>449</v>
      </c>
      <c r="C139" s="1" t="s">
        <v>450</v>
      </c>
      <c r="D139" s="1" t="s">
        <v>444</v>
      </c>
      <c r="E139" s="2">
        <v>510</v>
      </c>
      <c r="F139" s="1" t="s">
        <v>451</v>
      </c>
      <c r="G139" s="2" t="s">
        <v>18</v>
      </c>
      <c r="H139" s="1" t="s">
        <v>7894</v>
      </c>
      <c r="I139" s="3">
        <v>44978.56322916667</v>
      </c>
      <c r="J139" s="4">
        <v>233000</v>
      </c>
      <c r="K139" s="5">
        <v>35700</v>
      </c>
      <c r="L139" s="5">
        <v>147700</v>
      </c>
      <c r="M139" s="5">
        <f t="shared" si="4"/>
        <v>183400</v>
      </c>
      <c r="N139" s="38">
        <v>1.22</v>
      </c>
      <c r="O139" s="38">
        <v>1.5499454743729553</v>
      </c>
    </row>
    <row r="140" spans="1:15" s="1" customFormat="1">
      <c r="A140" s="1" t="s">
        <v>13</v>
      </c>
      <c r="B140" s="1" t="s">
        <v>452</v>
      </c>
      <c r="C140" s="1" t="s">
        <v>453</v>
      </c>
      <c r="D140" s="1" t="s">
        <v>444</v>
      </c>
      <c r="E140" s="2">
        <v>510</v>
      </c>
      <c r="F140" s="1" t="s">
        <v>454</v>
      </c>
      <c r="G140" s="2" t="s">
        <v>18</v>
      </c>
      <c r="H140" s="1" t="s">
        <v>7895</v>
      </c>
      <c r="I140" s="3">
        <v>45022.605891203704</v>
      </c>
      <c r="J140" s="4">
        <v>255000</v>
      </c>
      <c r="K140" s="5">
        <v>46300</v>
      </c>
      <c r="L140" s="5">
        <v>172300</v>
      </c>
      <c r="M140" s="5">
        <f t="shared" si="4"/>
        <v>218600</v>
      </c>
      <c r="N140" s="38">
        <v>1.22</v>
      </c>
      <c r="O140" s="38">
        <v>1.5499454743729553</v>
      </c>
    </row>
    <row r="141" spans="1:15" s="1" customFormat="1">
      <c r="A141" s="1" t="s">
        <v>13</v>
      </c>
      <c r="B141" s="1" t="s">
        <v>455</v>
      </c>
      <c r="C141" s="1" t="s">
        <v>456</v>
      </c>
      <c r="D141" s="1" t="s">
        <v>444</v>
      </c>
      <c r="E141" s="2">
        <v>510</v>
      </c>
      <c r="F141" s="1" t="s">
        <v>457</v>
      </c>
      <c r="G141" s="2" t="s">
        <v>18</v>
      </c>
      <c r="H141" s="1" t="s">
        <v>7896</v>
      </c>
      <c r="I141" s="3">
        <v>45048.407106481478</v>
      </c>
      <c r="J141" s="4">
        <v>227500</v>
      </c>
      <c r="K141" s="6">
        <v>48100</v>
      </c>
      <c r="L141" s="5">
        <v>147100</v>
      </c>
      <c r="M141" s="5">
        <f t="shared" si="4"/>
        <v>195200</v>
      </c>
      <c r="N141" s="38">
        <v>1.22</v>
      </c>
      <c r="O141" s="38">
        <v>1.5499454743729553</v>
      </c>
    </row>
    <row r="142" spans="1:15" s="1" customFormat="1">
      <c r="A142" s="1" t="s">
        <v>13</v>
      </c>
      <c r="B142" s="1" t="s">
        <v>458</v>
      </c>
      <c r="C142" s="1" t="s">
        <v>459</v>
      </c>
      <c r="D142" s="1" t="s">
        <v>460</v>
      </c>
      <c r="E142" s="2">
        <v>510</v>
      </c>
      <c r="F142" s="1" t="s">
        <v>461</v>
      </c>
      <c r="G142" s="2" t="s">
        <v>18</v>
      </c>
      <c r="H142" s="1" t="s">
        <v>7897</v>
      </c>
      <c r="I142" s="3">
        <v>45121.571851851855</v>
      </c>
      <c r="J142" s="4">
        <v>261500</v>
      </c>
      <c r="K142" s="5">
        <v>53400</v>
      </c>
      <c r="L142" s="5">
        <v>125500</v>
      </c>
      <c r="M142" s="5">
        <f t="shared" si="4"/>
        <v>178900</v>
      </c>
      <c r="N142" s="38">
        <v>1.55</v>
      </c>
      <c r="O142" s="38">
        <v>1.822330352446081</v>
      </c>
    </row>
    <row r="143" spans="1:15" s="1" customFormat="1">
      <c r="A143" s="1" t="s">
        <v>13</v>
      </c>
      <c r="B143" s="1" t="s">
        <v>462</v>
      </c>
      <c r="C143" s="1" t="s">
        <v>463</v>
      </c>
      <c r="D143" s="1" t="s">
        <v>460</v>
      </c>
      <c r="E143" s="2">
        <v>510</v>
      </c>
      <c r="F143" s="1" t="s">
        <v>464</v>
      </c>
      <c r="G143" s="2" t="s">
        <v>18</v>
      </c>
      <c r="H143" s="1" t="s">
        <v>7898</v>
      </c>
      <c r="I143" s="3">
        <v>45182.60261574074</v>
      </c>
      <c r="J143" s="4">
        <v>235000</v>
      </c>
      <c r="K143" s="6">
        <v>62800</v>
      </c>
      <c r="L143" s="5">
        <v>118800</v>
      </c>
      <c r="M143" s="5">
        <f t="shared" si="4"/>
        <v>181600</v>
      </c>
      <c r="N143" s="38">
        <v>1.55</v>
      </c>
      <c r="O143" s="38">
        <v>1.822330352446081</v>
      </c>
    </row>
    <row r="144" spans="1:15" s="1" customFormat="1">
      <c r="A144" s="1" t="s">
        <v>13</v>
      </c>
      <c r="B144" s="1" t="s">
        <v>465</v>
      </c>
      <c r="C144" s="1" t="s">
        <v>466</v>
      </c>
      <c r="D144" s="1" t="s">
        <v>460</v>
      </c>
      <c r="E144" s="2">
        <v>510</v>
      </c>
      <c r="F144" s="1" t="s">
        <v>467</v>
      </c>
      <c r="G144" s="2" t="s">
        <v>18</v>
      </c>
      <c r="H144" s="1" t="s">
        <v>7899</v>
      </c>
      <c r="I144" s="3">
        <v>45076.442974537036</v>
      </c>
      <c r="J144" s="4">
        <v>302900</v>
      </c>
      <c r="K144" s="6">
        <v>61400</v>
      </c>
      <c r="L144" s="5">
        <v>186600</v>
      </c>
      <c r="M144" s="5">
        <f t="shared" si="4"/>
        <v>248000</v>
      </c>
      <c r="N144" s="38">
        <v>1.55</v>
      </c>
      <c r="O144" s="38">
        <v>1.822330352446081</v>
      </c>
    </row>
    <row r="145" spans="1:15" s="1" customFormat="1">
      <c r="A145" s="1" t="s">
        <v>13</v>
      </c>
      <c r="B145" s="1" t="s">
        <v>468</v>
      </c>
      <c r="C145" s="1" t="s">
        <v>469</v>
      </c>
      <c r="D145" s="1" t="s">
        <v>460</v>
      </c>
      <c r="E145" s="2">
        <v>510</v>
      </c>
      <c r="F145" s="1" t="s">
        <v>470</v>
      </c>
      <c r="G145" s="2" t="s">
        <v>18</v>
      </c>
      <c r="H145" s="1" t="s">
        <v>7900</v>
      </c>
      <c r="I145" s="3">
        <v>45041.463912037034</v>
      </c>
      <c r="J145" s="4">
        <v>255000</v>
      </c>
      <c r="K145" s="5">
        <v>61400</v>
      </c>
      <c r="L145" s="5">
        <v>148400</v>
      </c>
      <c r="M145" s="5">
        <f t="shared" si="4"/>
        <v>209800</v>
      </c>
      <c r="N145" s="38">
        <v>1.55</v>
      </c>
      <c r="O145" s="38">
        <v>1.822330352446081</v>
      </c>
    </row>
    <row r="146" spans="1:15" s="1" customFormat="1">
      <c r="A146" s="1" t="s">
        <v>13</v>
      </c>
      <c r="B146" s="1" t="s">
        <v>471</v>
      </c>
      <c r="C146" s="1" t="s">
        <v>472</v>
      </c>
      <c r="D146" s="1" t="s">
        <v>460</v>
      </c>
      <c r="E146" s="2">
        <v>510</v>
      </c>
      <c r="F146" s="1" t="s">
        <v>473</v>
      </c>
      <c r="G146" s="2" t="s">
        <v>18</v>
      </c>
      <c r="H146" s="1" t="s">
        <v>7901</v>
      </c>
      <c r="I146" s="3">
        <v>45135.422534722224</v>
      </c>
      <c r="J146" s="4">
        <v>223500</v>
      </c>
      <c r="K146" s="6">
        <v>37600</v>
      </c>
      <c r="L146" s="5">
        <v>152500</v>
      </c>
      <c r="M146" s="5">
        <f t="shared" si="4"/>
        <v>190100</v>
      </c>
      <c r="N146" s="38">
        <v>1.55</v>
      </c>
      <c r="O146" s="38">
        <v>1.822330352446081</v>
      </c>
    </row>
    <row r="147" spans="1:15" s="1" customFormat="1">
      <c r="A147" s="1" t="s">
        <v>13</v>
      </c>
      <c r="B147" s="1" t="s">
        <v>474</v>
      </c>
      <c r="C147" s="1" t="s">
        <v>475</v>
      </c>
      <c r="D147" s="1" t="s">
        <v>460</v>
      </c>
      <c r="E147" s="2">
        <v>510</v>
      </c>
      <c r="F147" s="1" t="s">
        <v>476</v>
      </c>
      <c r="G147" s="2" t="s">
        <v>18</v>
      </c>
      <c r="H147" s="1" t="s">
        <v>7902</v>
      </c>
      <c r="I147" s="3">
        <v>45124.325127314813</v>
      </c>
      <c r="J147" s="4">
        <v>235000</v>
      </c>
      <c r="K147" s="6">
        <v>36000</v>
      </c>
      <c r="L147" s="5">
        <v>172600</v>
      </c>
      <c r="M147" s="5">
        <f t="shared" si="4"/>
        <v>208600</v>
      </c>
      <c r="N147" s="38">
        <v>1.55</v>
      </c>
      <c r="O147" s="38">
        <v>1.822330352446081</v>
      </c>
    </row>
    <row r="148" spans="1:15" s="1" customFormat="1">
      <c r="A148" s="1" t="s">
        <v>13</v>
      </c>
      <c r="B148" s="1" t="s">
        <v>477</v>
      </c>
      <c r="C148" s="1" t="s">
        <v>478</v>
      </c>
      <c r="D148" s="1" t="s">
        <v>460</v>
      </c>
      <c r="E148" s="2">
        <v>510</v>
      </c>
      <c r="F148" s="1" t="s">
        <v>479</v>
      </c>
      <c r="G148" s="2" t="s">
        <v>18</v>
      </c>
      <c r="H148" s="1" t="s">
        <v>7903</v>
      </c>
      <c r="I148" s="3">
        <v>45163.419374999998</v>
      </c>
      <c r="J148" s="4">
        <v>236120</v>
      </c>
      <c r="K148" s="6">
        <v>45700</v>
      </c>
      <c r="L148" s="5">
        <v>179900</v>
      </c>
      <c r="M148" s="5">
        <f t="shared" si="4"/>
        <v>225600</v>
      </c>
      <c r="N148" s="38">
        <v>1.55</v>
      </c>
      <c r="O148" s="38">
        <v>1.822330352446081</v>
      </c>
    </row>
    <row r="149" spans="1:15" s="1" customFormat="1">
      <c r="A149" s="1" t="s">
        <v>13</v>
      </c>
      <c r="B149" s="1" t="s">
        <v>480</v>
      </c>
      <c r="C149" s="1" t="s">
        <v>481</v>
      </c>
      <c r="D149" s="1" t="s">
        <v>460</v>
      </c>
      <c r="E149" s="2">
        <v>510</v>
      </c>
      <c r="F149" s="1" t="s">
        <v>482</v>
      </c>
      <c r="G149" s="2" t="s">
        <v>18</v>
      </c>
      <c r="H149" s="1" t="s">
        <v>7904</v>
      </c>
      <c r="I149" s="3">
        <v>45072.625798611109</v>
      </c>
      <c r="J149" s="4">
        <v>285000</v>
      </c>
      <c r="K149" s="6">
        <v>55400</v>
      </c>
      <c r="L149" s="5">
        <v>208100</v>
      </c>
      <c r="M149" s="5">
        <f t="shared" si="4"/>
        <v>263500</v>
      </c>
      <c r="N149" s="38">
        <v>1.55</v>
      </c>
      <c r="O149" s="38">
        <v>1.822330352446081</v>
      </c>
    </row>
    <row r="150" spans="1:15" s="1" customFormat="1">
      <c r="A150" s="1" t="s">
        <v>13</v>
      </c>
      <c r="B150" s="1" t="s">
        <v>483</v>
      </c>
      <c r="C150" s="1" t="s">
        <v>484</v>
      </c>
      <c r="D150" s="1" t="s">
        <v>460</v>
      </c>
      <c r="E150" s="2">
        <v>510</v>
      </c>
      <c r="F150" s="1" t="s">
        <v>485</v>
      </c>
      <c r="G150" s="2" t="s">
        <v>18</v>
      </c>
      <c r="H150" s="1" t="s">
        <v>7905</v>
      </c>
      <c r="I150" s="3">
        <v>44937.515162037038</v>
      </c>
      <c r="J150" s="4">
        <v>215000</v>
      </c>
      <c r="K150" s="5">
        <v>61400</v>
      </c>
      <c r="L150" s="5">
        <v>185500</v>
      </c>
      <c r="M150" s="5">
        <f t="shared" si="4"/>
        <v>246900</v>
      </c>
      <c r="N150" s="38">
        <v>1.55</v>
      </c>
      <c r="O150" s="38">
        <v>1.822330352446081</v>
      </c>
    </row>
    <row r="151" spans="1:15" s="1" customFormat="1">
      <c r="A151" s="1" t="s">
        <v>13</v>
      </c>
      <c r="B151" s="1" t="s">
        <v>486</v>
      </c>
      <c r="C151" s="1" t="s">
        <v>487</v>
      </c>
      <c r="D151" s="1" t="s">
        <v>488</v>
      </c>
      <c r="E151" s="2">
        <v>551</v>
      </c>
      <c r="F151" s="1" t="s">
        <v>489</v>
      </c>
      <c r="G151" s="2" t="s">
        <v>18</v>
      </c>
      <c r="H151" s="1" t="s">
        <v>7906</v>
      </c>
      <c r="I151" s="3">
        <v>45126.561712962961</v>
      </c>
      <c r="J151" s="4">
        <v>242500</v>
      </c>
      <c r="K151" s="5">
        <v>9100</v>
      </c>
      <c r="L151" s="5">
        <v>154500</v>
      </c>
      <c r="M151" s="5">
        <f t="shared" si="4"/>
        <v>163600</v>
      </c>
      <c r="N151" s="38">
        <v>1.58</v>
      </c>
      <c r="O151" s="38">
        <v>1.88</v>
      </c>
    </row>
    <row r="152" spans="1:15" s="1" customFormat="1">
      <c r="A152" s="1" t="s">
        <v>13</v>
      </c>
      <c r="B152" s="1" t="s">
        <v>490</v>
      </c>
      <c r="C152" s="1" t="s">
        <v>491</v>
      </c>
      <c r="D152" s="1" t="s">
        <v>488</v>
      </c>
      <c r="E152" s="2">
        <v>551</v>
      </c>
      <c r="F152" s="1" t="s">
        <v>492</v>
      </c>
      <c r="G152" s="2" t="s">
        <v>18</v>
      </c>
      <c r="H152" s="1" t="s">
        <v>7907</v>
      </c>
      <c r="I152" s="3">
        <v>45265.352638888886</v>
      </c>
      <c r="J152" s="4">
        <v>230000</v>
      </c>
      <c r="K152" s="5">
        <v>9100</v>
      </c>
      <c r="L152" s="5">
        <v>157800</v>
      </c>
      <c r="M152" s="5">
        <f t="shared" si="4"/>
        <v>166900</v>
      </c>
      <c r="N152" s="38">
        <v>1.58</v>
      </c>
      <c r="O152" s="38">
        <v>1.88</v>
      </c>
    </row>
    <row r="153" spans="1:15" s="1" customFormat="1">
      <c r="A153" s="1" t="s">
        <v>13</v>
      </c>
      <c r="B153" s="1" t="s">
        <v>493</v>
      </c>
      <c r="C153" s="1" t="s">
        <v>494</v>
      </c>
      <c r="D153" s="1" t="s">
        <v>488</v>
      </c>
      <c r="E153" s="2">
        <v>551</v>
      </c>
      <c r="F153" s="1" t="s">
        <v>495</v>
      </c>
      <c r="G153" s="2" t="s">
        <v>18</v>
      </c>
      <c r="H153" s="1" t="s">
        <v>7908</v>
      </c>
      <c r="I153" s="3">
        <v>45140.383321759262</v>
      </c>
      <c r="J153" s="4">
        <v>225000</v>
      </c>
      <c r="K153" s="5">
        <v>9100</v>
      </c>
      <c r="L153" s="5">
        <v>155200</v>
      </c>
      <c r="M153" s="5">
        <f t="shared" si="4"/>
        <v>164300</v>
      </c>
      <c r="N153" s="38">
        <v>1.58</v>
      </c>
      <c r="O153" s="38">
        <v>1.88</v>
      </c>
    </row>
    <row r="154" spans="1:15" s="1" customFormat="1">
      <c r="A154" s="1" t="s">
        <v>13</v>
      </c>
      <c r="B154" s="1" t="s">
        <v>496</v>
      </c>
      <c r="C154" s="1" t="s">
        <v>497</v>
      </c>
      <c r="D154" s="1" t="s">
        <v>488</v>
      </c>
      <c r="E154" s="2">
        <v>551</v>
      </c>
      <c r="F154" s="1" t="s">
        <v>498</v>
      </c>
      <c r="G154" s="2" t="s">
        <v>18</v>
      </c>
      <c r="H154" s="1" t="s">
        <v>7909</v>
      </c>
      <c r="I154" s="3">
        <v>45182.389837962961</v>
      </c>
      <c r="J154" s="4">
        <v>242000</v>
      </c>
      <c r="K154" s="5">
        <v>9100</v>
      </c>
      <c r="L154" s="5">
        <v>167700</v>
      </c>
      <c r="M154" s="5">
        <f t="shared" si="4"/>
        <v>176800</v>
      </c>
      <c r="N154" s="38">
        <v>1.58</v>
      </c>
      <c r="O154" s="38">
        <v>1.88</v>
      </c>
    </row>
    <row r="155" spans="1:15" s="1" customFormat="1">
      <c r="A155" s="1" t="s">
        <v>13</v>
      </c>
      <c r="B155" s="1" t="s">
        <v>499</v>
      </c>
      <c r="C155" s="1" t="s">
        <v>500</v>
      </c>
      <c r="D155" s="1" t="s">
        <v>488</v>
      </c>
      <c r="E155" s="2">
        <v>551</v>
      </c>
      <c r="F155" s="1" t="s">
        <v>501</v>
      </c>
      <c r="G155" s="2" t="s">
        <v>18</v>
      </c>
      <c r="H155" s="1" t="s">
        <v>7910</v>
      </c>
      <c r="I155" s="3">
        <v>45230.593761574077</v>
      </c>
      <c r="J155" s="4">
        <v>243000</v>
      </c>
      <c r="K155" s="5">
        <v>9100</v>
      </c>
      <c r="L155" s="5">
        <v>171400</v>
      </c>
      <c r="M155" s="5">
        <f t="shared" si="4"/>
        <v>180500</v>
      </c>
      <c r="N155" s="38">
        <v>1.58</v>
      </c>
      <c r="O155" s="38">
        <v>1.88</v>
      </c>
    </row>
    <row r="156" spans="1:15" s="1" customFormat="1">
      <c r="A156" s="1" t="s">
        <v>13</v>
      </c>
      <c r="B156" s="1" t="s">
        <v>502</v>
      </c>
      <c r="C156" s="1" t="s">
        <v>503</v>
      </c>
      <c r="D156" s="1" t="s">
        <v>488</v>
      </c>
      <c r="E156" s="2">
        <v>551</v>
      </c>
      <c r="F156" s="1" t="s">
        <v>504</v>
      </c>
      <c r="G156" s="2" t="s">
        <v>18</v>
      </c>
      <c r="H156" s="1" t="s">
        <v>7911</v>
      </c>
      <c r="I156" s="3">
        <v>45092.398784722223</v>
      </c>
      <c r="J156" s="4">
        <v>162000</v>
      </c>
      <c r="K156" s="5">
        <v>9100</v>
      </c>
      <c r="L156" s="5">
        <v>121200</v>
      </c>
      <c r="M156" s="5">
        <f t="shared" si="4"/>
        <v>130300</v>
      </c>
      <c r="N156" s="38">
        <v>1.58</v>
      </c>
      <c r="O156" s="38">
        <v>1.88</v>
      </c>
    </row>
    <row r="157" spans="1:15" s="1" customFormat="1">
      <c r="A157" s="1" t="s">
        <v>13</v>
      </c>
      <c r="B157" s="1" t="s">
        <v>505</v>
      </c>
      <c r="C157" s="1" t="s">
        <v>506</v>
      </c>
      <c r="D157" s="1" t="s">
        <v>488</v>
      </c>
      <c r="E157" s="2">
        <v>551</v>
      </c>
      <c r="F157" s="1" t="s">
        <v>507</v>
      </c>
      <c r="G157" s="2" t="s">
        <v>18</v>
      </c>
      <c r="H157" s="1" t="s">
        <v>7912</v>
      </c>
      <c r="I157" s="3">
        <v>45091.631701388891</v>
      </c>
      <c r="J157" s="4">
        <v>178000</v>
      </c>
      <c r="K157" s="5">
        <v>9100</v>
      </c>
      <c r="L157" s="5">
        <v>140100</v>
      </c>
      <c r="M157" s="5">
        <f t="shared" si="4"/>
        <v>149200</v>
      </c>
      <c r="N157" s="38">
        <v>1.58</v>
      </c>
      <c r="O157" s="38">
        <v>1.88</v>
      </c>
    </row>
    <row r="158" spans="1:15" s="1" customFormat="1">
      <c r="A158" s="1" t="s">
        <v>13</v>
      </c>
      <c r="B158" s="1" t="s">
        <v>508</v>
      </c>
      <c r="C158" s="1" t="s">
        <v>509</v>
      </c>
      <c r="D158" s="1" t="s">
        <v>488</v>
      </c>
      <c r="E158" s="2">
        <v>551</v>
      </c>
      <c r="F158" s="1" t="s">
        <v>510</v>
      </c>
      <c r="G158" s="2" t="s">
        <v>18</v>
      </c>
      <c r="H158" s="1" t="s">
        <v>7913</v>
      </c>
      <c r="I158" s="3">
        <v>45016.589143518519</v>
      </c>
      <c r="J158" s="4">
        <v>211130</v>
      </c>
      <c r="K158" s="5">
        <v>9100</v>
      </c>
      <c r="L158" s="5">
        <v>170000</v>
      </c>
      <c r="M158" s="5">
        <f t="shared" si="4"/>
        <v>179100</v>
      </c>
      <c r="N158" s="38">
        <v>1.58</v>
      </c>
      <c r="O158" s="38">
        <v>1.88</v>
      </c>
    </row>
    <row r="159" spans="1:15" s="1" customFormat="1">
      <c r="A159" s="1" t="s">
        <v>13</v>
      </c>
      <c r="B159" s="1" t="s">
        <v>511</v>
      </c>
      <c r="C159" s="1" t="s">
        <v>512</v>
      </c>
      <c r="D159" s="1" t="s">
        <v>488</v>
      </c>
      <c r="E159" s="2">
        <v>551</v>
      </c>
      <c r="F159" s="1" t="s">
        <v>513</v>
      </c>
      <c r="G159" s="2" t="s">
        <v>18</v>
      </c>
      <c r="H159" s="1" t="s">
        <v>7914</v>
      </c>
      <c r="I159" s="3">
        <v>45117.602997685186</v>
      </c>
      <c r="J159" s="4">
        <v>172000</v>
      </c>
      <c r="K159" s="5">
        <v>9100</v>
      </c>
      <c r="L159" s="5">
        <v>139000</v>
      </c>
      <c r="M159" s="5">
        <f t="shared" si="4"/>
        <v>148100</v>
      </c>
      <c r="N159" s="38">
        <v>1.58</v>
      </c>
      <c r="O159" s="38">
        <v>1.88</v>
      </c>
    </row>
    <row r="160" spans="1:15" s="1" customFormat="1">
      <c r="A160" s="1" t="s">
        <v>13</v>
      </c>
      <c r="B160" s="1" t="s">
        <v>514</v>
      </c>
      <c r="C160" s="1" t="s">
        <v>515</v>
      </c>
      <c r="D160" s="1" t="s">
        <v>488</v>
      </c>
      <c r="E160" s="2">
        <v>551</v>
      </c>
      <c r="F160" s="1" t="s">
        <v>516</v>
      </c>
      <c r="G160" s="2" t="s">
        <v>18</v>
      </c>
      <c r="H160" s="1" t="s">
        <v>7915</v>
      </c>
      <c r="I160" s="3">
        <v>45064.467905092592</v>
      </c>
      <c r="J160" s="4">
        <v>210000</v>
      </c>
      <c r="K160" s="5">
        <v>9100</v>
      </c>
      <c r="L160" s="5">
        <v>188100</v>
      </c>
      <c r="M160" s="5">
        <f t="shared" si="4"/>
        <v>197200</v>
      </c>
      <c r="N160" s="38">
        <v>1.58</v>
      </c>
      <c r="O160" s="38">
        <v>1.88</v>
      </c>
    </row>
    <row r="161" spans="1:15" s="1" customFormat="1">
      <c r="A161" s="1" t="s">
        <v>13</v>
      </c>
      <c r="B161" s="1" t="s">
        <v>517</v>
      </c>
      <c r="C161" s="1" t="s">
        <v>518</v>
      </c>
      <c r="D161" s="1" t="s">
        <v>488</v>
      </c>
      <c r="E161" s="2">
        <v>551</v>
      </c>
      <c r="F161" s="1" t="s">
        <v>519</v>
      </c>
      <c r="G161" s="2" t="s">
        <v>18</v>
      </c>
      <c r="H161" s="1" t="s">
        <v>7916</v>
      </c>
      <c r="I161" s="3">
        <v>45126.345601851855</v>
      </c>
      <c r="J161" s="4">
        <v>250000</v>
      </c>
      <c r="K161" s="5">
        <v>9100</v>
      </c>
      <c r="L161" s="5">
        <v>227700</v>
      </c>
      <c r="M161" s="5">
        <f t="shared" si="4"/>
        <v>236800</v>
      </c>
      <c r="N161" s="38">
        <v>1.58</v>
      </c>
      <c r="O161" s="38">
        <v>1.88</v>
      </c>
    </row>
    <row r="162" spans="1:15" s="1" customFormat="1">
      <c r="A162" s="1" t="s">
        <v>13</v>
      </c>
      <c r="B162" s="1" t="s">
        <v>520</v>
      </c>
      <c r="C162" s="1" t="s">
        <v>521</v>
      </c>
      <c r="D162" s="1" t="s">
        <v>488</v>
      </c>
      <c r="E162" s="2">
        <v>551</v>
      </c>
      <c r="F162" s="1" t="s">
        <v>522</v>
      </c>
      <c r="G162" s="2" t="s">
        <v>18</v>
      </c>
      <c r="H162" s="1" t="s">
        <v>7917</v>
      </c>
      <c r="I162" s="3">
        <v>45086.506319444445</v>
      </c>
      <c r="J162" s="4">
        <v>148000</v>
      </c>
      <c r="K162" s="5">
        <v>9100</v>
      </c>
      <c r="L162" s="5">
        <v>136500</v>
      </c>
      <c r="M162" s="5">
        <f t="shared" si="4"/>
        <v>145600</v>
      </c>
      <c r="N162" s="38">
        <v>1.58</v>
      </c>
      <c r="O162" s="38">
        <v>1.88</v>
      </c>
    </row>
    <row r="163" spans="1:15" s="1" customFormat="1">
      <c r="A163" s="1" t="s">
        <v>13</v>
      </c>
      <c r="B163" s="1" t="s">
        <v>523</v>
      </c>
      <c r="C163" s="1" t="s">
        <v>524</v>
      </c>
      <c r="D163" s="1" t="s">
        <v>488</v>
      </c>
      <c r="E163" s="2">
        <v>551</v>
      </c>
      <c r="F163" s="1" t="s">
        <v>525</v>
      </c>
      <c r="G163" s="2" t="s">
        <v>18</v>
      </c>
      <c r="H163" s="1" t="s">
        <v>7918</v>
      </c>
      <c r="I163" s="3">
        <v>44960.455231481479</v>
      </c>
      <c r="J163" s="4">
        <v>180000</v>
      </c>
      <c r="K163" s="5">
        <v>9100</v>
      </c>
      <c r="L163" s="5">
        <v>169600</v>
      </c>
      <c r="M163" s="5">
        <f t="shared" si="4"/>
        <v>178700</v>
      </c>
      <c r="N163" s="38">
        <v>1.58</v>
      </c>
      <c r="O163" s="38">
        <v>1.88</v>
      </c>
    </row>
    <row r="164" spans="1:15" s="1" customFormat="1">
      <c r="A164" s="1" t="s">
        <v>13</v>
      </c>
      <c r="B164" s="1" t="s">
        <v>526</v>
      </c>
      <c r="C164" s="1" t="s">
        <v>527</v>
      </c>
      <c r="D164" s="1" t="s">
        <v>528</v>
      </c>
      <c r="E164" s="2">
        <v>510</v>
      </c>
      <c r="F164" s="1" t="s">
        <v>529</v>
      </c>
      <c r="G164" s="2" t="s">
        <v>18</v>
      </c>
      <c r="H164" s="1" t="s">
        <v>7919</v>
      </c>
      <c r="I164" s="3">
        <v>45103.42150462963</v>
      </c>
      <c r="J164" s="4">
        <v>315000</v>
      </c>
      <c r="K164" s="6">
        <v>43100</v>
      </c>
      <c r="L164" s="5">
        <v>199800</v>
      </c>
      <c r="M164" s="5">
        <f t="shared" ref="M164:M178" si="5">SUM(K164:L164)</f>
        <v>242900</v>
      </c>
      <c r="N164" s="38">
        <v>1.62</v>
      </c>
      <c r="O164" s="38">
        <v>1.62</v>
      </c>
    </row>
    <row r="165" spans="1:15" s="1" customFormat="1">
      <c r="A165" s="1" t="s">
        <v>13</v>
      </c>
      <c r="B165" s="1" t="s">
        <v>530</v>
      </c>
      <c r="C165" s="1" t="s">
        <v>531</v>
      </c>
      <c r="D165" s="1" t="s">
        <v>528</v>
      </c>
      <c r="E165" s="2">
        <v>510</v>
      </c>
      <c r="F165" s="1" t="s">
        <v>532</v>
      </c>
      <c r="G165" s="2" t="s">
        <v>18</v>
      </c>
      <c r="H165" s="1" t="s">
        <v>7920</v>
      </c>
      <c r="I165" s="3">
        <v>45278.467002314814</v>
      </c>
      <c r="J165" s="4">
        <v>250000</v>
      </c>
      <c r="K165" s="6">
        <v>53800</v>
      </c>
      <c r="L165" s="5">
        <v>142900</v>
      </c>
      <c r="M165" s="5">
        <f t="shared" si="5"/>
        <v>196700</v>
      </c>
      <c r="N165" s="38">
        <v>1.62</v>
      </c>
      <c r="O165" s="38">
        <v>1.62</v>
      </c>
    </row>
    <row r="166" spans="1:15" s="1" customFormat="1">
      <c r="A166" s="1" t="s">
        <v>13</v>
      </c>
      <c r="B166" s="1" t="s">
        <v>533</v>
      </c>
      <c r="C166" s="1" t="s">
        <v>534</v>
      </c>
      <c r="D166" s="1" t="s">
        <v>528</v>
      </c>
      <c r="E166" s="2">
        <v>510</v>
      </c>
      <c r="F166" s="1" t="s">
        <v>535</v>
      </c>
      <c r="G166" s="2" t="s">
        <v>18</v>
      </c>
      <c r="H166" s="1" t="s">
        <v>7921</v>
      </c>
      <c r="I166" s="3">
        <v>45154.395219907405</v>
      </c>
      <c r="J166" s="4">
        <v>302600</v>
      </c>
      <c r="K166" s="6">
        <v>32000</v>
      </c>
      <c r="L166" s="5">
        <v>209600</v>
      </c>
      <c r="M166" s="5">
        <f t="shared" si="5"/>
        <v>241600</v>
      </c>
      <c r="N166" s="38">
        <v>1.62</v>
      </c>
      <c r="O166" s="38">
        <v>1.62</v>
      </c>
    </row>
    <row r="167" spans="1:15" s="1" customFormat="1">
      <c r="A167" s="1" t="s">
        <v>13</v>
      </c>
      <c r="B167" s="1" t="s">
        <v>536</v>
      </c>
      <c r="C167" s="1" t="s">
        <v>537</v>
      </c>
      <c r="D167" s="1" t="s">
        <v>528</v>
      </c>
      <c r="E167" s="2">
        <v>510</v>
      </c>
      <c r="F167" s="1" t="s">
        <v>538</v>
      </c>
      <c r="G167" s="2" t="s">
        <v>18</v>
      </c>
      <c r="H167" s="1" t="s">
        <v>7922</v>
      </c>
      <c r="I167" s="3">
        <v>45162.353009259263</v>
      </c>
      <c r="J167" s="4">
        <v>250000</v>
      </c>
      <c r="K167" s="6">
        <v>38300</v>
      </c>
      <c r="L167" s="5">
        <v>195300</v>
      </c>
      <c r="M167" s="5">
        <f t="shared" si="5"/>
        <v>233600</v>
      </c>
      <c r="N167" s="38">
        <v>1.62</v>
      </c>
      <c r="O167" s="38">
        <v>1.62</v>
      </c>
    </row>
    <row r="168" spans="1:15" s="1" customFormat="1">
      <c r="A168" s="1" t="s">
        <v>13</v>
      </c>
      <c r="B168" s="1" t="s">
        <v>539</v>
      </c>
      <c r="C168" s="1" t="s">
        <v>540</v>
      </c>
      <c r="D168" s="1" t="s">
        <v>528</v>
      </c>
      <c r="E168" s="2">
        <v>510</v>
      </c>
      <c r="F168" s="1" t="s">
        <v>541</v>
      </c>
      <c r="G168" s="2" t="s">
        <v>18</v>
      </c>
      <c r="H168" s="1" t="s">
        <v>7923</v>
      </c>
      <c r="I168" s="3">
        <v>45217.351458333331</v>
      </c>
      <c r="J168" s="4">
        <v>250000</v>
      </c>
      <c r="K168" s="6">
        <v>48700</v>
      </c>
      <c r="L168" s="5">
        <v>164000</v>
      </c>
      <c r="M168" s="5">
        <f t="shared" si="5"/>
        <v>212700</v>
      </c>
      <c r="N168" s="38">
        <v>1.62</v>
      </c>
      <c r="O168" s="38">
        <v>1.62</v>
      </c>
    </row>
    <row r="169" spans="1:15" s="1" customFormat="1">
      <c r="A169" s="1" t="s">
        <v>13</v>
      </c>
      <c r="B169" s="1" t="s">
        <v>542</v>
      </c>
      <c r="C169" s="1" t="s">
        <v>543</v>
      </c>
      <c r="D169" s="1" t="s">
        <v>528</v>
      </c>
      <c r="E169" s="2">
        <v>510</v>
      </c>
      <c r="F169" s="1" t="s">
        <v>544</v>
      </c>
      <c r="G169" s="2" t="s">
        <v>18</v>
      </c>
      <c r="H169" s="1" t="s">
        <v>7924</v>
      </c>
      <c r="I169" s="3">
        <v>45005.386793981481</v>
      </c>
      <c r="J169" s="4">
        <v>245000</v>
      </c>
      <c r="K169" s="6">
        <v>46600</v>
      </c>
      <c r="L169" s="5">
        <v>162700</v>
      </c>
      <c r="M169" s="5">
        <f t="shared" si="5"/>
        <v>209300</v>
      </c>
      <c r="N169" s="38">
        <v>1.62</v>
      </c>
      <c r="O169" s="38">
        <v>1.62</v>
      </c>
    </row>
    <row r="170" spans="1:15" s="1" customFormat="1">
      <c r="A170" s="1" t="s">
        <v>13</v>
      </c>
      <c r="B170" s="1" t="s">
        <v>545</v>
      </c>
      <c r="C170" s="1" t="s">
        <v>546</v>
      </c>
      <c r="D170" s="1" t="s">
        <v>528</v>
      </c>
      <c r="E170" s="2">
        <v>510</v>
      </c>
      <c r="F170" s="1" t="s">
        <v>547</v>
      </c>
      <c r="G170" s="2" t="s">
        <v>18</v>
      </c>
      <c r="H170" s="1" t="s">
        <v>7925</v>
      </c>
      <c r="I170" s="3">
        <v>45198.620358796295</v>
      </c>
      <c r="J170" s="4">
        <v>297000</v>
      </c>
      <c r="K170" s="6">
        <v>57500</v>
      </c>
      <c r="L170" s="5">
        <v>196400</v>
      </c>
      <c r="M170" s="5">
        <f t="shared" si="5"/>
        <v>253900</v>
      </c>
      <c r="N170" s="38">
        <v>1.62</v>
      </c>
      <c r="O170" s="38">
        <v>1.62</v>
      </c>
    </row>
    <row r="171" spans="1:15" s="1" customFormat="1">
      <c r="A171" s="1" t="s">
        <v>13</v>
      </c>
      <c r="B171" s="1" t="s">
        <v>548</v>
      </c>
      <c r="C171" s="1" t="s">
        <v>549</v>
      </c>
      <c r="D171" s="1" t="s">
        <v>528</v>
      </c>
      <c r="E171" s="2">
        <v>510</v>
      </c>
      <c r="F171" s="1" t="s">
        <v>550</v>
      </c>
      <c r="G171" s="2" t="s">
        <v>18</v>
      </c>
      <c r="H171" s="1" t="s">
        <v>7926</v>
      </c>
      <c r="I171" s="3">
        <v>45023.489953703705</v>
      </c>
      <c r="J171" s="4">
        <v>336000</v>
      </c>
      <c r="K171" s="6">
        <v>43700</v>
      </c>
      <c r="L171" s="5">
        <v>253600</v>
      </c>
      <c r="M171" s="5">
        <f t="shared" si="5"/>
        <v>297300</v>
      </c>
      <c r="N171" s="38">
        <v>1.62</v>
      </c>
      <c r="O171" s="38">
        <v>1.62</v>
      </c>
    </row>
    <row r="172" spans="1:15" s="1" customFormat="1">
      <c r="A172" s="1" t="s">
        <v>13</v>
      </c>
      <c r="B172" s="1" t="s">
        <v>551</v>
      </c>
      <c r="C172" s="1" t="s">
        <v>552</v>
      </c>
      <c r="D172" s="1" t="s">
        <v>528</v>
      </c>
      <c r="E172" s="2">
        <v>551</v>
      </c>
      <c r="F172" s="1" t="s">
        <v>553</v>
      </c>
      <c r="G172" s="2" t="s">
        <v>18</v>
      </c>
      <c r="H172" s="1" t="s">
        <v>7927</v>
      </c>
      <c r="I172" s="3">
        <v>45244.561851851853</v>
      </c>
      <c r="J172" s="4">
        <v>285000</v>
      </c>
      <c r="K172" s="6">
        <v>41500</v>
      </c>
      <c r="L172" s="5">
        <v>221000</v>
      </c>
      <c r="M172" s="5">
        <f t="shared" si="5"/>
        <v>262500</v>
      </c>
      <c r="N172" s="38">
        <v>1.62</v>
      </c>
      <c r="O172" s="38">
        <v>1.62</v>
      </c>
    </row>
    <row r="173" spans="1:15" s="1" customFormat="1">
      <c r="A173" s="1" t="s">
        <v>13</v>
      </c>
      <c r="B173" s="1" t="s">
        <v>554</v>
      </c>
      <c r="C173" s="1" t="s">
        <v>555</v>
      </c>
      <c r="D173" s="1" t="s">
        <v>528</v>
      </c>
      <c r="E173" s="2">
        <v>510</v>
      </c>
      <c r="F173" s="1" t="s">
        <v>556</v>
      </c>
      <c r="G173" s="2" t="s">
        <v>18</v>
      </c>
      <c r="H173" s="1" t="s">
        <v>7928</v>
      </c>
      <c r="I173" s="3">
        <v>45072.639710648145</v>
      </c>
      <c r="J173" s="4">
        <v>270000</v>
      </c>
      <c r="K173" s="6">
        <v>47100</v>
      </c>
      <c r="L173" s="5">
        <v>198000</v>
      </c>
      <c r="M173" s="5">
        <f t="shared" si="5"/>
        <v>245100</v>
      </c>
      <c r="N173" s="38">
        <v>1.62</v>
      </c>
      <c r="O173" s="38">
        <v>1.62</v>
      </c>
    </row>
    <row r="174" spans="1:15" s="1" customFormat="1">
      <c r="A174" s="1" t="s">
        <v>13</v>
      </c>
      <c r="B174" s="1" t="s">
        <v>557</v>
      </c>
      <c r="C174" s="1" t="s">
        <v>558</v>
      </c>
      <c r="D174" s="1" t="s">
        <v>528</v>
      </c>
      <c r="E174" s="2">
        <v>510</v>
      </c>
      <c r="F174" s="1" t="s">
        <v>559</v>
      </c>
      <c r="G174" s="2" t="s">
        <v>18</v>
      </c>
      <c r="H174" s="1" t="s">
        <v>7929</v>
      </c>
      <c r="I174" s="3">
        <v>45275.526921296296</v>
      </c>
      <c r="J174" s="4">
        <v>280000</v>
      </c>
      <c r="K174" s="6">
        <v>37400</v>
      </c>
      <c r="L174" s="5">
        <v>218400</v>
      </c>
      <c r="M174" s="5">
        <f t="shared" si="5"/>
        <v>255800</v>
      </c>
      <c r="N174" s="38">
        <v>1.62</v>
      </c>
      <c r="O174" s="38">
        <v>1.62</v>
      </c>
    </row>
    <row r="175" spans="1:15" s="1" customFormat="1">
      <c r="A175" s="1" t="s">
        <v>13</v>
      </c>
      <c r="B175" s="1" t="s">
        <v>560</v>
      </c>
      <c r="C175" s="1" t="s">
        <v>561</v>
      </c>
      <c r="D175" s="1" t="s">
        <v>528</v>
      </c>
      <c r="E175" s="2">
        <v>551</v>
      </c>
      <c r="F175" s="1" t="s">
        <v>562</v>
      </c>
      <c r="G175" s="2" t="s">
        <v>18</v>
      </c>
      <c r="H175" s="1" t="s">
        <v>7930</v>
      </c>
      <c r="I175" s="3">
        <v>45036.357210648152</v>
      </c>
      <c r="J175" s="4">
        <v>270000</v>
      </c>
      <c r="K175" s="6">
        <v>39000</v>
      </c>
      <c r="L175" s="5">
        <v>220400</v>
      </c>
      <c r="M175" s="5">
        <f t="shared" si="5"/>
        <v>259400</v>
      </c>
      <c r="N175" s="38">
        <v>1.62</v>
      </c>
      <c r="O175" s="38">
        <v>1.62</v>
      </c>
    </row>
    <row r="176" spans="1:15" s="1" customFormat="1">
      <c r="A176" s="1" t="s">
        <v>13</v>
      </c>
      <c r="B176" s="1" t="s">
        <v>563</v>
      </c>
      <c r="C176" s="1" t="s">
        <v>564</v>
      </c>
      <c r="D176" s="1" t="s">
        <v>528</v>
      </c>
      <c r="E176" s="2">
        <v>510</v>
      </c>
      <c r="F176" s="1" t="s">
        <v>565</v>
      </c>
      <c r="G176" s="2" t="s">
        <v>18</v>
      </c>
      <c r="H176" s="1" t="s">
        <v>7931</v>
      </c>
      <c r="I176" s="3">
        <v>45104.592094907406</v>
      </c>
      <c r="J176" s="4">
        <v>235000</v>
      </c>
      <c r="K176" s="6">
        <v>40500</v>
      </c>
      <c r="L176" s="5">
        <v>224100</v>
      </c>
      <c r="M176" s="5">
        <f t="shared" si="5"/>
        <v>264600</v>
      </c>
      <c r="N176" s="38">
        <v>1.62</v>
      </c>
      <c r="O176" s="38">
        <v>1.62</v>
      </c>
    </row>
    <row r="177" spans="1:15" s="1" customFormat="1">
      <c r="A177" s="1" t="s">
        <v>13</v>
      </c>
      <c r="B177" s="1" t="s">
        <v>566</v>
      </c>
      <c r="C177" s="1" t="s">
        <v>567</v>
      </c>
      <c r="D177" s="1" t="s">
        <v>528</v>
      </c>
      <c r="E177" s="2">
        <v>510</v>
      </c>
      <c r="F177" s="1" t="s">
        <v>568</v>
      </c>
      <c r="G177" s="2" t="s">
        <v>18</v>
      </c>
      <c r="H177" s="1" t="s">
        <v>7932</v>
      </c>
      <c r="I177" s="3">
        <v>45162.580266203702</v>
      </c>
      <c r="J177" s="4">
        <v>167500</v>
      </c>
      <c r="K177" s="6">
        <v>56900</v>
      </c>
      <c r="L177" s="5">
        <v>154700</v>
      </c>
      <c r="M177" s="5">
        <f t="shared" si="5"/>
        <v>211600</v>
      </c>
      <c r="N177" s="38">
        <v>1.62</v>
      </c>
      <c r="O177" s="38">
        <v>1.62</v>
      </c>
    </row>
    <row r="178" spans="1:15" s="1" customFormat="1">
      <c r="A178" s="1" t="s">
        <v>13</v>
      </c>
      <c r="B178" s="1" t="s">
        <v>569</v>
      </c>
      <c r="C178" s="1" t="s">
        <v>570</v>
      </c>
      <c r="D178" s="1" t="s">
        <v>571</v>
      </c>
      <c r="E178" s="2">
        <v>510</v>
      </c>
      <c r="F178" s="1" t="s">
        <v>572</v>
      </c>
      <c r="G178" s="2" t="s">
        <v>18</v>
      </c>
      <c r="H178" s="1" t="s">
        <v>7933</v>
      </c>
      <c r="I178" s="3">
        <v>45184.61341435185</v>
      </c>
      <c r="J178" s="4">
        <v>377300</v>
      </c>
      <c r="K178" s="6">
        <v>49300</v>
      </c>
      <c r="L178" s="5">
        <v>255600</v>
      </c>
      <c r="M178" s="5">
        <f t="shared" si="5"/>
        <v>304900</v>
      </c>
      <c r="N178" s="38">
        <v>1.18</v>
      </c>
      <c r="O178" s="38">
        <v>1.18</v>
      </c>
    </row>
    <row r="179" spans="1:15" s="1" customFormat="1">
      <c r="A179" s="1" t="s">
        <v>13</v>
      </c>
      <c r="B179" s="1" t="s">
        <v>573</v>
      </c>
      <c r="C179" s="1" t="s">
        <v>574</v>
      </c>
      <c r="D179" s="1" t="s">
        <v>571</v>
      </c>
      <c r="E179" s="2">
        <v>510</v>
      </c>
      <c r="F179" s="1" t="s">
        <v>575</v>
      </c>
      <c r="G179" s="2" t="s">
        <v>18</v>
      </c>
      <c r="H179" s="1" t="s">
        <v>7934</v>
      </c>
      <c r="I179" s="3">
        <v>45268.654791666668</v>
      </c>
      <c r="J179" s="4">
        <v>430000</v>
      </c>
      <c r="K179" s="6">
        <v>73000</v>
      </c>
      <c r="L179" s="5">
        <v>386900</v>
      </c>
      <c r="M179" s="5">
        <f>SUM(K179:L179)+100</f>
        <v>460000</v>
      </c>
      <c r="N179" s="38">
        <v>1.18</v>
      </c>
      <c r="O179" s="38">
        <v>1.18</v>
      </c>
    </row>
    <row r="180" spans="1:15" s="1" customFormat="1">
      <c r="A180" s="1" t="s">
        <v>13</v>
      </c>
      <c r="B180" s="1" t="s">
        <v>576</v>
      </c>
      <c r="C180" s="1" t="s">
        <v>577</v>
      </c>
      <c r="D180" s="1" t="s">
        <v>571</v>
      </c>
      <c r="E180" s="2">
        <v>500</v>
      </c>
      <c r="F180" s="1" t="s">
        <v>578</v>
      </c>
      <c r="G180" s="2" t="s">
        <v>18</v>
      </c>
      <c r="H180" s="1" t="s">
        <v>7934</v>
      </c>
      <c r="I180" s="3">
        <v>45268.654791666668</v>
      </c>
      <c r="J180" s="4"/>
      <c r="K180" s="6">
        <v>100</v>
      </c>
      <c r="L180" s="5">
        <v>0</v>
      </c>
      <c r="M180" s="5"/>
      <c r="N180" s="38">
        <v>1.18</v>
      </c>
      <c r="O180" s="38">
        <v>1.18</v>
      </c>
    </row>
    <row r="181" spans="1:15" s="1" customFormat="1">
      <c r="A181" s="1" t="s">
        <v>13</v>
      </c>
      <c r="B181" s="1" t="s">
        <v>579</v>
      </c>
      <c r="C181" s="1" t="s">
        <v>580</v>
      </c>
      <c r="D181" s="1" t="s">
        <v>571</v>
      </c>
      <c r="E181" s="2">
        <v>510</v>
      </c>
      <c r="F181" s="1" t="s">
        <v>581</v>
      </c>
      <c r="G181" s="2" t="s">
        <v>18</v>
      </c>
      <c r="H181" s="1" t="s">
        <v>7935</v>
      </c>
      <c r="I181" s="3">
        <v>45211.626307870371</v>
      </c>
      <c r="J181" s="4">
        <v>272500</v>
      </c>
      <c r="K181" s="6">
        <v>57600</v>
      </c>
      <c r="L181" s="5">
        <v>154100</v>
      </c>
      <c r="M181" s="5">
        <f t="shared" ref="M181:M206" si="6">SUM(K181:L181)</f>
        <v>211700</v>
      </c>
      <c r="N181" s="38">
        <v>1.18</v>
      </c>
      <c r="O181" s="38">
        <v>1.18</v>
      </c>
    </row>
    <row r="182" spans="1:15" s="1" customFormat="1">
      <c r="A182" s="1" t="s">
        <v>13</v>
      </c>
      <c r="B182" s="1" t="s">
        <v>582</v>
      </c>
      <c r="C182" s="1" t="s">
        <v>583</v>
      </c>
      <c r="D182" s="1" t="s">
        <v>571</v>
      </c>
      <c r="E182" s="2">
        <v>550</v>
      </c>
      <c r="F182" s="1" t="s">
        <v>584</v>
      </c>
      <c r="G182" s="2" t="s">
        <v>18</v>
      </c>
      <c r="H182" s="1" t="s">
        <v>7936</v>
      </c>
      <c r="I182" s="3">
        <v>45261.473495370374</v>
      </c>
      <c r="J182" s="4">
        <v>408150</v>
      </c>
      <c r="K182" s="6">
        <v>36000</v>
      </c>
      <c r="L182" s="5">
        <v>324900</v>
      </c>
      <c r="M182" s="5">
        <f t="shared" si="6"/>
        <v>360900</v>
      </c>
      <c r="N182" s="38">
        <v>1.18</v>
      </c>
      <c r="O182" s="38">
        <v>1.18</v>
      </c>
    </row>
    <row r="183" spans="1:15" s="1" customFormat="1">
      <c r="A183" s="1" t="s">
        <v>13</v>
      </c>
      <c r="B183" s="1" t="s">
        <v>585</v>
      </c>
      <c r="C183" s="1" t="s">
        <v>586</v>
      </c>
      <c r="D183" s="1" t="s">
        <v>587</v>
      </c>
      <c r="E183" s="2">
        <v>510</v>
      </c>
      <c r="F183" s="1" t="s">
        <v>588</v>
      </c>
      <c r="G183" s="2" t="s">
        <v>18</v>
      </c>
      <c r="H183" s="1" t="s">
        <v>7937</v>
      </c>
      <c r="I183" s="3">
        <v>45058.572384259256</v>
      </c>
      <c r="J183" s="4">
        <v>315000</v>
      </c>
      <c r="K183" s="6">
        <v>55500</v>
      </c>
      <c r="L183" s="5">
        <v>148700</v>
      </c>
      <c r="M183" s="5">
        <f t="shared" si="6"/>
        <v>204200</v>
      </c>
      <c r="N183" s="38">
        <v>1.02</v>
      </c>
      <c r="O183" s="38">
        <v>1.02</v>
      </c>
    </row>
    <row r="184" spans="1:15" s="1" customFormat="1">
      <c r="A184" s="1" t="s">
        <v>13</v>
      </c>
      <c r="B184" s="1" t="s">
        <v>589</v>
      </c>
      <c r="C184" s="1" t="s">
        <v>590</v>
      </c>
      <c r="D184" s="1" t="s">
        <v>587</v>
      </c>
      <c r="E184" s="2">
        <v>510</v>
      </c>
      <c r="F184" s="1" t="s">
        <v>591</v>
      </c>
      <c r="G184" s="2" t="s">
        <v>18</v>
      </c>
      <c r="H184" s="1" t="s">
        <v>7938</v>
      </c>
      <c r="I184" s="3">
        <v>44994.350624999999</v>
      </c>
      <c r="J184" s="4">
        <v>365000</v>
      </c>
      <c r="K184" s="6">
        <v>55300</v>
      </c>
      <c r="L184" s="5">
        <v>276800</v>
      </c>
      <c r="M184" s="5">
        <f t="shared" si="6"/>
        <v>332100</v>
      </c>
      <c r="N184" s="38">
        <v>1.02</v>
      </c>
      <c r="O184" s="38">
        <v>1.02</v>
      </c>
    </row>
    <row r="185" spans="1:15" s="1" customFormat="1">
      <c r="A185" s="1" t="s">
        <v>13</v>
      </c>
      <c r="B185" s="1" t="s">
        <v>592</v>
      </c>
      <c r="C185" s="1" t="s">
        <v>593</v>
      </c>
      <c r="D185" s="1" t="s">
        <v>594</v>
      </c>
      <c r="E185" s="2">
        <v>510</v>
      </c>
      <c r="F185" s="1" t="s">
        <v>595</v>
      </c>
      <c r="G185" s="2" t="s">
        <v>18</v>
      </c>
      <c r="H185" s="1" t="s">
        <v>7939</v>
      </c>
      <c r="I185" s="3">
        <v>44973.591840277775</v>
      </c>
      <c r="J185" s="4">
        <v>342500</v>
      </c>
      <c r="K185" s="6">
        <v>62300</v>
      </c>
      <c r="L185" s="5">
        <v>211400</v>
      </c>
      <c r="M185" s="5">
        <f t="shared" si="6"/>
        <v>273700</v>
      </c>
      <c r="N185" s="38">
        <v>1.41</v>
      </c>
      <c r="O185" s="38">
        <v>1.41</v>
      </c>
    </row>
    <row r="186" spans="1:15" s="1" customFormat="1">
      <c r="A186" s="1" t="s">
        <v>13</v>
      </c>
      <c r="B186" s="1" t="s">
        <v>596</v>
      </c>
      <c r="C186" s="1" t="s">
        <v>597</v>
      </c>
      <c r="D186" s="1" t="s">
        <v>594</v>
      </c>
      <c r="E186" s="2">
        <v>510</v>
      </c>
      <c r="F186" s="1" t="s">
        <v>598</v>
      </c>
      <c r="G186" s="2" t="s">
        <v>18</v>
      </c>
      <c r="H186" s="1" t="s">
        <v>7940</v>
      </c>
      <c r="I186" s="3">
        <v>45140.387523148151</v>
      </c>
      <c r="J186" s="4">
        <v>250000</v>
      </c>
      <c r="K186" s="6">
        <v>43100</v>
      </c>
      <c r="L186" s="5">
        <v>171600</v>
      </c>
      <c r="M186" s="5">
        <f t="shared" si="6"/>
        <v>214700</v>
      </c>
      <c r="N186" s="38">
        <v>1.41</v>
      </c>
      <c r="O186" s="38">
        <v>1.41</v>
      </c>
    </row>
    <row r="187" spans="1:15" s="1" customFormat="1">
      <c r="A187" s="1" t="s">
        <v>13</v>
      </c>
      <c r="B187" s="1" t="s">
        <v>599</v>
      </c>
      <c r="C187" s="1" t="s">
        <v>600</v>
      </c>
      <c r="D187" s="1" t="s">
        <v>594</v>
      </c>
      <c r="E187" s="2">
        <v>510</v>
      </c>
      <c r="F187" s="1" t="s">
        <v>601</v>
      </c>
      <c r="G187" s="2" t="s">
        <v>18</v>
      </c>
      <c r="H187" s="1" t="s">
        <v>7941</v>
      </c>
      <c r="I187" s="3">
        <v>45281.671597222223</v>
      </c>
      <c r="J187" s="4">
        <v>399000</v>
      </c>
      <c r="K187" s="6">
        <v>60700</v>
      </c>
      <c r="L187" s="5">
        <v>259500</v>
      </c>
      <c r="M187" s="5">
        <f t="shared" si="6"/>
        <v>320200</v>
      </c>
      <c r="N187" s="38">
        <v>1.41</v>
      </c>
      <c r="O187" s="38">
        <v>1.41</v>
      </c>
    </row>
    <row r="188" spans="1:15" s="1" customFormat="1">
      <c r="A188" s="1" t="s">
        <v>13</v>
      </c>
      <c r="B188" s="1" t="s">
        <v>602</v>
      </c>
      <c r="C188" s="1" t="s">
        <v>603</v>
      </c>
      <c r="D188" s="1" t="s">
        <v>594</v>
      </c>
      <c r="E188" s="2">
        <v>510</v>
      </c>
      <c r="F188" s="1" t="s">
        <v>604</v>
      </c>
      <c r="G188" s="2" t="s">
        <v>18</v>
      </c>
      <c r="H188" s="1" t="s">
        <v>7942</v>
      </c>
      <c r="I188" s="3">
        <v>45008.646493055552</v>
      </c>
      <c r="J188" s="4">
        <v>210000</v>
      </c>
      <c r="K188" s="6">
        <v>47000</v>
      </c>
      <c r="L188" s="5">
        <v>172300</v>
      </c>
      <c r="M188" s="5">
        <f t="shared" si="6"/>
        <v>219300</v>
      </c>
      <c r="N188" s="38">
        <v>1.41</v>
      </c>
      <c r="O188" s="38">
        <v>1.41</v>
      </c>
    </row>
    <row r="189" spans="1:15" s="1" customFormat="1">
      <c r="A189" s="1" t="s">
        <v>13</v>
      </c>
      <c r="B189" s="1" t="s">
        <v>605</v>
      </c>
      <c r="C189" s="1" t="s">
        <v>606</v>
      </c>
      <c r="D189" s="1" t="s">
        <v>607</v>
      </c>
      <c r="E189" s="2">
        <v>551</v>
      </c>
      <c r="F189" s="1" t="s">
        <v>608</v>
      </c>
      <c r="G189" s="2" t="s">
        <v>18</v>
      </c>
      <c r="H189" s="1" t="s">
        <v>7943</v>
      </c>
      <c r="I189" s="3">
        <v>45169.507013888891</v>
      </c>
      <c r="J189" s="4">
        <v>250000</v>
      </c>
      <c r="K189" s="5">
        <v>7300</v>
      </c>
      <c r="L189" s="5">
        <v>172200</v>
      </c>
      <c r="M189" s="5">
        <f t="shared" si="6"/>
        <v>179500</v>
      </c>
      <c r="N189" s="38">
        <v>1.73</v>
      </c>
      <c r="O189" s="38">
        <v>2.17</v>
      </c>
    </row>
    <row r="190" spans="1:15" s="1" customFormat="1">
      <c r="A190" s="1" t="s">
        <v>13</v>
      </c>
      <c r="B190" s="1" t="s">
        <v>609</v>
      </c>
      <c r="C190" s="1" t="s">
        <v>610</v>
      </c>
      <c r="D190" s="1" t="s">
        <v>607</v>
      </c>
      <c r="E190" s="2">
        <v>551</v>
      </c>
      <c r="F190" s="1" t="s">
        <v>611</v>
      </c>
      <c r="G190" s="2" t="s">
        <v>18</v>
      </c>
      <c r="H190" s="1" t="s">
        <v>7944</v>
      </c>
      <c r="I190" s="3">
        <v>45163.584490740737</v>
      </c>
      <c r="J190" s="4">
        <v>240000</v>
      </c>
      <c r="K190" s="5">
        <v>3500</v>
      </c>
      <c r="L190" s="5">
        <v>173100</v>
      </c>
      <c r="M190" s="5">
        <f t="shared" si="6"/>
        <v>176600</v>
      </c>
      <c r="N190" s="38">
        <v>1.73</v>
      </c>
      <c r="O190" s="38">
        <v>2.17</v>
      </c>
    </row>
    <row r="191" spans="1:15" s="1" customFormat="1">
      <c r="A191" s="1" t="s">
        <v>13</v>
      </c>
      <c r="B191" s="1" t="s">
        <v>612</v>
      </c>
      <c r="C191" s="1" t="s">
        <v>613</v>
      </c>
      <c r="D191" s="1" t="s">
        <v>607</v>
      </c>
      <c r="E191" s="2">
        <v>551</v>
      </c>
      <c r="F191" s="1" t="s">
        <v>614</v>
      </c>
      <c r="G191" s="2" t="s">
        <v>18</v>
      </c>
      <c r="H191" s="1" t="s">
        <v>7945</v>
      </c>
      <c r="I191" s="3">
        <v>45104.395694444444</v>
      </c>
      <c r="J191" s="4">
        <v>269900</v>
      </c>
      <c r="K191" s="5">
        <v>7800</v>
      </c>
      <c r="L191" s="5">
        <v>192600</v>
      </c>
      <c r="M191" s="5">
        <f t="shared" si="6"/>
        <v>200400</v>
      </c>
      <c r="N191" s="38">
        <v>1.73</v>
      </c>
      <c r="O191" s="38">
        <v>2.17</v>
      </c>
    </row>
    <row r="192" spans="1:15" s="1" customFormat="1">
      <c r="A192" s="1" t="s">
        <v>13</v>
      </c>
      <c r="B192" s="1" t="s">
        <v>615</v>
      </c>
      <c r="C192" s="1" t="s">
        <v>616</v>
      </c>
      <c r="D192" s="1" t="s">
        <v>607</v>
      </c>
      <c r="E192" s="2">
        <v>510</v>
      </c>
      <c r="F192" s="1" t="s">
        <v>617</v>
      </c>
      <c r="G192" s="2" t="s">
        <v>18</v>
      </c>
      <c r="H192" s="1" t="s">
        <v>7946</v>
      </c>
      <c r="I192" s="3">
        <v>45051.514780092592</v>
      </c>
      <c r="J192" s="4">
        <v>212500</v>
      </c>
      <c r="K192" s="5">
        <v>5700</v>
      </c>
      <c r="L192" s="5">
        <v>163800</v>
      </c>
      <c r="M192" s="5">
        <f t="shared" si="6"/>
        <v>169500</v>
      </c>
      <c r="N192" s="38">
        <v>1.73</v>
      </c>
      <c r="O192" s="38">
        <v>2.17</v>
      </c>
    </row>
    <row r="193" spans="1:15" s="1" customFormat="1">
      <c r="A193" s="1" t="s">
        <v>13</v>
      </c>
      <c r="B193" s="1" t="s">
        <v>618</v>
      </c>
      <c r="C193" s="1" t="s">
        <v>619</v>
      </c>
      <c r="D193" s="1" t="s">
        <v>607</v>
      </c>
      <c r="E193" s="2">
        <v>551</v>
      </c>
      <c r="F193" s="1" t="s">
        <v>620</v>
      </c>
      <c r="G193" s="2" t="s">
        <v>18</v>
      </c>
      <c r="H193" s="1" t="s">
        <v>7947</v>
      </c>
      <c r="I193" s="3">
        <v>44973.427673611113</v>
      </c>
      <c r="J193" s="4">
        <v>215000</v>
      </c>
      <c r="K193" s="5">
        <v>3100</v>
      </c>
      <c r="L193" s="5">
        <v>186500</v>
      </c>
      <c r="M193" s="5">
        <f t="shared" si="6"/>
        <v>189600</v>
      </c>
      <c r="N193" s="38">
        <v>1.73</v>
      </c>
      <c r="O193" s="38">
        <v>2.17</v>
      </c>
    </row>
    <row r="194" spans="1:15" s="1" customFormat="1">
      <c r="A194" s="1" t="s">
        <v>13</v>
      </c>
      <c r="B194" s="1" t="s">
        <v>621</v>
      </c>
      <c r="C194" s="1" t="s">
        <v>622</v>
      </c>
      <c r="D194" s="1" t="s">
        <v>607</v>
      </c>
      <c r="E194" s="2">
        <v>551</v>
      </c>
      <c r="F194" s="1" t="s">
        <v>623</v>
      </c>
      <c r="G194" s="2" t="s">
        <v>18</v>
      </c>
      <c r="H194" s="1" t="s">
        <v>7948</v>
      </c>
      <c r="I194" s="3">
        <v>45162.358784722222</v>
      </c>
      <c r="J194" s="4">
        <v>240000</v>
      </c>
      <c r="K194" s="5">
        <v>3500</v>
      </c>
      <c r="L194" s="5">
        <v>210700</v>
      </c>
      <c r="M194" s="5">
        <f t="shared" si="6"/>
        <v>214200</v>
      </c>
      <c r="N194" s="38">
        <v>1.73</v>
      </c>
      <c r="O194" s="38">
        <v>2.17</v>
      </c>
    </row>
    <row r="195" spans="1:15" s="1" customFormat="1">
      <c r="A195" s="1" t="s">
        <v>13</v>
      </c>
      <c r="B195" s="1" t="s">
        <v>624</v>
      </c>
      <c r="C195" s="1" t="s">
        <v>625</v>
      </c>
      <c r="D195" s="1" t="s">
        <v>607</v>
      </c>
      <c r="E195" s="2">
        <v>551</v>
      </c>
      <c r="F195" s="1" t="s">
        <v>626</v>
      </c>
      <c r="G195" s="2" t="s">
        <v>18</v>
      </c>
      <c r="H195" s="1" t="s">
        <v>7949</v>
      </c>
      <c r="I195" s="3">
        <v>45168.377789351849</v>
      </c>
      <c r="J195" s="4">
        <v>240000</v>
      </c>
      <c r="K195" s="5">
        <v>14300</v>
      </c>
      <c r="L195" s="5">
        <v>261000</v>
      </c>
      <c r="M195" s="5">
        <f t="shared" si="6"/>
        <v>275300</v>
      </c>
      <c r="N195" s="38">
        <v>1.73</v>
      </c>
      <c r="O195" s="38">
        <v>2.17</v>
      </c>
    </row>
    <row r="196" spans="1:15" s="1" customFormat="1">
      <c r="A196" s="1" t="s">
        <v>13</v>
      </c>
      <c r="B196" s="1" t="s">
        <v>627</v>
      </c>
      <c r="C196" s="1" t="s">
        <v>628</v>
      </c>
      <c r="D196" s="1" t="s">
        <v>629</v>
      </c>
      <c r="E196" s="2">
        <v>510</v>
      </c>
      <c r="F196" s="1" t="s">
        <v>630</v>
      </c>
      <c r="G196" s="2" t="s">
        <v>18</v>
      </c>
      <c r="H196" s="1" t="s">
        <v>7950</v>
      </c>
      <c r="I196" s="3">
        <v>45083.57885416667</v>
      </c>
      <c r="J196" s="4">
        <v>325000</v>
      </c>
      <c r="K196" s="6">
        <v>37900</v>
      </c>
      <c r="L196" s="5">
        <v>171900</v>
      </c>
      <c r="M196" s="5">
        <f t="shared" si="6"/>
        <v>209800</v>
      </c>
      <c r="N196" s="38">
        <v>1.1499999999999999</v>
      </c>
      <c r="O196" s="38">
        <v>1.1499999999999999</v>
      </c>
    </row>
    <row r="197" spans="1:15" s="1" customFormat="1">
      <c r="A197" s="1" t="s">
        <v>13</v>
      </c>
      <c r="B197" s="1" t="s">
        <v>631</v>
      </c>
      <c r="C197" s="1" t="s">
        <v>632</v>
      </c>
      <c r="D197" s="1" t="s">
        <v>629</v>
      </c>
      <c r="E197" s="2">
        <v>510</v>
      </c>
      <c r="F197" s="1" t="s">
        <v>633</v>
      </c>
      <c r="G197" s="2" t="s">
        <v>18</v>
      </c>
      <c r="H197" s="1" t="s">
        <v>7951</v>
      </c>
      <c r="I197" s="3">
        <v>45107.643287037034</v>
      </c>
      <c r="J197" s="4">
        <v>314000</v>
      </c>
      <c r="K197" s="6">
        <v>55900</v>
      </c>
      <c r="L197" s="5">
        <v>180100</v>
      </c>
      <c r="M197" s="5">
        <f t="shared" si="6"/>
        <v>236000</v>
      </c>
      <c r="N197" s="38">
        <v>1.61</v>
      </c>
      <c r="O197" s="38">
        <v>1.61</v>
      </c>
    </row>
    <row r="198" spans="1:15" s="1" customFormat="1">
      <c r="A198" s="1" t="s">
        <v>13</v>
      </c>
      <c r="B198" s="1" t="s">
        <v>634</v>
      </c>
      <c r="C198" s="1" t="s">
        <v>635</v>
      </c>
      <c r="D198" s="1" t="s">
        <v>629</v>
      </c>
      <c r="E198" s="2">
        <v>510</v>
      </c>
      <c r="F198" s="1" t="s">
        <v>636</v>
      </c>
      <c r="G198" s="2" t="s">
        <v>18</v>
      </c>
      <c r="H198" s="1" t="s">
        <v>7952</v>
      </c>
      <c r="I198" s="3">
        <v>45259.567673611113</v>
      </c>
      <c r="J198" s="4">
        <v>230000</v>
      </c>
      <c r="K198" s="6">
        <v>47300</v>
      </c>
      <c r="L198" s="5">
        <v>154700</v>
      </c>
      <c r="M198" s="5">
        <f t="shared" si="6"/>
        <v>202000</v>
      </c>
      <c r="N198" s="38">
        <v>1.1499999999999999</v>
      </c>
      <c r="O198" s="38">
        <v>1.1499999999999999</v>
      </c>
    </row>
    <row r="199" spans="1:15" s="1" customFormat="1">
      <c r="A199" s="1" t="s">
        <v>13</v>
      </c>
      <c r="B199" s="1" t="s">
        <v>637</v>
      </c>
      <c r="C199" s="1" t="s">
        <v>638</v>
      </c>
      <c r="D199" s="1" t="s">
        <v>629</v>
      </c>
      <c r="E199" s="2">
        <v>510</v>
      </c>
      <c r="F199" s="1" t="s">
        <v>639</v>
      </c>
      <c r="G199" s="2" t="s">
        <v>18</v>
      </c>
      <c r="H199" s="1" t="s">
        <v>7953</v>
      </c>
      <c r="I199" s="3">
        <v>45014.657372685186</v>
      </c>
      <c r="J199" s="4">
        <v>195000</v>
      </c>
      <c r="K199" s="6">
        <v>41100</v>
      </c>
      <c r="L199" s="5">
        <v>137300</v>
      </c>
      <c r="M199" s="5">
        <f t="shared" si="6"/>
        <v>178400</v>
      </c>
      <c r="N199" s="38">
        <v>1.1499999999999999</v>
      </c>
      <c r="O199" s="38">
        <v>1.1499999999999999</v>
      </c>
    </row>
    <row r="200" spans="1:15" s="1" customFormat="1">
      <c r="A200" s="1" t="s">
        <v>13</v>
      </c>
      <c r="B200" s="1" t="s">
        <v>640</v>
      </c>
      <c r="C200" s="1" t="s">
        <v>641</v>
      </c>
      <c r="D200" s="1" t="s">
        <v>629</v>
      </c>
      <c r="E200" s="2">
        <v>510</v>
      </c>
      <c r="F200" s="1" t="s">
        <v>642</v>
      </c>
      <c r="G200" s="2" t="s">
        <v>18</v>
      </c>
      <c r="H200" s="1" t="s">
        <v>7954</v>
      </c>
      <c r="I200" s="3">
        <v>45191.476666666669</v>
      </c>
      <c r="J200" s="4">
        <v>359000</v>
      </c>
      <c r="K200" s="6">
        <v>91800</v>
      </c>
      <c r="L200" s="5">
        <v>242600</v>
      </c>
      <c r="M200" s="5">
        <f t="shared" si="6"/>
        <v>334400</v>
      </c>
      <c r="N200" s="38">
        <v>1.1499999999999999</v>
      </c>
      <c r="O200" s="38">
        <v>1.1499999999999999</v>
      </c>
    </row>
    <row r="201" spans="1:15" s="1" customFormat="1">
      <c r="A201" s="1" t="s">
        <v>13</v>
      </c>
      <c r="B201" s="1" t="s">
        <v>643</v>
      </c>
      <c r="C201" s="1" t="s">
        <v>644</v>
      </c>
      <c r="D201" s="1" t="s">
        <v>645</v>
      </c>
      <c r="E201" s="2">
        <v>510</v>
      </c>
      <c r="F201" s="1" t="s">
        <v>646</v>
      </c>
      <c r="G201" s="2" t="s">
        <v>18</v>
      </c>
      <c r="H201" s="1" t="s">
        <v>7955</v>
      </c>
      <c r="I201" s="3">
        <v>45015.465196759258</v>
      </c>
      <c r="J201" s="4">
        <v>485000</v>
      </c>
      <c r="K201" s="6">
        <v>51100</v>
      </c>
      <c r="L201" s="5">
        <v>334300</v>
      </c>
      <c r="M201" s="5">
        <f t="shared" si="6"/>
        <v>385400</v>
      </c>
      <c r="N201" s="38">
        <v>1.61</v>
      </c>
      <c r="O201" s="38">
        <v>1.61</v>
      </c>
    </row>
    <row r="202" spans="1:15" s="1" customFormat="1">
      <c r="A202" s="1" t="s">
        <v>13</v>
      </c>
      <c r="B202" s="1" t="s">
        <v>647</v>
      </c>
      <c r="C202" s="1" t="s">
        <v>648</v>
      </c>
      <c r="D202" s="1" t="s">
        <v>645</v>
      </c>
      <c r="E202" s="2">
        <v>510</v>
      </c>
      <c r="F202" s="1" t="s">
        <v>649</v>
      </c>
      <c r="G202" s="2" t="s">
        <v>18</v>
      </c>
      <c r="H202" s="1" t="s">
        <v>7956</v>
      </c>
      <c r="I202" s="3">
        <v>45138.422384259262</v>
      </c>
      <c r="J202" s="4">
        <v>440000</v>
      </c>
      <c r="K202" s="6">
        <v>70400</v>
      </c>
      <c r="L202" s="5">
        <v>318600</v>
      </c>
      <c r="M202" s="5">
        <f t="shared" si="6"/>
        <v>389000</v>
      </c>
      <c r="N202" s="38">
        <v>1.61</v>
      </c>
      <c r="O202" s="38">
        <v>1.61</v>
      </c>
    </row>
    <row r="203" spans="1:15" s="1" customFormat="1">
      <c r="A203" s="1" t="s">
        <v>13</v>
      </c>
      <c r="B203" s="1" t="s">
        <v>650</v>
      </c>
      <c r="C203" s="1" t="s">
        <v>651</v>
      </c>
      <c r="D203" s="1" t="s">
        <v>645</v>
      </c>
      <c r="E203" s="2">
        <v>510</v>
      </c>
      <c r="F203" s="1" t="s">
        <v>652</v>
      </c>
      <c r="G203" s="2" t="s">
        <v>18</v>
      </c>
      <c r="H203" s="1" t="s">
        <v>7957</v>
      </c>
      <c r="I203" s="3">
        <v>44931.457245370373</v>
      </c>
      <c r="J203" s="4">
        <v>269900</v>
      </c>
      <c r="K203" s="6">
        <v>35300</v>
      </c>
      <c r="L203" s="5">
        <v>234600</v>
      </c>
      <c r="M203" s="5">
        <f t="shared" si="6"/>
        <v>269900</v>
      </c>
      <c r="N203" s="38">
        <v>1.61</v>
      </c>
      <c r="O203" s="38">
        <v>1.61</v>
      </c>
    </row>
    <row r="204" spans="1:15" s="1" customFormat="1">
      <c r="A204" s="1" t="s">
        <v>13</v>
      </c>
      <c r="B204" s="1" t="s">
        <v>653</v>
      </c>
      <c r="C204" s="1" t="s">
        <v>654</v>
      </c>
      <c r="D204" s="1" t="s">
        <v>645</v>
      </c>
      <c r="E204" s="2">
        <v>510</v>
      </c>
      <c r="F204" s="1" t="s">
        <v>655</v>
      </c>
      <c r="G204" s="2" t="s">
        <v>18</v>
      </c>
      <c r="H204" s="1" t="s">
        <v>7958</v>
      </c>
      <c r="I204" s="3">
        <v>45184.477581018517</v>
      </c>
      <c r="J204" s="4">
        <v>279000</v>
      </c>
      <c r="K204" s="6">
        <v>38700</v>
      </c>
      <c r="L204" s="5">
        <v>254000</v>
      </c>
      <c r="M204" s="5">
        <f t="shared" si="6"/>
        <v>292700</v>
      </c>
      <c r="N204" s="38">
        <v>1.61</v>
      </c>
      <c r="O204" s="38">
        <v>1.61</v>
      </c>
    </row>
    <row r="205" spans="1:15" s="1" customFormat="1">
      <c r="A205" s="1" t="s">
        <v>13</v>
      </c>
      <c r="B205" s="1" t="s">
        <v>656</v>
      </c>
      <c r="C205" s="1" t="s">
        <v>657</v>
      </c>
      <c r="D205" s="1" t="s">
        <v>645</v>
      </c>
      <c r="E205" s="2">
        <v>510</v>
      </c>
      <c r="F205" s="1" t="s">
        <v>658</v>
      </c>
      <c r="G205" s="2" t="s">
        <v>18</v>
      </c>
      <c r="H205" s="1" t="s">
        <v>7959</v>
      </c>
      <c r="I205" s="3">
        <v>44957.439583333333</v>
      </c>
      <c r="J205" s="4">
        <v>320000</v>
      </c>
      <c r="K205" s="6">
        <v>43400</v>
      </c>
      <c r="L205" s="5">
        <v>294400</v>
      </c>
      <c r="M205" s="5">
        <f t="shared" si="6"/>
        <v>337800</v>
      </c>
      <c r="N205" s="38">
        <v>1.61</v>
      </c>
      <c r="O205" s="38">
        <v>1.61</v>
      </c>
    </row>
    <row r="206" spans="1:15" s="1" customFormat="1">
      <c r="A206" s="1" t="s">
        <v>13</v>
      </c>
      <c r="B206" s="1" t="s">
        <v>659</v>
      </c>
      <c r="C206" s="1" t="s">
        <v>660</v>
      </c>
      <c r="D206" s="1" t="s">
        <v>661</v>
      </c>
      <c r="E206" s="2">
        <v>510</v>
      </c>
      <c r="F206" s="1" t="s">
        <v>662</v>
      </c>
      <c r="G206" s="2" t="s">
        <v>18</v>
      </c>
      <c r="H206" s="1" t="s">
        <v>7960</v>
      </c>
      <c r="I206" s="3">
        <v>45274.419814814813</v>
      </c>
      <c r="J206" s="4">
        <v>354500</v>
      </c>
      <c r="K206" s="5">
        <v>79400</v>
      </c>
      <c r="L206" s="5">
        <v>180700</v>
      </c>
      <c r="M206" s="5">
        <f t="shared" si="6"/>
        <v>260100</v>
      </c>
      <c r="N206" s="38">
        <v>1</v>
      </c>
      <c r="O206" s="38">
        <v>1</v>
      </c>
    </row>
  </sheetData>
  <conditionalFormatting sqref="B1:B206">
    <cfRule type="duplicateValues" dxfId="307" priority="3"/>
    <cfRule type="duplicateValues" dxfId="306" priority="4"/>
    <cfRule type="duplicateValues" dxfId="305" priority="5"/>
    <cfRule type="duplicateValues" dxfId="304" priority="6"/>
  </conditionalFormatting>
  <conditionalFormatting sqref="B64:B68 B71:B76 B78:B101 B105:B136 B138:B148 B150:B155 B158:B183 B185:B206 B1:B61">
    <cfRule type="duplicateValues" dxfId="303" priority="7"/>
    <cfRule type="duplicateValues" dxfId="302" priority="8"/>
    <cfRule type="duplicateValues" dxfId="301" priority="9"/>
  </conditionalFormatting>
  <conditionalFormatting sqref="E1:E61 E64:E68 E71:E101 E105:E136 E138:E148 E150:E155 E158:E183 E185:E206">
    <cfRule type="cellIs" dxfId="300" priority="2" operator="between">
      <formula>520</formula>
      <formula>530</formula>
    </cfRule>
  </conditionalFormatting>
  <conditionalFormatting sqref="H1">
    <cfRule type="duplicateValues" dxfId="299" priority="10"/>
    <cfRule type="duplicateValues" dxfId="298" priority="11"/>
    <cfRule type="duplicateValues" dxfId="297" priority="12"/>
    <cfRule type="duplicateValues" dxfId="296" priority="13"/>
  </conditionalFormatting>
  <conditionalFormatting sqref="H2:H206">
    <cfRule type="duplicateValues" dxfId="295" priority="1"/>
  </conditionalFormatting>
  <pageMargins left="0.17" right="0.17" top="0.31" bottom="0.17" header="0.17" footer="0.17"/>
  <pageSetup scale="59" fitToHeight="0" orientation="landscape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48ACB-10FD-448C-ACD3-A024C01BC673}">
  <sheetPr>
    <pageSetUpPr fitToPage="1"/>
  </sheetPr>
  <dimension ref="A1:O435"/>
  <sheetViews>
    <sheetView tabSelected="1" zoomScaleNormal="100" workbookViewId="0">
      <pane ySplit="1" topLeftCell="A2" activePane="bottomLeft" state="frozen"/>
      <selection activeCell="A2" sqref="A2"/>
      <selection pane="bottomLeft" activeCell="A2" sqref="A2"/>
    </sheetView>
  </sheetViews>
  <sheetFormatPr defaultRowHeight="15"/>
  <cols>
    <col min="1" max="1" width="20.7109375" customWidth="1"/>
    <col min="2" max="2" width="25.7109375" customWidth="1"/>
    <col min="3" max="3" width="18.7109375" customWidth="1"/>
    <col min="4" max="4" width="15.7109375" customWidth="1"/>
    <col min="5" max="5" width="10.7109375" customWidth="1"/>
    <col min="6" max="6" width="26.7109375" customWidth="1"/>
    <col min="7" max="7" width="8.7109375" customWidth="1"/>
    <col min="8" max="8" width="18.7109375" customWidth="1"/>
    <col min="9" max="9" width="10.7109375" customWidth="1"/>
    <col min="10" max="13" width="12.7109375" customWidth="1"/>
    <col min="14" max="14" width="9.7109375" customWidth="1"/>
    <col min="15" max="15" width="10.7109375" customWidth="1"/>
  </cols>
  <sheetData>
    <row r="1" spans="1:15" s="42" customFormat="1" ht="42.75" customHeight="1">
      <c r="A1" s="42" t="s">
        <v>1</v>
      </c>
      <c r="B1" s="42" t="s">
        <v>2</v>
      </c>
      <c r="C1" s="42" t="s">
        <v>3</v>
      </c>
      <c r="D1" s="42" t="s">
        <v>4</v>
      </c>
      <c r="E1" s="39" t="s">
        <v>5</v>
      </c>
      <c r="F1" s="42" t="s">
        <v>6</v>
      </c>
      <c r="G1" s="39" t="s">
        <v>7</v>
      </c>
      <c r="H1" s="42" t="s">
        <v>0</v>
      </c>
      <c r="I1" s="43" t="s">
        <v>8</v>
      </c>
      <c r="J1" s="44" t="s">
        <v>9</v>
      </c>
      <c r="K1" s="45" t="s">
        <v>10</v>
      </c>
      <c r="L1" s="45" t="s">
        <v>11</v>
      </c>
      <c r="M1" s="40" t="s">
        <v>12</v>
      </c>
      <c r="N1" s="41" t="s">
        <v>10131</v>
      </c>
      <c r="O1" s="41" t="s">
        <v>10132</v>
      </c>
    </row>
    <row r="2" spans="1:15" s="1" customFormat="1">
      <c r="A2" s="1" t="s">
        <v>663</v>
      </c>
      <c r="B2" s="1" t="s">
        <v>664</v>
      </c>
      <c r="C2" s="1" t="s">
        <v>665</v>
      </c>
      <c r="D2" s="1" t="s">
        <v>666</v>
      </c>
      <c r="E2" s="2">
        <v>550</v>
      </c>
      <c r="F2" s="1" t="s">
        <v>667</v>
      </c>
      <c r="G2" s="2" t="s">
        <v>18</v>
      </c>
      <c r="H2" s="1" t="s">
        <v>7961</v>
      </c>
      <c r="I2" s="3">
        <v>45205.396493055552</v>
      </c>
      <c r="J2" s="4">
        <v>1010000</v>
      </c>
      <c r="K2" s="5">
        <v>21000</v>
      </c>
      <c r="L2" s="5">
        <v>696700</v>
      </c>
      <c r="M2" s="5">
        <f t="shared" ref="M2:M19" si="0">SUM(K2:L2)</f>
        <v>717700</v>
      </c>
      <c r="N2" s="38">
        <v>3.61</v>
      </c>
      <c r="O2" s="38">
        <v>4.55</v>
      </c>
    </row>
    <row r="3" spans="1:15" s="1" customFormat="1">
      <c r="A3" s="1" t="s">
        <v>663</v>
      </c>
      <c r="B3" s="1" t="s">
        <v>668</v>
      </c>
      <c r="C3" s="1" t="s">
        <v>669</v>
      </c>
      <c r="D3" s="1" t="s">
        <v>666</v>
      </c>
      <c r="E3" s="2">
        <v>550</v>
      </c>
      <c r="F3" s="1" t="s">
        <v>670</v>
      </c>
      <c r="G3" s="2" t="s">
        <v>18</v>
      </c>
      <c r="H3" s="1" t="s">
        <v>7962</v>
      </c>
      <c r="I3" s="3">
        <v>45072.477152777778</v>
      </c>
      <c r="J3" s="4">
        <v>752500</v>
      </c>
      <c r="K3" s="5">
        <v>18900</v>
      </c>
      <c r="L3" s="5">
        <v>515900</v>
      </c>
      <c r="M3" s="5">
        <f t="shared" si="0"/>
        <v>534800</v>
      </c>
      <c r="N3" s="38">
        <v>3.61</v>
      </c>
      <c r="O3" s="38">
        <v>4.55</v>
      </c>
    </row>
    <row r="4" spans="1:15" s="1" customFormat="1">
      <c r="A4" s="1" t="s">
        <v>663</v>
      </c>
      <c r="B4" s="1" t="s">
        <v>671</v>
      </c>
      <c r="C4" s="1" t="s">
        <v>672</v>
      </c>
      <c r="D4" s="1" t="s">
        <v>666</v>
      </c>
      <c r="E4" s="2">
        <v>550</v>
      </c>
      <c r="F4" s="1" t="s">
        <v>673</v>
      </c>
      <c r="G4" s="2" t="s">
        <v>18</v>
      </c>
      <c r="H4" s="1" t="s">
        <v>7963</v>
      </c>
      <c r="I4" s="3">
        <v>45065.628888888888</v>
      </c>
      <c r="J4" s="4">
        <v>794500</v>
      </c>
      <c r="K4" s="5">
        <v>20700</v>
      </c>
      <c r="L4" s="5">
        <v>555900</v>
      </c>
      <c r="M4" s="5">
        <f t="shared" si="0"/>
        <v>576600</v>
      </c>
      <c r="N4" s="38">
        <v>3.61</v>
      </c>
      <c r="O4" s="38">
        <v>4.55</v>
      </c>
    </row>
    <row r="5" spans="1:15" s="1" customFormat="1">
      <c r="A5" s="1" t="s">
        <v>663</v>
      </c>
      <c r="B5" s="1" t="s">
        <v>674</v>
      </c>
      <c r="C5" s="1" t="s">
        <v>675</v>
      </c>
      <c r="D5" s="1" t="s">
        <v>666</v>
      </c>
      <c r="E5" s="2">
        <v>550</v>
      </c>
      <c r="F5" s="1" t="s">
        <v>676</v>
      </c>
      <c r="G5" s="2" t="s">
        <v>18</v>
      </c>
      <c r="H5" s="1" t="s">
        <v>7964</v>
      </c>
      <c r="I5" s="3">
        <v>45034.641388888886</v>
      </c>
      <c r="J5" s="4">
        <v>1065000</v>
      </c>
      <c r="K5" s="5">
        <v>18700</v>
      </c>
      <c r="L5" s="5">
        <v>899500</v>
      </c>
      <c r="M5" s="5">
        <f t="shared" si="0"/>
        <v>918200</v>
      </c>
      <c r="N5" s="38">
        <v>3.61</v>
      </c>
      <c r="O5" s="38">
        <v>4.55</v>
      </c>
    </row>
    <row r="6" spans="1:15" s="1" customFormat="1">
      <c r="A6" s="1" t="s">
        <v>663</v>
      </c>
      <c r="B6" s="1" t="s">
        <v>677</v>
      </c>
      <c r="C6" s="1" t="s">
        <v>678</v>
      </c>
      <c r="D6" s="1" t="s">
        <v>666</v>
      </c>
      <c r="E6" s="2">
        <v>550</v>
      </c>
      <c r="F6" s="1" t="s">
        <v>679</v>
      </c>
      <c r="G6" s="2" t="s">
        <v>18</v>
      </c>
      <c r="H6" s="1" t="s">
        <v>7965</v>
      </c>
      <c r="I6" s="3">
        <v>45019.376435185186</v>
      </c>
      <c r="J6" s="4">
        <v>725000</v>
      </c>
      <c r="K6" s="5">
        <v>10100</v>
      </c>
      <c r="L6" s="5">
        <v>622500</v>
      </c>
      <c r="M6" s="5">
        <f t="shared" si="0"/>
        <v>632600</v>
      </c>
      <c r="N6" s="38">
        <v>3.61</v>
      </c>
      <c r="O6" s="38">
        <v>4.55</v>
      </c>
    </row>
    <row r="7" spans="1:15" s="1" customFormat="1">
      <c r="A7" s="1" t="s">
        <v>663</v>
      </c>
      <c r="B7" s="1" t="s">
        <v>680</v>
      </c>
      <c r="C7" s="1" t="s">
        <v>681</v>
      </c>
      <c r="D7" s="1" t="s">
        <v>666</v>
      </c>
      <c r="E7" s="2">
        <v>550</v>
      </c>
      <c r="F7" s="1" t="s">
        <v>682</v>
      </c>
      <c r="G7" s="2" t="s">
        <v>18</v>
      </c>
      <c r="H7" s="1" t="s">
        <v>7966</v>
      </c>
      <c r="I7" s="3">
        <v>45078.403379629628</v>
      </c>
      <c r="J7" s="4">
        <v>625000</v>
      </c>
      <c r="K7" s="5">
        <v>10100</v>
      </c>
      <c r="L7" s="5">
        <v>622500</v>
      </c>
      <c r="M7" s="5">
        <f t="shared" si="0"/>
        <v>632600</v>
      </c>
      <c r="N7" s="38">
        <v>3.61</v>
      </c>
      <c r="O7" s="38">
        <v>4.55</v>
      </c>
    </row>
    <row r="8" spans="1:15" s="1" customFormat="1">
      <c r="A8" s="1" t="s">
        <v>663</v>
      </c>
      <c r="B8" s="1" t="s">
        <v>683</v>
      </c>
      <c r="C8" s="1" t="s">
        <v>684</v>
      </c>
      <c r="D8" s="1" t="s">
        <v>685</v>
      </c>
      <c r="E8" s="2">
        <v>510</v>
      </c>
      <c r="F8" s="1" t="s">
        <v>686</v>
      </c>
      <c r="G8" s="2" t="s">
        <v>18</v>
      </c>
      <c r="H8" s="1" t="s">
        <v>7967</v>
      </c>
      <c r="I8" s="3">
        <v>45076.55537037037</v>
      </c>
      <c r="J8" s="4">
        <v>850000</v>
      </c>
      <c r="K8" s="5">
        <v>123100</v>
      </c>
      <c r="L8" s="5">
        <v>564300</v>
      </c>
      <c r="M8" s="5">
        <f t="shared" si="0"/>
        <v>687400</v>
      </c>
      <c r="N8" s="38">
        <v>1.33</v>
      </c>
      <c r="O8" s="38">
        <v>1.33</v>
      </c>
    </row>
    <row r="9" spans="1:15" s="1" customFormat="1">
      <c r="A9" s="1" t="s">
        <v>663</v>
      </c>
      <c r="B9" s="1" t="s">
        <v>687</v>
      </c>
      <c r="C9" s="1" t="s">
        <v>688</v>
      </c>
      <c r="D9" s="1" t="s">
        <v>685</v>
      </c>
      <c r="E9" s="2">
        <v>510</v>
      </c>
      <c r="F9" s="1" t="s">
        <v>689</v>
      </c>
      <c r="G9" s="2" t="s">
        <v>18</v>
      </c>
      <c r="H9" s="1" t="s">
        <v>7968</v>
      </c>
      <c r="I9" s="3">
        <v>45131.426793981482</v>
      </c>
      <c r="J9" s="4">
        <v>915000</v>
      </c>
      <c r="K9" s="5">
        <v>179100</v>
      </c>
      <c r="L9" s="5">
        <v>622300</v>
      </c>
      <c r="M9" s="5">
        <f t="shared" si="0"/>
        <v>801400</v>
      </c>
      <c r="N9" s="38">
        <v>1.33</v>
      </c>
      <c r="O9" s="38">
        <v>1.33</v>
      </c>
    </row>
    <row r="10" spans="1:15" s="1" customFormat="1">
      <c r="A10" s="1" t="s">
        <v>663</v>
      </c>
      <c r="B10" s="1" t="s">
        <v>690</v>
      </c>
      <c r="C10" s="1" t="s">
        <v>691</v>
      </c>
      <c r="D10" s="1" t="s">
        <v>685</v>
      </c>
      <c r="E10" s="2">
        <v>510</v>
      </c>
      <c r="F10" s="1" t="s">
        <v>692</v>
      </c>
      <c r="G10" s="2" t="s">
        <v>18</v>
      </c>
      <c r="H10" s="1" t="s">
        <v>7969</v>
      </c>
      <c r="I10" s="3">
        <v>45131.488865740743</v>
      </c>
      <c r="J10" s="4">
        <v>796551</v>
      </c>
      <c r="K10" s="6">
        <v>198600</v>
      </c>
      <c r="L10" s="5">
        <v>542100</v>
      </c>
      <c r="M10" s="5">
        <f t="shared" si="0"/>
        <v>740700</v>
      </c>
      <c r="N10" s="38">
        <v>1.33</v>
      </c>
      <c r="O10" s="38">
        <v>1.33</v>
      </c>
    </row>
    <row r="11" spans="1:15" s="1" customFormat="1">
      <c r="A11" s="1" t="s">
        <v>663</v>
      </c>
      <c r="B11" s="1" t="s">
        <v>693</v>
      </c>
      <c r="C11" s="1" t="s">
        <v>694</v>
      </c>
      <c r="D11" s="1" t="s">
        <v>685</v>
      </c>
      <c r="E11" s="2">
        <v>510</v>
      </c>
      <c r="F11" s="1" t="s">
        <v>695</v>
      </c>
      <c r="G11" s="2" t="s">
        <v>18</v>
      </c>
      <c r="H11" s="1" t="s">
        <v>7970</v>
      </c>
      <c r="I11" s="3">
        <v>44967.416458333333</v>
      </c>
      <c r="J11" s="4">
        <v>725000</v>
      </c>
      <c r="K11" s="5">
        <v>130000</v>
      </c>
      <c r="L11" s="5">
        <v>568800</v>
      </c>
      <c r="M11" s="5">
        <f t="shared" si="0"/>
        <v>698800</v>
      </c>
      <c r="N11" s="38">
        <v>1.33</v>
      </c>
      <c r="O11" s="38">
        <v>1.33</v>
      </c>
    </row>
    <row r="12" spans="1:15" s="1" customFormat="1">
      <c r="A12" s="1" t="s">
        <v>663</v>
      </c>
      <c r="B12" s="1" t="s">
        <v>696</v>
      </c>
      <c r="C12" s="1" t="s">
        <v>697</v>
      </c>
      <c r="D12" s="1" t="s">
        <v>685</v>
      </c>
      <c r="E12" s="2">
        <v>510</v>
      </c>
      <c r="F12" s="1" t="s">
        <v>698</v>
      </c>
      <c r="G12" s="2" t="s">
        <v>18</v>
      </c>
      <c r="H12" s="1" t="s">
        <v>7971</v>
      </c>
      <c r="I12" s="3">
        <v>45226.380740740744</v>
      </c>
      <c r="J12" s="4">
        <v>775000</v>
      </c>
      <c r="K12" s="5">
        <v>186800</v>
      </c>
      <c r="L12" s="5">
        <v>576100</v>
      </c>
      <c r="M12" s="5">
        <f t="shared" si="0"/>
        <v>762900</v>
      </c>
      <c r="N12" s="38">
        <v>1.33</v>
      </c>
      <c r="O12" s="38">
        <v>1.33</v>
      </c>
    </row>
    <row r="13" spans="1:15" s="1" customFormat="1">
      <c r="A13" s="1" t="s">
        <v>663</v>
      </c>
      <c r="B13" s="1" t="s">
        <v>699</v>
      </c>
      <c r="C13" s="1" t="s">
        <v>700</v>
      </c>
      <c r="D13" s="1" t="s">
        <v>685</v>
      </c>
      <c r="E13" s="2">
        <v>510</v>
      </c>
      <c r="F13" s="1" t="s">
        <v>701</v>
      </c>
      <c r="G13" s="2" t="s">
        <v>18</v>
      </c>
      <c r="H13" s="1" t="s">
        <v>7972</v>
      </c>
      <c r="I13" s="3">
        <v>45210.573900462965</v>
      </c>
      <c r="J13" s="4">
        <v>565000</v>
      </c>
      <c r="K13" s="5">
        <v>110600</v>
      </c>
      <c r="L13" s="5">
        <v>452100</v>
      </c>
      <c r="M13" s="5">
        <f t="shared" si="0"/>
        <v>562700</v>
      </c>
      <c r="N13" s="38">
        <v>1.33</v>
      </c>
      <c r="O13" s="38">
        <v>1.33</v>
      </c>
    </row>
    <row r="14" spans="1:15" s="1" customFormat="1">
      <c r="A14" s="1" t="s">
        <v>663</v>
      </c>
      <c r="B14" s="1" t="s">
        <v>702</v>
      </c>
      <c r="C14" s="1" t="s">
        <v>703</v>
      </c>
      <c r="D14" s="1" t="s">
        <v>685</v>
      </c>
      <c r="E14" s="2">
        <v>510</v>
      </c>
      <c r="F14" s="1" t="s">
        <v>704</v>
      </c>
      <c r="G14" s="2" t="s">
        <v>18</v>
      </c>
      <c r="H14" s="1" t="s">
        <v>7973</v>
      </c>
      <c r="I14" s="3">
        <v>45030.652604166666</v>
      </c>
      <c r="J14" s="4">
        <v>599900</v>
      </c>
      <c r="K14" s="5">
        <v>120600</v>
      </c>
      <c r="L14" s="5">
        <v>531800</v>
      </c>
      <c r="M14" s="5">
        <f t="shared" si="0"/>
        <v>652400</v>
      </c>
      <c r="N14" s="38">
        <v>1.33</v>
      </c>
      <c r="O14" s="38">
        <v>1.33</v>
      </c>
    </row>
    <row r="15" spans="1:15" s="1" customFormat="1">
      <c r="A15" s="1" t="s">
        <v>663</v>
      </c>
      <c r="B15" s="1" t="s">
        <v>705</v>
      </c>
      <c r="C15" s="1" t="s">
        <v>706</v>
      </c>
      <c r="D15" s="1" t="s">
        <v>707</v>
      </c>
      <c r="E15" s="2">
        <v>510</v>
      </c>
      <c r="F15" s="1" t="s">
        <v>708</v>
      </c>
      <c r="G15" s="2" t="s">
        <v>18</v>
      </c>
      <c r="H15" s="1" t="s">
        <v>7974</v>
      </c>
      <c r="I15" s="3">
        <v>44995.464467592596</v>
      </c>
      <c r="J15" s="4">
        <v>170000</v>
      </c>
      <c r="K15" s="6">
        <v>30900</v>
      </c>
      <c r="L15" s="5">
        <v>80900</v>
      </c>
      <c r="M15" s="5">
        <f t="shared" si="0"/>
        <v>111800</v>
      </c>
      <c r="N15" s="38">
        <v>1.75</v>
      </c>
      <c r="O15" s="38">
        <v>1.75</v>
      </c>
    </row>
    <row r="16" spans="1:15" s="1" customFormat="1">
      <c r="A16" s="1" t="s">
        <v>663</v>
      </c>
      <c r="B16" s="1" t="s">
        <v>709</v>
      </c>
      <c r="C16" s="1" t="s">
        <v>710</v>
      </c>
      <c r="D16" s="1" t="s">
        <v>707</v>
      </c>
      <c r="E16" s="2">
        <v>510</v>
      </c>
      <c r="F16" s="1" t="s">
        <v>711</v>
      </c>
      <c r="G16" s="2" t="s">
        <v>18</v>
      </c>
      <c r="H16" s="1" t="s">
        <v>7975</v>
      </c>
      <c r="I16" s="3">
        <v>45027.590578703705</v>
      </c>
      <c r="J16" s="4">
        <v>180000</v>
      </c>
      <c r="K16" s="6">
        <v>35200</v>
      </c>
      <c r="L16" s="5">
        <v>85900</v>
      </c>
      <c r="M16" s="5">
        <f t="shared" si="0"/>
        <v>121100</v>
      </c>
      <c r="N16" s="38">
        <v>1.75</v>
      </c>
      <c r="O16" s="38">
        <v>1.75</v>
      </c>
    </row>
    <row r="17" spans="1:15" s="1" customFormat="1">
      <c r="A17" s="1" t="s">
        <v>663</v>
      </c>
      <c r="B17" s="1" t="s">
        <v>712</v>
      </c>
      <c r="C17" s="1" t="s">
        <v>713</v>
      </c>
      <c r="D17" s="1" t="s">
        <v>707</v>
      </c>
      <c r="E17" s="2">
        <v>510</v>
      </c>
      <c r="F17" s="1" t="s">
        <v>714</v>
      </c>
      <c r="G17" s="2" t="s">
        <v>18</v>
      </c>
      <c r="H17" s="1" t="s">
        <v>7976</v>
      </c>
      <c r="I17" s="3">
        <v>44981.596053240741</v>
      </c>
      <c r="J17" s="4">
        <v>195000</v>
      </c>
      <c r="K17" s="6">
        <v>47200</v>
      </c>
      <c r="L17" s="5">
        <v>103100</v>
      </c>
      <c r="M17" s="5">
        <f t="shared" si="0"/>
        <v>150300</v>
      </c>
      <c r="N17" s="38">
        <v>1.75</v>
      </c>
      <c r="O17" s="38">
        <v>1.75</v>
      </c>
    </row>
    <row r="18" spans="1:15" s="1" customFormat="1">
      <c r="A18" s="1" t="s">
        <v>663</v>
      </c>
      <c r="B18" s="1" t="s">
        <v>715</v>
      </c>
      <c r="C18" s="1" t="s">
        <v>716</v>
      </c>
      <c r="D18" s="1" t="s">
        <v>707</v>
      </c>
      <c r="E18" s="2">
        <v>510</v>
      </c>
      <c r="F18" s="1" t="s">
        <v>717</v>
      </c>
      <c r="G18" s="2" t="s">
        <v>18</v>
      </c>
      <c r="H18" s="1" t="s">
        <v>7977</v>
      </c>
      <c r="I18" s="3">
        <v>44953.413738425923</v>
      </c>
      <c r="J18" s="4">
        <v>150100</v>
      </c>
      <c r="K18" s="6">
        <v>30900</v>
      </c>
      <c r="L18" s="5">
        <v>87100</v>
      </c>
      <c r="M18" s="5">
        <f t="shared" si="0"/>
        <v>118000</v>
      </c>
      <c r="N18" s="38">
        <v>1.75</v>
      </c>
      <c r="O18" s="38">
        <v>1.75</v>
      </c>
    </row>
    <row r="19" spans="1:15" s="1" customFormat="1">
      <c r="A19" s="1" t="s">
        <v>663</v>
      </c>
      <c r="B19" s="1" t="s">
        <v>718</v>
      </c>
      <c r="C19" s="1" t="s">
        <v>719</v>
      </c>
      <c r="D19" s="1" t="s">
        <v>707</v>
      </c>
      <c r="E19" s="2">
        <v>510</v>
      </c>
      <c r="F19" s="1" t="s">
        <v>720</v>
      </c>
      <c r="G19" s="2" t="s">
        <v>18</v>
      </c>
      <c r="H19" s="1" t="s">
        <v>7978</v>
      </c>
      <c r="I19" s="3">
        <v>45106.621493055558</v>
      </c>
      <c r="J19" s="4">
        <v>160000</v>
      </c>
      <c r="K19" s="6">
        <v>38300</v>
      </c>
      <c r="L19" s="5">
        <v>94100</v>
      </c>
      <c r="M19" s="5">
        <f t="shared" si="0"/>
        <v>132400</v>
      </c>
      <c r="N19" s="38">
        <v>1.75</v>
      </c>
      <c r="O19" s="38">
        <v>1.75</v>
      </c>
    </row>
    <row r="20" spans="1:15" s="1" customFormat="1">
      <c r="A20" s="1" t="s">
        <v>663</v>
      </c>
      <c r="B20" s="1" t="s">
        <v>721</v>
      </c>
      <c r="C20" s="1" t="s">
        <v>722</v>
      </c>
      <c r="D20" s="1" t="s">
        <v>707</v>
      </c>
      <c r="E20" s="2">
        <v>510</v>
      </c>
      <c r="F20" s="1" t="s">
        <v>723</v>
      </c>
      <c r="G20" s="2" t="s">
        <v>18</v>
      </c>
      <c r="H20" s="1" t="s">
        <v>7979</v>
      </c>
      <c r="I20" s="3">
        <v>45148.664479166669</v>
      </c>
      <c r="J20" s="4">
        <v>200000</v>
      </c>
      <c r="K20" s="6">
        <v>40400</v>
      </c>
      <c r="L20" s="5">
        <v>119600</v>
      </c>
      <c r="M20" s="5">
        <f>SUM(K20:L20)+20200</f>
        <v>180200</v>
      </c>
      <c r="N20" s="38">
        <v>1.75</v>
      </c>
      <c r="O20" s="38">
        <v>1.75</v>
      </c>
    </row>
    <row r="21" spans="1:15" s="1" customFormat="1">
      <c r="A21" s="1" t="s">
        <v>663</v>
      </c>
      <c r="B21" s="1" t="s">
        <v>724</v>
      </c>
      <c r="C21" s="1" t="s">
        <v>725</v>
      </c>
      <c r="D21" s="1" t="s">
        <v>726</v>
      </c>
      <c r="E21" s="2">
        <v>500</v>
      </c>
      <c r="F21" s="1" t="s">
        <v>727</v>
      </c>
      <c r="G21" s="2" t="s">
        <v>18</v>
      </c>
      <c r="H21" s="1" t="s">
        <v>7979</v>
      </c>
      <c r="I21" s="3">
        <v>45148.664479166669</v>
      </c>
      <c r="J21" s="4"/>
      <c r="K21" s="6">
        <v>20200</v>
      </c>
      <c r="L21" s="5">
        <v>0</v>
      </c>
      <c r="M21" s="5"/>
      <c r="N21" s="38">
        <v>1</v>
      </c>
      <c r="O21" s="38">
        <v>1</v>
      </c>
    </row>
    <row r="22" spans="1:15" s="1" customFormat="1">
      <c r="A22" s="1" t="s">
        <v>663</v>
      </c>
      <c r="B22" s="1" t="s">
        <v>728</v>
      </c>
      <c r="C22" s="1" t="s">
        <v>729</v>
      </c>
      <c r="D22" s="1" t="s">
        <v>707</v>
      </c>
      <c r="E22" s="2">
        <v>510</v>
      </c>
      <c r="F22" s="1" t="s">
        <v>730</v>
      </c>
      <c r="G22" s="2" t="s">
        <v>18</v>
      </c>
      <c r="H22" s="1" t="s">
        <v>7980</v>
      </c>
      <c r="I22" s="3">
        <v>45197.65996527778</v>
      </c>
      <c r="J22" s="4">
        <v>205900</v>
      </c>
      <c r="K22" s="6">
        <v>30900</v>
      </c>
      <c r="L22" s="5">
        <v>165000</v>
      </c>
      <c r="M22" s="5">
        <f>SUM(K22:L22)</f>
        <v>195900</v>
      </c>
      <c r="N22" s="38">
        <v>1.75</v>
      </c>
      <c r="O22" s="38">
        <v>1.75</v>
      </c>
    </row>
    <row r="23" spans="1:15" s="1" customFormat="1">
      <c r="A23" s="1" t="s">
        <v>663</v>
      </c>
      <c r="B23" s="1" t="s">
        <v>731</v>
      </c>
      <c r="C23" s="1" t="s">
        <v>732</v>
      </c>
      <c r="D23" s="1" t="s">
        <v>707</v>
      </c>
      <c r="E23" s="2">
        <v>510</v>
      </c>
      <c r="F23" s="1" t="s">
        <v>733</v>
      </c>
      <c r="G23" s="2" t="s">
        <v>18</v>
      </c>
      <c r="H23" s="1" t="s">
        <v>7981</v>
      </c>
      <c r="I23" s="3">
        <v>45266.667025462964</v>
      </c>
      <c r="J23" s="4">
        <v>120000</v>
      </c>
      <c r="K23" s="6">
        <v>15500</v>
      </c>
      <c r="L23" s="5">
        <v>85500</v>
      </c>
      <c r="M23" s="5">
        <f>SUM(K23:L23)+15500</f>
        <v>116500</v>
      </c>
      <c r="N23" s="38">
        <v>1.75</v>
      </c>
      <c r="O23" s="38">
        <v>1.75</v>
      </c>
    </row>
    <row r="24" spans="1:15" s="1" customFormat="1">
      <c r="A24" s="1" t="s">
        <v>663</v>
      </c>
      <c r="B24" s="1" t="s">
        <v>734</v>
      </c>
      <c r="C24" s="1" t="s">
        <v>735</v>
      </c>
      <c r="D24" s="1" t="s">
        <v>726</v>
      </c>
      <c r="E24" s="2">
        <v>500</v>
      </c>
      <c r="F24" s="1" t="s">
        <v>733</v>
      </c>
      <c r="G24" s="2" t="s">
        <v>18</v>
      </c>
      <c r="H24" s="1" t="s">
        <v>7981</v>
      </c>
      <c r="I24" s="3">
        <v>45266.667025462964</v>
      </c>
      <c r="J24" s="4"/>
      <c r="K24" s="6">
        <v>15500</v>
      </c>
      <c r="L24" s="5">
        <v>0</v>
      </c>
      <c r="M24" s="5"/>
      <c r="N24" s="38">
        <v>1</v>
      </c>
      <c r="O24" s="38">
        <v>1</v>
      </c>
    </row>
    <row r="25" spans="1:15" s="1" customFormat="1">
      <c r="A25" s="1" t="s">
        <v>663</v>
      </c>
      <c r="B25" s="1" t="s">
        <v>736</v>
      </c>
      <c r="C25" s="1" t="s">
        <v>737</v>
      </c>
      <c r="D25" s="1" t="s">
        <v>707</v>
      </c>
      <c r="E25" s="2">
        <v>510</v>
      </c>
      <c r="F25" s="1" t="s">
        <v>738</v>
      </c>
      <c r="G25" s="2" t="s">
        <v>18</v>
      </c>
      <c r="H25" s="1" t="s">
        <v>7982</v>
      </c>
      <c r="I25" s="3">
        <v>45289.468148148146</v>
      </c>
      <c r="J25" s="4">
        <v>103400</v>
      </c>
      <c r="K25" s="6">
        <v>33400</v>
      </c>
      <c r="L25" s="5">
        <v>80900</v>
      </c>
      <c r="M25" s="5">
        <f t="shared" ref="M25:M31" si="1">SUM(K25:L25)</f>
        <v>114300</v>
      </c>
      <c r="N25" s="38">
        <v>1.75</v>
      </c>
      <c r="O25" s="38">
        <v>1.75</v>
      </c>
    </row>
    <row r="26" spans="1:15" s="1" customFormat="1">
      <c r="A26" s="1" t="s">
        <v>663</v>
      </c>
      <c r="B26" s="1" t="s">
        <v>739</v>
      </c>
      <c r="C26" s="1" t="s">
        <v>740</v>
      </c>
      <c r="D26" s="1" t="s">
        <v>707</v>
      </c>
      <c r="E26" s="2">
        <v>510</v>
      </c>
      <c r="F26" s="1" t="s">
        <v>741</v>
      </c>
      <c r="G26" s="2" t="s">
        <v>18</v>
      </c>
      <c r="H26" s="1" t="s">
        <v>7983</v>
      </c>
      <c r="I26" s="3">
        <v>45251.582291666666</v>
      </c>
      <c r="J26" s="4">
        <v>185000</v>
      </c>
      <c r="K26" s="6">
        <v>19800</v>
      </c>
      <c r="L26" s="5">
        <v>165700</v>
      </c>
      <c r="M26" s="5">
        <f t="shared" si="1"/>
        <v>185500</v>
      </c>
      <c r="N26" s="38">
        <v>1.75</v>
      </c>
      <c r="O26" s="38">
        <v>1.75</v>
      </c>
    </row>
    <row r="27" spans="1:15" s="1" customFormat="1">
      <c r="A27" s="1" t="s">
        <v>663</v>
      </c>
      <c r="B27" s="1" t="s">
        <v>742</v>
      </c>
      <c r="C27" s="1" t="s">
        <v>743</v>
      </c>
      <c r="D27" s="1" t="s">
        <v>707</v>
      </c>
      <c r="E27" s="2">
        <v>510</v>
      </c>
      <c r="F27" s="1" t="s">
        <v>744</v>
      </c>
      <c r="G27" s="2" t="s">
        <v>18</v>
      </c>
      <c r="H27" s="1" t="s">
        <v>7984</v>
      </c>
      <c r="I27" s="3">
        <v>45135.484502314815</v>
      </c>
      <c r="J27" s="4">
        <v>209900</v>
      </c>
      <c r="K27" s="6">
        <v>30900</v>
      </c>
      <c r="L27" s="5">
        <v>172500</v>
      </c>
      <c r="M27" s="5">
        <f t="shared" si="1"/>
        <v>203400</v>
      </c>
      <c r="N27" s="38">
        <v>1.75</v>
      </c>
      <c r="O27" s="38">
        <v>1.75</v>
      </c>
    </row>
    <row r="28" spans="1:15" s="1" customFormat="1">
      <c r="A28" s="1" t="s">
        <v>663</v>
      </c>
      <c r="B28" s="1" t="s">
        <v>745</v>
      </c>
      <c r="C28" s="1" t="s">
        <v>746</v>
      </c>
      <c r="D28" s="1" t="s">
        <v>707</v>
      </c>
      <c r="E28" s="2">
        <v>510</v>
      </c>
      <c r="F28" s="1" t="s">
        <v>747</v>
      </c>
      <c r="G28" s="2" t="s">
        <v>18</v>
      </c>
      <c r="H28" s="1" t="s">
        <v>7985</v>
      </c>
      <c r="I28" s="3">
        <v>45226.360960648148</v>
      </c>
      <c r="J28" s="4">
        <v>190000</v>
      </c>
      <c r="K28" s="6">
        <v>40400</v>
      </c>
      <c r="L28" s="5">
        <v>148100</v>
      </c>
      <c r="M28" s="5">
        <f t="shared" si="1"/>
        <v>188500</v>
      </c>
      <c r="N28" s="38">
        <v>1.75</v>
      </c>
      <c r="O28" s="38">
        <v>1.75</v>
      </c>
    </row>
    <row r="29" spans="1:15" s="1" customFormat="1">
      <c r="A29" s="1" t="s">
        <v>663</v>
      </c>
      <c r="B29" s="1" t="s">
        <v>748</v>
      </c>
      <c r="C29" s="1" t="s">
        <v>749</v>
      </c>
      <c r="D29" s="1" t="s">
        <v>707</v>
      </c>
      <c r="E29" s="2">
        <v>510</v>
      </c>
      <c r="F29" s="1" t="s">
        <v>750</v>
      </c>
      <c r="G29" s="2" t="s">
        <v>18</v>
      </c>
      <c r="H29" s="1" t="s">
        <v>7986</v>
      </c>
      <c r="I29" s="3">
        <v>45148.486585648148</v>
      </c>
      <c r="J29" s="4">
        <v>125000</v>
      </c>
      <c r="K29" s="6">
        <v>30900</v>
      </c>
      <c r="L29" s="5">
        <v>94600</v>
      </c>
      <c r="M29" s="5">
        <f t="shared" si="1"/>
        <v>125500</v>
      </c>
      <c r="N29" s="38">
        <v>1.75</v>
      </c>
      <c r="O29" s="38">
        <v>1.75</v>
      </c>
    </row>
    <row r="30" spans="1:15" s="1" customFormat="1">
      <c r="A30" s="1" t="s">
        <v>663</v>
      </c>
      <c r="B30" s="1" t="s">
        <v>751</v>
      </c>
      <c r="C30" s="1" t="s">
        <v>752</v>
      </c>
      <c r="D30" s="1" t="s">
        <v>707</v>
      </c>
      <c r="E30" s="2">
        <v>510</v>
      </c>
      <c r="F30" s="1" t="s">
        <v>753</v>
      </c>
      <c r="G30" s="2" t="s">
        <v>18</v>
      </c>
      <c r="H30" s="1" t="s">
        <v>7987</v>
      </c>
      <c r="I30" s="3">
        <v>45006.409421296295</v>
      </c>
      <c r="J30" s="4">
        <v>200000</v>
      </c>
      <c r="K30" s="6">
        <v>49300</v>
      </c>
      <c r="L30" s="5">
        <v>154200</v>
      </c>
      <c r="M30" s="5">
        <f t="shared" si="1"/>
        <v>203500</v>
      </c>
      <c r="N30" s="38">
        <v>1.75</v>
      </c>
      <c r="O30" s="38">
        <v>1.75</v>
      </c>
    </row>
    <row r="31" spans="1:15" s="1" customFormat="1">
      <c r="A31" s="1" t="s">
        <v>663</v>
      </c>
      <c r="B31" s="1" t="s">
        <v>754</v>
      </c>
      <c r="C31" s="1" t="s">
        <v>755</v>
      </c>
      <c r="D31" s="1" t="s">
        <v>707</v>
      </c>
      <c r="E31" s="2">
        <v>510</v>
      </c>
      <c r="F31" s="1" t="s">
        <v>756</v>
      </c>
      <c r="G31" s="2" t="s">
        <v>18</v>
      </c>
      <c r="H31" s="1" t="s">
        <v>7988</v>
      </c>
      <c r="I31" s="3">
        <v>45114.361631944441</v>
      </c>
      <c r="J31" s="4">
        <v>202000</v>
      </c>
      <c r="K31" s="6">
        <v>73900</v>
      </c>
      <c r="L31" s="5">
        <v>149700</v>
      </c>
      <c r="M31" s="5">
        <f t="shared" si="1"/>
        <v>223600</v>
      </c>
      <c r="N31" s="38">
        <v>1.75</v>
      </c>
      <c r="O31" s="38">
        <v>1.75</v>
      </c>
    </row>
    <row r="32" spans="1:15" s="1" customFormat="1">
      <c r="A32" s="1" t="s">
        <v>663</v>
      </c>
      <c r="B32" s="1" t="s">
        <v>757</v>
      </c>
      <c r="C32" s="1" t="s">
        <v>758</v>
      </c>
      <c r="D32" s="1" t="s">
        <v>707</v>
      </c>
      <c r="E32" s="2">
        <v>510</v>
      </c>
      <c r="F32" s="1" t="s">
        <v>759</v>
      </c>
      <c r="G32" s="2" t="s">
        <v>18</v>
      </c>
      <c r="H32" s="1" t="s">
        <v>7989</v>
      </c>
      <c r="I32" s="3">
        <v>45079.492766203701</v>
      </c>
      <c r="J32" s="4">
        <v>275000</v>
      </c>
      <c r="K32" s="6">
        <v>37400</v>
      </c>
      <c r="L32" s="5">
        <v>205400</v>
      </c>
      <c r="M32" s="5">
        <f>SUM(K32:L32)+66700</f>
        <v>309500</v>
      </c>
      <c r="N32" s="38">
        <v>1.75</v>
      </c>
      <c r="O32" s="38">
        <v>1.75</v>
      </c>
    </row>
    <row r="33" spans="1:15" s="1" customFormat="1">
      <c r="A33" s="1" t="s">
        <v>663</v>
      </c>
      <c r="B33" s="1" t="s">
        <v>760</v>
      </c>
      <c r="C33" s="1" t="s">
        <v>761</v>
      </c>
      <c r="D33" s="1" t="s">
        <v>707</v>
      </c>
      <c r="E33" s="2">
        <v>599</v>
      </c>
      <c r="F33" s="1" t="s">
        <v>762</v>
      </c>
      <c r="G33" s="2" t="s">
        <v>18</v>
      </c>
      <c r="H33" s="1" t="s">
        <v>7989</v>
      </c>
      <c r="I33" s="3">
        <v>45079.492766203701</v>
      </c>
      <c r="J33" s="4"/>
      <c r="K33" s="6">
        <v>37400</v>
      </c>
      <c r="L33" s="5">
        <v>29300</v>
      </c>
      <c r="M33" s="5"/>
      <c r="N33" s="38">
        <v>1.75</v>
      </c>
      <c r="O33" s="38">
        <v>1.75</v>
      </c>
    </row>
    <row r="34" spans="1:15" s="1" customFormat="1">
      <c r="A34" s="1" t="s">
        <v>663</v>
      </c>
      <c r="B34" s="1" t="s">
        <v>763</v>
      </c>
      <c r="C34" s="1" t="s">
        <v>764</v>
      </c>
      <c r="D34" s="1" t="s">
        <v>707</v>
      </c>
      <c r="E34" s="2">
        <v>510</v>
      </c>
      <c r="F34" s="1" t="s">
        <v>765</v>
      </c>
      <c r="G34" s="2" t="s">
        <v>18</v>
      </c>
      <c r="H34" s="1" t="s">
        <v>7990</v>
      </c>
      <c r="I34" s="3">
        <v>45135.585740740738</v>
      </c>
      <c r="J34" s="4">
        <v>110000</v>
      </c>
      <c r="K34" s="6">
        <v>21500</v>
      </c>
      <c r="L34" s="5">
        <v>84600</v>
      </c>
      <c r="M34" s="5">
        <f>SUM(K34:L34)+21500</f>
        <v>127600</v>
      </c>
      <c r="N34" s="38">
        <v>1.75</v>
      </c>
      <c r="O34" s="38">
        <v>1.75</v>
      </c>
    </row>
    <row r="35" spans="1:15" s="1" customFormat="1">
      <c r="A35" s="1" t="s">
        <v>663</v>
      </c>
      <c r="B35" s="1" t="s">
        <v>766</v>
      </c>
      <c r="C35" s="1" t="s">
        <v>767</v>
      </c>
      <c r="D35" s="1" t="s">
        <v>726</v>
      </c>
      <c r="E35" s="2">
        <v>500</v>
      </c>
      <c r="F35" s="1" t="s">
        <v>768</v>
      </c>
      <c r="G35" s="2" t="s">
        <v>18</v>
      </c>
      <c r="H35" s="1" t="s">
        <v>7990</v>
      </c>
      <c r="I35" s="3">
        <v>45135.585740740738</v>
      </c>
      <c r="J35" s="4"/>
      <c r="K35" s="6">
        <v>21500</v>
      </c>
      <c r="L35" s="5">
        <v>0</v>
      </c>
      <c r="M35" s="5"/>
      <c r="N35" s="38">
        <v>1</v>
      </c>
      <c r="O35" s="38">
        <v>1</v>
      </c>
    </row>
    <row r="36" spans="1:15" s="1" customFormat="1">
      <c r="A36" s="1" t="s">
        <v>663</v>
      </c>
      <c r="B36" s="1" t="s">
        <v>769</v>
      </c>
      <c r="C36" s="1" t="s">
        <v>770</v>
      </c>
      <c r="D36" s="1" t="s">
        <v>771</v>
      </c>
      <c r="E36" s="2">
        <v>510</v>
      </c>
      <c r="F36" s="1" t="s">
        <v>772</v>
      </c>
      <c r="G36" s="2" t="s">
        <v>18</v>
      </c>
      <c r="H36" s="1" t="s">
        <v>7991</v>
      </c>
      <c r="I36" s="3">
        <v>45211.403969907406</v>
      </c>
      <c r="J36" s="4">
        <v>50000</v>
      </c>
      <c r="K36" s="5">
        <v>9600</v>
      </c>
      <c r="L36" s="5">
        <v>37800</v>
      </c>
      <c r="M36" s="5">
        <f t="shared" ref="M36:M44" si="2">SUM(K36:L36)</f>
        <v>47400</v>
      </c>
      <c r="N36" s="38">
        <v>1</v>
      </c>
      <c r="O36" s="38">
        <v>1</v>
      </c>
    </row>
    <row r="37" spans="1:15" s="1" customFormat="1">
      <c r="A37" s="1" t="s">
        <v>663</v>
      </c>
      <c r="B37" s="1" t="s">
        <v>773</v>
      </c>
      <c r="C37" s="1" t="s">
        <v>774</v>
      </c>
      <c r="D37" s="1" t="s">
        <v>771</v>
      </c>
      <c r="E37" s="2">
        <v>510</v>
      </c>
      <c r="F37" s="1" t="s">
        <v>775</v>
      </c>
      <c r="G37" s="2" t="s">
        <v>18</v>
      </c>
      <c r="H37" s="1" t="s">
        <v>7992</v>
      </c>
      <c r="I37" s="3">
        <v>44967.352349537039</v>
      </c>
      <c r="J37" s="4">
        <v>65000</v>
      </c>
      <c r="K37" s="5">
        <v>16200</v>
      </c>
      <c r="L37" s="5">
        <v>49300</v>
      </c>
      <c r="M37" s="5">
        <f t="shared" si="2"/>
        <v>65500</v>
      </c>
      <c r="N37" s="38">
        <v>1</v>
      </c>
      <c r="O37" s="38">
        <v>1</v>
      </c>
    </row>
    <row r="38" spans="1:15" s="1" customFormat="1">
      <c r="A38" s="1" t="s">
        <v>663</v>
      </c>
      <c r="B38" s="1" t="s">
        <v>776</v>
      </c>
      <c r="C38" s="1" t="s">
        <v>777</v>
      </c>
      <c r="D38" s="1" t="s">
        <v>778</v>
      </c>
      <c r="E38" s="2">
        <v>510</v>
      </c>
      <c r="F38" s="1" t="s">
        <v>779</v>
      </c>
      <c r="G38" s="2" t="s">
        <v>18</v>
      </c>
      <c r="H38" s="1" t="s">
        <v>7993</v>
      </c>
      <c r="I38" s="3">
        <v>45215.673113425924</v>
      </c>
      <c r="J38" s="4">
        <v>229000</v>
      </c>
      <c r="K38" s="5">
        <v>41300</v>
      </c>
      <c r="L38" s="5">
        <v>120800</v>
      </c>
      <c r="M38" s="5">
        <f t="shared" si="2"/>
        <v>162100</v>
      </c>
      <c r="N38" s="38">
        <v>1.56</v>
      </c>
      <c r="O38" s="38">
        <v>1.85</v>
      </c>
    </row>
    <row r="39" spans="1:15" s="1" customFormat="1">
      <c r="A39" s="1" t="s">
        <v>663</v>
      </c>
      <c r="B39" s="1" t="s">
        <v>780</v>
      </c>
      <c r="C39" s="1" t="s">
        <v>781</v>
      </c>
      <c r="D39" s="1" t="s">
        <v>778</v>
      </c>
      <c r="E39" s="2">
        <v>510</v>
      </c>
      <c r="F39" s="1" t="s">
        <v>782</v>
      </c>
      <c r="G39" s="2" t="s">
        <v>18</v>
      </c>
      <c r="H39" s="1" t="s">
        <v>7994</v>
      </c>
      <c r="I39" s="3">
        <v>45160.567141203705</v>
      </c>
      <c r="J39" s="4">
        <v>201000</v>
      </c>
      <c r="K39" s="5">
        <v>48100</v>
      </c>
      <c r="L39" s="5">
        <v>101000</v>
      </c>
      <c r="M39" s="5">
        <f t="shared" si="2"/>
        <v>149100</v>
      </c>
      <c r="N39" s="38">
        <v>1.56</v>
      </c>
      <c r="O39" s="38">
        <v>1.85</v>
      </c>
    </row>
    <row r="40" spans="1:15" s="1" customFormat="1">
      <c r="A40" s="1" t="s">
        <v>663</v>
      </c>
      <c r="B40" s="1" t="s">
        <v>783</v>
      </c>
      <c r="C40" s="1" t="s">
        <v>784</v>
      </c>
      <c r="D40" s="1" t="s">
        <v>778</v>
      </c>
      <c r="E40" s="2">
        <v>510</v>
      </c>
      <c r="F40" s="1" t="s">
        <v>785</v>
      </c>
      <c r="G40" s="2" t="s">
        <v>18</v>
      </c>
      <c r="H40" s="1" t="s">
        <v>7995</v>
      </c>
      <c r="I40" s="3">
        <v>45106.431747685187</v>
      </c>
      <c r="J40" s="4">
        <v>235000</v>
      </c>
      <c r="K40" s="5">
        <v>41000</v>
      </c>
      <c r="L40" s="5">
        <v>142500</v>
      </c>
      <c r="M40" s="5">
        <f t="shared" si="2"/>
        <v>183500</v>
      </c>
      <c r="N40" s="38">
        <v>1.56</v>
      </c>
      <c r="O40" s="38">
        <v>1.85</v>
      </c>
    </row>
    <row r="41" spans="1:15" s="1" customFormat="1">
      <c r="A41" s="1" t="s">
        <v>663</v>
      </c>
      <c r="B41" s="1" t="s">
        <v>786</v>
      </c>
      <c r="C41" s="1" t="s">
        <v>787</v>
      </c>
      <c r="D41" s="1" t="s">
        <v>778</v>
      </c>
      <c r="E41" s="2">
        <v>510</v>
      </c>
      <c r="F41" s="1" t="s">
        <v>788</v>
      </c>
      <c r="G41" s="2" t="s">
        <v>18</v>
      </c>
      <c r="H41" s="1" t="s">
        <v>7996</v>
      </c>
      <c r="I41" s="3">
        <v>45093.381076388891</v>
      </c>
      <c r="J41" s="4">
        <v>226600</v>
      </c>
      <c r="K41" s="5">
        <v>63200</v>
      </c>
      <c r="L41" s="5">
        <v>126700</v>
      </c>
      <c r="M41" s="5">
        <f t="shared" si="2"/>
        <v>189900</v>
      </c>
      <c r="N41" s="38">
        <v>1.56</v>
      </c>
      <c r="O41" s="38">
        <v>1.85</v>
      </c>
    </row>
    <row r="42" spans="1:15" s="1" customFormat="1">
      <c r="A42" s="1" t="s">
        <v>663</v>
      </c>
      <c r="B42" s="1" t="s">
        <v>789</v>
      </c>
      <c r="C42" s="1" t="s">
        <v>790</v>
      </c>
      <c r="D42" s="1" t="s">
        <v>778</v>
      </c>
      <c r="E42" s="2">
        <v>510</v>
      </c>
      <c r="F42" s="1" t="s">
        <v>791</v>
      </c>
      <c r="G42" s="2" t="s">
        <v>18</v>
      </c>
      <c r="H42" s="1" t="s">
        <v>7997</v>
      </c>
      <c r="I42" s="3">
        <v>44967.504108796296</v>
      </c>
      <c r="J42" s="4">
        <v>200000</v>
      </c>
      <c r="K42" s="5">
        <v>40200</v>
      </c>
      <c r="L42" s="5">
        <v>128000</v>
      </c>
      <c r="M42" s="5">
        <f t="shared" si="2"/>
        <v>168200</v>
      </c>
      <c r="N42" s="38">
        <v>1.56</v>
      </c>
      <c r="O42" s="38">
        <v>1.85</v>
      </c>
    </row>
    <row r="43" spans="1:15" s="1" customFormat="1">
      <c r="A43" s="1" t="s">
        <v>663</v>
      </c>
      <c r="B43" s="1" t="s">
        <v>792</v>
      </c>
      <c r="C43" s="1" t="s">
        <v>793</v>
      </c>
      <c r="D43" s="1" t="s">
        <v>778</v>
      </c>
      <c r="E43" s="2">
        <v>510</v>
      </c>
      <c r="F43" s="1" t="s">
        <v>794</v>
      </c>
      <c r="G43" s="2" t="s">
        <v>18</v>
      </c>
      <c r="H43" s="1" t="s">
        <v>7998</v>
      </c>
      <c r="I43" s="3">
        <v>45009.417812500003</v>
      </c>
      <c r="J43" s="4">
        <v>207000</v>
      </c>
      <c r="K43" s="5">
        <v>40000</v>
      </c>
      <c r="L43" s="5">
        <v>134800</v>
      </c>
      <c r="M43" s="5">
        <f t="shared" si="2"/>
        <v>174800</v>
      </c>
      <c r="N43" s="38">
        <v>1.56</v>
      </c>
      <c r="O43" s="38">
        <v>1.85</v>
      </c>
    </row>
    <row r="44" spans="1:15" s="1" customFormat="1">
      <c r="A44" s="1" t="s">
        <v>663</v>
      </c>
      <c r="B44" s="1" t="s">
        <v>795</v>
      </c>
      <c r="C44" s="1" t="s">
        <v>796</v>
      </c>
      <c r="D44" s="1" t="s">
        <v>778</v>
      </c>
      <c r="E44" s="2">
        <v>510</v>
      </c>
      <c r="F44" s="1" t="s">
        <v>797</v>
      </c>
      <c r="G44" s="2" t="s">
        <v>18</v>
      </c>
      <c r="H44" s="1" t="s">
        <v>7999</v>
      </c>
      <c r="I44" s="3">
        <v>45114.413472222222</v>
      </c>
      <c r="J44" s="4">
        <v>150000</v>
      </c>
      <c r="K44" s="5">
        <v>50700</v>
      </c>
      <c r="L44" s="5">
        <v>95200</v>
      </c>
      <c r="M44" s="5">
        <f t="shared" si="2"/>
        <v>145900</v>
      </c>
      <c r="N44" s="38">
        <v>1.56</v>
      </c>
      <c r="O44" s="38">
        <v>1.85</v>
      </c>
    </row>
    <row r="45" spans="1:15" s="1" customFormat="1">
      <c r="A45" s="1" t="s">
        <v>663</v>
      </c>
      <c r="B45" s="1" t="s">
        <v>798</v>
      </c>
      <c r="C45" s="1" t="s">
        <v>799</v>
      </c>
      <c r="D45" s="1" t="s">
        <v>778</v>
      </c>
      <c r="E45" s="2">
        <v>510</v>
      </c>
      <c r="F45" s="1" t="s">
        <v>800</v>
      </c>
      <c r="G45" s="2" t="s">
        <v>18</v>
      </c>
      <c r="H45" s="1" t="s">
        <v>8000</v>
      </c>
      <c r="I45" s="7">
        <v>45180.433067129627</v>
      </c>
      <c r="J45" s="4">
        <v>141000</v>
      </c>
      <c r="K45" s="5">
        <v>54300</v>
      </c>
      <c r="L45" s="5">
        <v>98000</v>
      </c>
      <c r="M45" s="5">
        <v>152300</v>
      </c>
      <c r="N45" s="38">
        <v>1.56</v>
      </c>
      <c r="O45" s="38">
        <v>1.85</v>
      </c>
    </row>
    <row r="46" spans="1:15" s="1" customFormat="1">
      <c r="A46" s="1" t="s">
        <v>663</v>
      </c>
      <c r="B46" s="1" t="s">
        <v>801</v>
      </c>
      <c r="C46" s="1" t="s">
        <v>802</v>
      </c>
      <c r="D46" s="1" t="s">
        <v>778</v>
      </c>
      <c r="E46" s="2">
        <v>510</v>
      </c>
      <c r="F46" s="1" t="s">
        <v>803</v>
      </c>
      <c r="G46" s="2" t="s">
        <v>18</v>
      </c>
      <c r="H46" s="1" t="s">
        <v>8001</v>
      </c>
      <c r="I46" s="3">
        <v>45252.606747685182</v>
      </c>
      <c r="J46" s="4">
        <v>150001</v>
      </c>
      <c r="K46" s="5">
        <v>40000</v>
      </c>
      <c r="L46" s="5">
        <v>126800</v>
      </c>
      <c r="M46" s="5">
        <v>166800</v>
      </c>
      <c r="N46" s="38">
        <v>1.56</v>
      </c>
      <c r="O46" s="38">
        <v>1.85</v>
      </c>
    </row>
    <row r="47" spans="1:15" s="1" customFormat="1">
      <c r="A47" s="1" t="s">
        <v>663</v>
      </c>
      <c r="B47" s="1" t="s">
        <v>804</v>
      </c>
      <c r="C47" s="1" t="s">
        <v>805</v>
      </c>
      <c r="D47" s="1" t="s">
        <v>806</v>
      </c>
      <c r="E47" s="2">
        <v>510</v>
      </c>
      <c r="F47" s="1" t="s">
        <v>807</v>
      </c>
      <c r="G47" s="2" t="s">
        <v>18</v>
      </c>
      <c r="H47" s="1" t="s">
        <v>8002</v>
      </c>
      <c r="I47" s="3">
        <v>45240.571145833332</v>
      </c>
      <c r="J47" s="4">
        <v>565000</v>
      </c>
      <c r="K47" s="5">
        <v>53200</v>
      </c>
      <c r="L47" s="5">
        <v>311800</v>
      </c>
      <c r="M47" s="5">
        <f t="shared" ref="M47:M78" si="3">SUM(K47:L47)</f>
        <v>365000</v>
      </c>
      <c r="N47" s="38">
        <v>1.25</v>
      </c>
      <c r="O47" s="38">
        <v>1.61</v>
      </c>
    </row>
    <row r="48" spans="1:15" s="1" customFormat="1">
      <c r="A48" s="1" t="s">
        <v>663</v>
      </c>
      <c r="B48" s="1" t="s">
        <v>808</v>
      </c>
      <c r="C48" s="1" t="s">
        <v>809</v>
      </c>
      <c r="D48" s="1" t="s">
        <v>806</v>
      </c>
      <c r="E48" s="2">
        <v>510</v>
      </c>
      <c r="F48" s="1" t="s">
        <v>810</v>
      </c>
      <c r="G48" s="2" t="s">
        <v>18</v>
      </c>
      <c r="H48" s="1" t="s">
        <v>8003</v>
      </c>
      <c r="I48" s="3">
        <v>45041.607997685183</v>
      </c>
      <c r="J48" s="4">
        <v>413000</v>
      </c>
      <c r="K48" s="5">
        <v>54800</v>
      </c>
      <c r="L48" s="5">
        <v>225600</v>
      </c>
      <c r="M48" s="5">
        <f t="shared" si="3"/>
        <v>280400</v>
      </c>
      <c r="N48" s="38">
        <v>1.25</v>
      </c>
      <c r="O48" s="38">
        <v>1.61</v>
      </c>
    </row>
    <row r="49" spans="1:15" s="1" customFormat="1">
      <c r="A49" s="1" t="s">
        <v>663</v>
      </c>
      <c r="B49" s="1" t="s">
        <v>811</v>
      </c>
      <c r="C49" s="1" t="s">
        <v>812</v>
      </c>
      <c r="D49" s="1" t="s">
        <v>806</v>
      </c>
      <c r="E49" s="2">
        <v>510</v>
      </c>
      <c r="F49" s="1" t="s">
        <v>813</v>
      </c>
      <c r="G49" s="2" t="s">
        <v>18</v>
      </c>
      <c r="H49" s="1" t="s">
        <v>8004</v>
      </c>
      <c r="I49" s="3">
        <v>45034.657696759263</v>
      </c>
      <c r="J49" s="4">
        <v>455000</v>
      </c>
      <c r="K49" s="5">
        <v>55000</v>
      </c>
      <c r="L49" s="5">
        <v>264300</v>
      </c>
      <c r="M49" s="5">
        <f t="shared" si="3"/>
        <v>319300</v>
      </c>
      <c r="N49" s="38">
        <v>1.25</v>
      </c>
      <c r="O49" s="38">
        <v>1.61</v>
      </c>
    </row>
    <row r="50" spans="1:15" s="1" customFormat="1">
      <c r="A50" s="1" t="s">
        <v>663</v>
      </c>
      <c r="B50" s="1" t="s">
        <v>814</v>
      </c>
      <c r="C50" s="1" t="s">
        <v>815</v>
      </c>
      <c r="D50" s="1" t="s">
        <v>806</v>
      </c>
      <c r="E50" s="2">
        <v>510</v>
      </c>
      <c r="F50" s="1" t="s">
        <v>816</v>
      </c>
      <c r="G50" s="2" t="s">
        <v>18</v>
      </c>
      <c r="H50" s="1" t="s">
        <v>8005</v>
      </c>
      <c r="I50" s="3">
        <v>45021.484016203707</v>
      </c>
      <c r="J50" s="4">
        <v>317500</v>
      </c>
      <c r="K50" s="5">
        <v>61100</v>
      </c>
      <c r="L50" s="5">
        <v>176800</v>
      </c>
      <c r="M50" s="5">
        <f t="shared" si="3"/>
        <v>237900</v>
      </c>
      <c r="N50" s="38">
        <v>1.25</v>
      </c>
      <c r="O50" s="38">
        <v>1.61</v>
      </c>
    </row>
    <row r="51" spans="1:15" s="1" customFormat="1">
      <c r="A51" s="1" t="s">
        <v>663</v>
      </c>
      <c r="B51" s="1" t="s">
        <v>817</v>
      </c>
      <c r="C51" s="1" t="s">
        <v>818</v>
      </c>
      <c r="D51" s="1" t="s">
        <v>806</v>
      </c>
      <c r="E51" s="2">
        <v>510</v>
      </c>
      <c r="F51" s="1" t="s">
        <v>819</v>
      </c>
      <c r="G51" s="2" t="s">
        <v>18</v>
      </c>
      <c r="H51" s="1" t="s">
        <v>8006</v>
      </c>
      <c r="I51" s="3">
        <v>45061.66034722222</v>
      </c>
      <c r="J51" s="4">
        <v>360000</v>
      </c>
      <c r="K51" s="5">
        <v>53400</v>
      </c>
      <c r="L51" s="5">
        <v>226400</v>
      </c>
      <c r="M51" s="5">
        <f t="shared" si="3"/>
        <v>279800</v>
      </c>
      <c r="N51" s="38">
        <v>1.25</v>
      </c>
      <c r="O51" s="38">
        <v>1.61</v>
      </c>
    </row>
    <row r="52" spans="1:15" s="1" customFormat="1">
      <c r="A52" s="1" t="s">
        <v>663</v>
      </c>
      <c r="B52" s="1" t="s">
        <v>820</v>
      </c>
      <c r="C52" s="1" t="s">
        <v>821</v>
      </c>
      <c r="D52" s="1" t="s">
        <v>806</v>
      </c>
      <c r="E52" s="2">
        <v>510</v>
      </c>
      <c r="F52" s="1" t="s">
        <v>822</v>
      </c>
      <c r="G52" s="2" t="s">
        <v>18</v>
      </c>
      <c r="H52" s="1" t="s">
        <v>8007</v>
      </c>
      <c r="I52" s="3">
        <v>45224.346087962964</v>
      </c>
      <c r="J52" s="4">
        <v>411500</v>
      </c>
      <c r="K52" s="5">
        <v>54400</v>
      </c>
      <c r="L52" s="5">
        <v>266000</v>
      </c>
      <c r="M52" s="5">
        <f t="shared" si="3"/>
        <v>320400</v>
      </c>
      <c r="N52" s="38">
        <v>1.25</v>
      </c>
      <c r="O52" s="38">
        <v>1.61</v>
      </c>
    </row>
    <row r="53" spans="1:15" s="1" customFormat="1">
      <c r="A53" s="1" t="s">
        <v>663</v>
      </c>
      <c r="B53" s="1" t="s">
        <v>823</v>
      </c>
      <c r="C53" s="1" t="s">
        <v>824</v>
      </c>
      <c r="D53" s="1" t="s">
        <v>806</v>
      </c>
      <c r="E53" s="2">
        <v>510</v>
      </c>
      <c r="F53" s="1" t="s">
        <v>825</v>
      </c>
      <c r="G53" s="2" t="s">
        <v>18</v>
      </c>
      <c r="H53" s="1" t="s">
        <v>8008</v>
      </c>
      <c r="I53" s="3">
        <v>45123.470613425925</v>
      </c>
      <c r="J53" s="4">
        <v>380000</v>
      </c>
      <c r="K53" s="5">
        <v>52900</v>
      </c>
      <c r="L53" s="5">
        <v>245900</v>
      </c>
      <c r="M53" s="5">
        <f t="shared" si="3"/>
        <v>298800</v>
      </c>
      <c r="N53" s="38">
        <v>1.25</v>
      </c>
      <c r="O53" s="38">
        <v>1.61</v>
      </c>
    </row>
    <row r="54" spans="1:15" s="1" customFormat="1">
      <c r="A54" s="1" t="s">
        <v>663</v>
      </c>
      <c r="B54" s="1" t="s">
        <v>826</v>
      </c>
      <c r="C54" s="1" t="s">
        <v>827</v>
      </c>
      <c r="D54" s="1" t="s">
        <v>806</v>
      </c>
      <c r="E54" s="2">
        <v>510</v>
      </c>
      <c r="F54" s="1" t="s">
        <v>828</v>
      </c>
      <c r="G54" s="2" t="s">
        <v>18</v>
      </c>
      <c r="H54" s="1" t="s">
        <v>8009</v>
      </c>
      <c r="I54" s="3">
        <v>44967.410393518519</v>
      </c>
      <c r="J54" s="4">
        <v>335000</v>
      </c>
      <c r="K54" s="5">
        <v>51400</v>
      </c>
      <c r="L54" s="5">
        <v>245300</v>
      </c>
      <c r="M54" s="5">
        <f t="shared" si="3"/>
        <v>296700</v>
      </c>
      <c r="N54" s="38">
        <v>1.25</v>
      </c>
      <c r="O54" s="38">
        <v>1.61</v>
      </c>
    </row>
    <row r="55" spans="1:15" s="1" customFormat="1">
      <c r="A55" s="1" t="s">
        <v>663</v>
      </c>
      <c r="B55" s="1" t="s">
        <v>829</v>
      </c>
      <c r="C55" s="1" t="s">
        <v>830</v>
      </c>
      <c r="D55" s="1" t="s">
        <v>806</v>
      </c>
      <c r="E55" s="2">
        <v>510</v>
      </c>
      <c r="F55" s="1" t="s">
        <v>831</v>
      </c>
      <c r="G55" s="2" t="s">
        <v>18</v>
      </c>
      <c r="H55" s="1" t="s">
        <v>8010</v>
      </c>
      <c r="I55" s="3">
        <v>45005.711030092592</v>
      </c>
      <c r="J55" s="4">
        <v>300000</v>
      </c>
      <c r="K55" s="5">
        <v>63500</v>
      </c>
      <c r="L55" s="5">
        <v>232400</v>
      </c>
      <c r="M55" s="5">
        <f t="shared" si="3"/>
        <v>295900</v>
      </c>
      <c r="N55" s="38">
        <v>1.25</v>
      </c>
      <c r="O55" s="38">
        <v>1.61</v>
      </c>
    </row>
    <row r="56" spans="1:15" s="1" customFormat="1">
      <c r="A56" s="1" t="s">
        <v>663</v>
      </c>
      <c r="B56" s="1" t="s">
        <v>832</v>
      </c>
      <c r="C56" s="1" t="s">
        <v>833</v>
      </c>
      <c r="D56" s="1" t="s">
        <v>834</v>
      </c>
      <c r="E56" s="2">
        <v>510</v>
      </c>
      <c r="F56" s="1" t="s">
        <v>835</v>
      </c>
      <c r="G56" s="2" t="s">
        <v>18</v>
      </c>
      <c r="H56" s="1" t="s">
        <v>8011</v>
      </c>
      <c r="I56" s="3">
        <v>45030.593171296299</v>
      </c>
      <c r="J56" s="4">
        <v>400000</v>
      </c>
      <c r="K56" s="5">
        <v>49400</v>
      </c>
      <c r="L56" s="5">
        <v>224300</v>
      </c>
      <c r="M56" s="5">
        <f t="shared" si="3"/>
        <v>273700</v>
      </c>
      <c r="N56" s="38">
        <v>1.33</v>
      </c>
      <c r="O56" s="38">
        <v>1.52</v>
      </c>
    </row>
    <row r="57" spans="1:15" s="1" customFormat="1">
      <c r="A57" s="1" t="s">
        <v>663</v>
      </c>
      <c r="B57" s="1" t="s">
        <v>836</v>
      </c>
      <c r="C57" s="1" t="s">
        <v>837</v>
      </c>
      <c r="D57" s="1" t="s">
        <v>834</v>
      </c>
      <c r="E57" s="2">
        <v>510</v>
      </c>
      <c r="F57" s="1" t="s">
        <v>838</v>
      </c>
      <c r="G57" s="2" t="s">
        <v>18</v>
      </c>
      <c r="H57" s="1" t="s">
        <v>8012</v>
      </c>
      <c r="I57" s="3">
        <v>44946.454942129632</v>
      </c>
      <c r="J57" s="4">
        <v>345000</v>
      </c>
      <c r="K57" s="5">
        <v>47500</v>
      </c>
      <c r="L57" s="5">
        <v>192600</v>
      </c>
      <c r="M57" s="5">
        <f t="shared" si="3"/>
        <v>240100</v>
      </c>
      <c r="N57" s="38">
        <v>1.33</v>
      </c>
      <c r="O57" s="38">
        <v>1.52</v>
      </c>
    </row>
    <row r="58" spans="1:15" s="1" customFormat="1">
      <c r="A58" s="1" t="s">
        <v>663</v>
      </c>
      <c r="B58" s="1" t="s">
        <v>839</v>
      </c>
      <c r="C58" s="1" t="s">
        <v>840</v>
      </c>
      <c r="D58" s="1" t="s">
        <v>834</v>
      </c>
      <c r="E58" s="2">
        <v>510</v>
      </c>
      <c r="F58" s="1" t="s">
        <v>841</v>
      </c>
      <c r="G58" s="2" t="s">
        <v>18</v>
      </c>
      <c r="H58" s="1" t="s">
        <v>8013</v>
      </c>
      <c r="I58" s="3">
        <v>45047.427187499998</v>
      </c>
      <c r="J58" s="4">
        <v>328500</v>
      </c>
      <c r="K58" s="5">
        <v>55400</v>
      </c>
      <c r="L58" s="5">
        <v>182500</v>
      </c>
      <c r="M58" s="5">
        <f t="shared" si="3"/>
        <v>237900</v>
      </c>
      <c r="N58" s="38">
        <v>1.33</v>
      </c>
      <c r="O58" s="38">
        <v>1.52</v>
      </c>
    </row>
    <row r="59" spans="1:15" s="1" customFormat="1">
      <c r="A59" s="1" t="s">
        <v>663</v>
      </c>
      <c r="B59" s="1" t="s">
        <v>842</v>
      </c>
      <c r="C59" s="1" t="s">
        <v>843</v>
      </c>
      <c r="D59" s="1" t="s">
        <v>834</v>
      </c>
      <c r="E59" s="2">
        <v>510</v>
      </c>
      <c r="F59" s="1" t="s">
        <v>844</v>
      </c>
      <c r="G59" s="2" t="s">
        <v>18</v>
      </c>
      <c r="H59" s="1" t="s">
        <v>8014</v>
      </c>
      <c r="I59" s="3">
        <v>45007.433622685188</v>
      </c>
      <c r="J59" s="4">
        <v>310000</v>
      </c>
      <c r="K59" s="5">
        <v>61100</v>
      </c>
      <c r="L59" s="5">
        <v>185700</v>
      </c>
      <c r="M59" s="5">
        <f t="shared" si="3"/>
        <v>246800</v>
      </c>
      <c r="N59" s="38">
        <v>1.33</v>
      </c>
      <c r="O59" s="38">
        <v>1.52</v>
      </c>
    </row>
    <row r="60" spans="1:15" s="1" customFormat="1">
      <c r="A60" s="1" t="s">
        <v>663</v>
      </c>
      <c r="B60" s="1" t="s">
        <v>845</v>
      </c>
      <c r="C60" s="1" t="s">
        <v>846</v>
      </c>
      <c r="D60" s="1" t="s">
        <v>834</v>
      </c>
      <c r="E60" s="2">
        <v>510</v>
      </c>
      <c r="F60" s="1" t="s">
        <v>847</v>
      </c>
      <c r="G60" s="2" t="s">
        <v>18</v>
      </c>
      <c r="H60" s="1" t="s">
        <v>8015</v>
      </c>
      <c r="I60" s="3">
        <v>45141.657673611109</v>
      </c>
      <c r="J60" s="4">
        <v>295000</v>
      </c>
      <c r="K60" s="5">
        <v>52800</v>
      </c>
      <c r="L60" s="5">
        <v>190700</v>
      </c>
      <c r="M60" s="5">
        <f t="shared" si="3"/>
        <v>243500</v>
      </c>
      <c r="N60" s="38">
        <v>1.33</v>
      </c>
      <c r="O60" s="38">
        <v>1.52</v>
      </c>
    </row>
    <row r="61" spans="1:15" s="1" customFormat="1">
      <c r="A61" s="1" t="s">
        <v>663</v>
      </c>
      <c r="B61" s="1" t="s">
        <v>848</v>
      </c>
      <c r="C61" s="1" t="s">
        <v>849</v>
      </c>
      <c r="D61" s="1" t="s">
        <v>834</v>
      </c>
      <c r="E61" s="2">
        <v>510</v>
      </c>
      <c r="F61" s="1" t="s">
        <v>850</v>
      </c>
      <c r="G61" s="2" t="s">
        <v>18</v>
      </c>
      <c r="H61" s="1" t="s">
        <v>8016</v>
      </c>
      <c r="I61" s="3">
        <v>45184.402326388888</v>
      </c>
      <c r="J61" s="4">
        <v>500000</v>
      </c>
      <c r="K61" s="5">
        <v>71900</v>
      </c>
      <c r="L61" s="5">
        <v>437600</v>
      </c>
      <c r="M61" s="5">
        <f t="shared" si="3"/>
        <v>509500</v>
      </c>
      <c r="N61" s="38">
        <v>1.33</v>
      </c>
      <c r="O61" s="38">
        <v>1.52</v>
      </c>
    </row>
    <row r="62" spans="1:15" s="1" customFormat="1">
      <c r="A62" s="1" t="s">
        <v>663</v>
      </c>
      <c r="B62" s="1" t="s">
        <v>851</v>
      </c>
      <c r="C62" s="1" t="s">
        <v>852</v>
      </c>
      <c r="D62" s="1" t="s">
        <v>834</v>
      </c>
      <c r="E62" s="2">
        <v>510</v>
      </c>
      <c r="F62" s="1" t="s">
        <v>853</v>
      </c>
      <c r="G62" s="2" t="s">
        <v>18</v>
      </c>
      <c r="H62" s="1" t="s">
        <v>8017</v>
      </c>
      <c r="I62" s="3">
        <v>45259.5940625</v>
      </c>
      <c r="J62" s="4">
        <v>322000</v>
      </c>
      <c r="K62" s="5">
        <v>51700</v>
      </c>
      <c r="L62" s="5">
        <v>221400</v>
      </c>
      <c r="M62" s="5">
        <f t="shared" si="3"/>
        <v>273100</v>
      </c>
      <c r="N62" s="38">
        <v>1.33</v>
      </c>
      <c r="O62" s="38">
        <v>1.52</v>
      </c>
    </row>
    <row r="63" spans="1:15" s="1" customFormat="1">
      <c r="A63" s="1" t="s">
        <v>663</v>
      </c>
      <c r="B63" s="1" t="s">
        <v>854</v>
      </c>
      <c r="C63" s="1" t="s">
        <v>855</v>
      </c>
      <c r="D63" s="1" t="s">
        <v>834</v>
      </c>
      <c r="E63" s="2">
        <v>510</v>
      </c>
      <c r="F63" s="1" t="s">
        <v>856</v>
      </c>
      <c r="G63" s="2" t="s">
        <v>18</v>
      </c>
      <c r="H63" s="1" t="s">
        <v>8018</v>
      </c>
      <c r="I63" s="3">
        <v>45107.385983796295</v>
      </c>
      <c r="J63" s="4">
        <v>305000</v>
      </c>
      <c r="K63" s="5">
        <v>56500</v>
      </c>
      <c r="L63" s="5">
        <v>218300</v>
      </c>
      <c r="M63" s="5">
        <f t="shared" si="3"/>
        <v>274800</v>
      </c>
      <c r="N63" s="38">
        <v>1.33</v>
      </c>
      <c r="O63" s="38">
        <v>1.52</v>
      </c>
    </row>
    <row r="64" spans="1:15" s="1" customFormat="1">
      <c r="A64" s="1" t="s">
        <v>663</v>
      </c>
      <c r="B64" s="1" t="s">
        <v>857</v>
      </c>
      <c r="C64" s="1" t="s">
        <v>858</v>
      </c>
      <c r="D64" s="1" t="s">
        <v>834</v>
      </c>
      <c r="E64" s="2">
        <v>510</v>
      </c>
      <c r="F64" s="1" t="s">
        <v>859</v>
      </c>
      <c r="G64" s="2" t="s">
        <v>18</v>
      </c>
      <c r="H64" s="1" t="s">
        <v>8019</v>
      </c>
      <c r="I64" s="3">
        <v>45247.402337962965</v>
      </c>
      <c r="J64" s="4">
        <v>275000</v>
      </c>
      <c r="K64" s="5">
        <v>47500</v>
      </c>
      <c r="L64" s="5">
        <v>204500</v>
      </c>
      <c r="M64" s="5">
        <f t="shared" si="3"/>
        <v>252000</v>
      </c>
      <c r="N64" s="38">
        <v>1.33</v>
      </c>
      <c r="O64" s="38">
        <v>1.52</v>
      </c>
    </row>
    <row r="65" spans="1:15" s="1" customFormat="1">
      <c r="A65" s="1" t="s">
        <v>663</v>
      </c>
      <c r="B65" s="1" t="s">
        <v>860</v>
      </c>
      <c r="C65" s="1" t="s">
        <v>861</v>
      </c>
      <c r="D65" s="1" t="s">
        <v>834</v>
      </c>
      <c r="E65" s="2">
        <v>510</v>
      </c>
      <c r="F65" s="1" t="s">
        <v>862</v>
      </c>
      <c r="G65" s="2" t="s">
        <v>18</v>
      </c>
      <c r="H65" s="1" t="s">
        <v>8020</v>
      </c>
      <c r="I65" s="3">
        <v>45237.340243055558</v>
      </c>
      <c r="J65" s="4">
        <v>289500</v>
      </c>
      <c r="K65" s="5">
        <v>64900</v>
      </c>
      <c r="L65" s="5">
        <v>208000</v>
      </c>
      <c r="M65" s="5">
        <f t="shared" si="3"/>
        <v>272900</v>
      </c>
      <c r="N65" s="38">
        <v>1.33</v>
      </c>
      <c r="O65" s="38">
        <v>1.52</v>
      </c>
    </row>
    <row r="66" spans="1:15" s="1" customFormat="1">
      <c r="A66" s="1" t="s">
        <v>663</v>
      </c>
      <c r="B66" s="1" t="s">
        <v>863</v>
      </c>
      <c r="C66" s="1" t="s">
        <v>864</v>
      </c>
      <c r="D66" s="1" t="s">
        <v>834</v>
      </c>
      <c r="E66" s="2">
        <v>510</v>
      </c>
      <c r="F66" s="1" t="s">
        <v>865</v>
      </c>
      <c r="G66" s="2" t="s">
        <v>18</v>
      </c>
      <c r="H66" s="1" t="s">
        <v>8021</v>
      </c>
      <c r="I66" s="3">
        <v>44936.479849537034</v>
      </c>
      <c r="J66" s="4">
        <v>408165</v>
      </c>
      <c r="K66" s="5">
        <v>58800</v>
      </c>
      <c r="L66" s="5">
        <v>380900</v>
      </c>
      <c r="M66" s="5">
        <f t="shared" si="3"/>
        <v>439700</v>
      </c>
      <c r="N66" s="38">
        <v>1.33</v>
      </c>
      <c r="O66" s="38">
        <v>1.52</v>
      </c>
    </row>
    <row r="67" spans="1:15" s="1" customFormat="1">
      <c r="A67" s="1" t="s">
        <v>663</v>
      </c>
      <c r="B67" s="1" t="s">
        <v>866</v>
      </c>
      <c r="C67" s="1" t="s">
        <v>867</v>
      </c>
      <c r="D67" s="1" t="s">
        <v>834</v>
      </c>
      <c r="E67" s="2">
        <v>510</v>
      </c>
      <c r="F67" s="1" t="s">
        <v>868</v>
      </c>
      <c r="G67" s="2" t="s">
        <v>18</v>
      </c>
      <c r="H67" s="1" t="s">
        <v>8022</v>
      </c>
      <c r="I67" s="3">
        <v>45121.386377314811</v>
      </c>
      <c r="J67" s="4">
        <v>293150</v>
      </c>
      <c r="K67" s="5">
        <v>57800</v>
      </c>
      <c r="L67" s="5">
        <v>264700</v>
      </c>
      <c r="M67" s="5">
        <f t="shared" si="3"/>
        <v>322500</v>
      </c>
      <c r="N67" s="38">
        <v>1.33</v>
      </c>
      <c r="O67" s="38">
        <v>1.52</v>
      </c>
    </row>
    <row r="68" spans="1:15" s="1" customFormat="1">
      <c r="A68" s="1" t="s">
        <v>663</v>
      </c>
      <c r="B68" s="1" t="s">
        <v>869</v>
      </c>
      <c r="C68" s="1" t="s">
        <v>870</v>
      </c>
      <c r="D68" s="1" t="s">
        <v>871</v>
      </c>
      <c r="E68" s="2">
        <v>510</v>
      </c>
      <c r="F68" s="1" t="s">
        <v>872</v>
      </c>
      <c r="G68" s="2" t="s">
        <v>18</v>
      </c>
      <c r="H68" s="1" t="s">
        <v>8023</v>
      </c>
      <c r="I68" s="3">
        <v>45202.398240740738</v>
      </c>
      <c r="J68" s="4">
        <v>669000</v>
      </c>
      <c r="K68" s="5">
        <v>110300</v>
      </c>
      <c r="L68" s="5">
        <v>373900</v>
      </c>
      <c r="M68" s="5">
        <f t="shared" si="3"/>
        <v>484200</v>
      </c>
      <c r="N68" s="38">
        <v>1.39</v>
      </c>
      <c r="O68" s="38">
        <v>1.57</v>
      </c>
    </row>
    <row r="69" spans="1:15" s="1" customFormat="1">
      <c r="A69" s="1" t="s">
        <v>663</v>
      </c>
      <c r="B69" s="1" t="s">
        <v>873</v>
      </c>
      <c r="C69" s="1" t="s">
        <v>874</v>
      </c>
      <c r="D69" s="1" t="s">
        <v>871</v>
      </c>
      <c r="E69" s="2">
        <v>510</v>
      </c>
      <c r="F69" s="1" t="s">
        <v>875</v>
      </c>
      <c r="G69" s="2" t="s">
        <v>18</v>
      </c>
      <c r="H69" s="1" t="s">
        <v>8024</v>
      </c>
      <c r="I69" s="3">
        <v>45030.469861111109</v>
      </c>
      <c r="J69" s="4">
        <v>373000</v>
      </c>
      <c r="K69" s="5">
        <v>83700</v>
      </c>
      <c r="L69" s="5">
        <v>225600</v>
      </c>
      <c r="M69" s="5">
        <f t="shared" si="3"/>
        <v>309300</v>
      </c>
      <c r="N69" s="38">
        <v>1.39</v>
      </c>
      <c r="O69" s="38">
        <v>1.57</v>
      </c>
    </row>
    <row r="70" spans="1:15" s="1" customFormat="1">
      <c r="A70" s="1" t="s">
        <v>663</v>
      </c>
      <c r="B70" s="1" t="s">
        <v>876</v>
      </c>
      <c r="C70" s="1" t="s">
        <v>877</v>
      </c>
      <c r="D70" s="1" t="s">
        <v>871</v>
      </c>
      <c r="E70" s="2">
        <v>510</v>
      </c>
      <c r="F70" s="1" t="s">
        <v>878</v>
      </c>
      <c r="G70" s="2" t="s">
        <v>18</v>
      </c>
      <c r="H70" s="1" t="s">
        <v>8025</v>
      </c>
      <c r="I70" s="3">
        <v>45072.441886574074</v>
      </c>
      <c r="J70" s="4">
        <v>360000</v>
      </c>
      <c r="K70" s="5">
        <v>81600</v>
      </c>
      <c r="L70" s="5">
        <v>235500</v>
      </c>
      <c r="M70" s="5">
        <f t="shared" si="3"/>
        <v>317100</v>
      </c>
      <c r="N70" s="38">
        <v>1.39</v>
      </c>
      <c r="O70" s="38">
        <v>1.57</v>
      </c>
    </row>
    <row r="71" spans="1:15" s="1" customFormat="1">
      <c r="A71" s="1" t="s">
        <v>663</v>
      </c>
      <c r="B71" s="1" t="s">
        <v>879</v>
      </c>
      <c r="C71" s="1" t="s">
        <v>880</v>
      </c>
      <c r="D71" s="1" t="s">
        <v>871</v>
      </c>
      <c r="E71" s="2">
        <v>510</v>
      </c>
      <c r="F71" s="1" t="s">
        <v>881</v>
      </c>
      <c r="G71" s="2" t="s">
        <v>18</v>
      </c>
      <c r="H71" s="1" t="s">
        <v>8026</v>
      </c>
      <c r="I71" s="3">
        <v>45091.464386574073</v>
      </c>
      <c r="J71" s="4">
        <v>390000</v>
      </c>
      <c r="K71" s="5">
        <v>112900</v>
      </c>
      <c r="L71" s="5">
        <v>233100</v>
      </c>
      <c r="M71" s="5">
        <f t="shared" si="3"/>
        <v>346000</v>
      </c>
      <c r="N71" s="38">
        <v>1.39</v>
      </c>
      <c r="O71" s="38">
        <v>1.57</v>
      </c>
    </row>
    <row r="72" spans="1:15" s="1" customFormat="1">
      <c r="A72" s="1" t="s">
        <v>663</v>
      </c>
      <c r="B72" s="1" t="s">
        <v>882</v>
      </c>
      <c r="C72" s="1" t="s">
        <v>883</v>
      </c>
      <c r="D72" s="1" t="s">
        <v>871</v>
      </c>
      <c r="E72" s="2">
        <v>510</v>
      </c>
      <c r="F72" s="1" t="s">
        <v>884</v>
      </c>
      <c r="G72" s="2" t="s">
        <v>18</v>
      </c>
      <c r="H72" s="1" t="s">
        <v>8027</v>
      </c>
      <c r="I72" s="3">
        <v>45070.440497685187</v>
      </c>
      <c r="J72" s="4">
        <v>409000</v>
      </c>
      <c r="K72" s="5">
        <v>110300</v>
      </c>
      <c r="L72" s="5">
        <v>253100</v>
      </c>
      <c r="M72" s="5">
        <f t="shared" si="3"/>
        <v>363400</v>
      </c>
      <c r="N72" s="38">
        <v>1.39</v>
      </c>
      <c r="O72" s="38">
        <v>1.57</v>
      </c>
    </row>
    <row r="73" spans="1:15" s="1" customFormat="1">
      <c r="A73" s="1" t="s">
        <v>663</v>
      </c>
      <c r="B73" s="1" t="s">
        <v>885</v>
      </c>
      <c r="C73" s="1" t="s">
        <v>886</v>
      </c>
      <c r="D73" s="1" t="s">
        <v>871</v>
      </c>
      <c r="E73" s="2">
        <v>510</v>
      </c>
      <c r="F73" s="1" t="s">
        <v>887</v>
      </c>
      <c r="G73" s="2" t="s">
        <v>18</v>
      </c>
      <c r="H73" s="1" t="s">
        <v>8028</v>
      </c>
      <c r="I73" s="3">
        <v>44932.388043981482</v>
      </c>
      <c r="J73" s="4">
        <v>400000</v>
      </c>
      <c r="K73" s="5">
        <v>81800</v>
      </c>
      <c r="L73" s="5">
        <v>287100</v>
      </c>
      <c r="M73" s="5">
        <f t="shared" si="3"/>
        <v>368900</v>
      </c>
      <c r="N73" s="38">
        <v>1.39</v>
      </c>
      <c r="O73" s="38">
        <v>1.57</v>
      </c>
    </row>
    <row r="74" spans="1:15" s="1" customFormat="1">
      <c r="A74" s="1" t="s">
        <v>663</v>
      </c>
      <c r="B74" s="1" t="s">
        <v>888</v>
      </c>
      <c r="C74" s="1" t="s">
        <v>889</v>
      </c>
      <c r="D74" s="1" t="s">
        <v>871</v>
      </c>
      <c r="E74" s="2">
        <v>510</v>
      </c>
      <c r="F74" s="1" t="s">
        <v>890</v>
      </c>
      <c r="G74" s="2" t="s">
        <v>18</v>
      </c>
      <c r="H74" s="1" t="s">
        <v>8029</v>
      </c>
      <c r="I74" s="3">
        <v>45209.671574074076</v>
      </c>
      <c r="J74" s="4">
        <v>450000</v>
      </c>
      <c r="K74" s="5">
        <v>78600</v>
      </c>
      <c r="L74" s="5">
        <v>340400</v>
      </c>
      <c r="M74" s="5">
        <f t="shared" si="3"/>
        <v>419000</v>
      </c>
      <c r="N74" s="38">
        <v>1.39</v>
      </c>
      <c r="O74" s="38">
        <v>1.57</v>
      </c>
    </row>
    <row r="75" spans="1:15" s="1" customFormat="1">
      <c r="A75" s="1" t="s">
        <v>663</v>
      </c>
      <c r="B75" s="1" t="s">
        <v>891</v>
      </c>
      <c r="C75" s="1" t="s">
        <v>892</v>
      </c>
      <c r="D75" s="1" t="s">
        <v>871</v>
      </c>
      <c r="E75" s="2">
        <v>510</v>
      </c>
      <c r="F75" s="1" t="s">
        <v>893</v>
      </c>
      <c r="G75" s="2" t="s">
        <v>18</v>
      </c>
      <c r="H75" s="1" t="s">
        <v>8030</v>
      </c>
      <c r="I75" s="3">
        <v>45219.337453703702</v>
      </c>
      <c r="J75" s="4">
        <v>380000</v>
      </c>
      <c r="K75" s="5">
        <v>83300</v>
      </c>
      <c r="L75" s="5">
        <v>303800</v>
      </c>
      <c r="M75" s="5">
        <f t="shared" si="3"/>
        <v>387100</v>
      </c>
      <c r="N75" s="38">
        <v>1.39</v>
      </c>
      <c r="O75" s="38">
        <v>1.57</v>
      </c>
    </row>
    <row r="76" spans="1:15" s="1" customFormat="1">
      <c r="A76" s="1" t="s">
        <v>663</v>
      </c>
      <c r="B76" s="1" t="s">
        <v>894</v>
      </c>
      <c r="C76" s="1" t="s">
        <v>895</v>
      </c>
      <c r="D76" s="1" t="s">
        <v>896</v>
      </c>
      <c r="E76" s="2">
        <v>510</v>
      </c>
      <c r="F76" s="1" t="s">
        <v>897</v>
      </c>
      <c r="G76" s="2" t="s">
        <v>18</v>
      </c>
      <c r="H76" s="1" t="s">
        <v>8031</v>
      </c>
      <c r="I76" s="3">
        <v>44985.535925925928</v>
      </c>
      <c r="J76" s="4">
        <v>525000</v>
      </c>
      <c r="K76" s="5">
        <v>123700</v>
      </c>
      <c r="L76" s="5">
        <v>326000</v>
      </c>
      <c r="M76" s="5">
        <f t="shared" si="3"/>
        <v>449700</v>
      </c>
      <c r="N76" s="38">
        <v>1.59</v>
      </c>
      <c r="O76" s="38">
        <v>1.59</v>
      </c>
    </row>
    <row r="77" spans="1:15" s="1" customFormat="1">
      <c r="A77" s="1" t="s">
        <v>663</v>
      </c>
      <c r="B77" s="1" t="s">
        <v>898</v>
      </c>
      <c r="C77" s="1" t="s">
        <v>899</v>
      </c>
      <c r="D77" s="1" t="s">
        <v>896</v>
      </c>
      <c r="E77" s="2">
        <v>510</v>
      </c>
      <c r="F77" s="1" t="s">
        <v>900</v>
      </c>
      <c r="G77" s="2" t="s">
        <v>18</v>
      </c>
      <c r="H77" s="1" t="s">
        <v>8032</v>
      </c>
      <c r="I77" s="3">
        <v>45264.603368055556</v>
      </c>
      <c r="J77" s="4">
        <v>400000</v>
      </c>
      <c r="K77" s="5">
        <v>110300</v>
      </c>
      <c r="L77" s="5">
        <v>263900</v>
      </c>
      <c r="M77" s="5">
        <f t="shared" si="3"/>
        <v>374200</v>
      </c>
      <c r="N77" s="38">
        <v>1.59</v>
      </c>
      <c r="O77" s="38">
        <v>1.59</v>
      </c>
    </row>
    <row r="78" spans="1:15" s="1" customFormat="1">
      <c r="A78" s="1" t="s">
        <v>663</v>
      </c>
      <c r="B78" s="1" t="s">
        <v>901</v>
      </c>
      <c r="C78" s="1" t="s">
        <v>902</v>
      </c>
      <c r="D78" s="1" t="s">
        <v>896</v>
      </c>
      <c r="E78" s="2">
        <v>510</v>
      </c>
      <c r="F78" s="1" t="s">
        <v>903</v>
      </c>
      <c r="G78" s="2" t="s">
        <v>18</v>
      </c>
      <c r="H78" s="1" t="s">
        <v>8033</v>
      </c>
      <c r="I78" s="3">
        <v>45232.572291666664</v>
      </c>
      <c r="J78" s="4">
        <v>390000</v>
      </c>
      <c r="K78" s="5">
        <v>115600</v>
      </c>
      <c r="L78" s="5">
        <v>229700</v>
      </c>
      <c r="M78" s="5">
        <f t="shared" si="3"/>
        <v>345300</v>
      </c>
      <c r="N78" s="38">
        <v>1.59</v>
      </c>
      <c r="O78" s="38">
        <v>1.59</v>
      </c>
    </row>
    <row r="79" spans="1:15" s="1" customFormat="1">
      <c r="A79" s="1" t="s">
        <v>663</v>
      </c>
      <c r="B79" s="1" t="s">
        <v>904</v>
      </c>
      <c r="C79" s="1" t="s">
        <v>905</v>
      </c>
      <c r="D79" s="1" t="s">
        <v>906</v>
      </c>
      <c r="E79" s="2">
        <v>510</v>
      </c>
      <c r="F79" s="1" t="s">
        <v>907</v>
      </c>
      <c r="G79" s="2" t="s">
        <v>18</v>
      </c>
      <c r="H79" s="1" t="s">
        <v>8034</v>
      </c>
      <c r="I79" s="3">
        <v>45236.371122685188</v>
      </c>
      <c r="J79" s="4">
        <v>625000</v>
      </c>
      <c r="K79" s="5">
        <v>60200</v>
      </c>
      <c r="L79" s="5">
        <v>395900</v>
      </c>
      <c r="M79" s="5">
        <f t="shared" ref="M79:M110" si="4">SUM(K79:L79)</f>
        <v>456100</v>
      </c>
      <c r="N79" s="38">
        <v>1</v>
      </c>
      <c r="O79" s="38">
        <v>1</v>
      </c>
    </row>
    <row r="80" spans="1:15" s="1" customFormat="1">
      <c r="A80" s="1" t="s">
        <v>663</v>
      </c>
      <c r="B80" s="1" t="s">
        <v>908</v>
      </c>
      <c r="C80" s="1" t="s">
        <v>909</v>
      </c>
      <c r="D80" s="1" t="s">
        <v>906</v>
      </c>
      <c r="E80" s="2">
        <v>510</v>
      </c>
      <c r="F80" s="1" t="s">
        <v>910</v>
      </c>
      <c r="G80" s="2" t="s">
        <v>18</v>
      </c>
      <c r="H80" s="1" t="s">
        <v>8035</v>
      </c>
      <c r="I80" s="3">
        <v>45273.595358796294</v>
      </c>
      <c r="J80" s="4">
        <v>280000</v>
      </c>
      <c r="K80" s="5">
        <v>59000</v>
      </c>
      <c r="L80" s="5">
        <v>169200</v>
      </c>
      <c r="M80" s="5">
        <f t="shared" si="4"/>
        <v>228200</v>
      </c>
      <c r="N80" s="38">
        <v>1</v>
      </c>
      <c r="O80" s="38">
        <v>1</v>
      </c>
    </row>
    <row r="81" spans="1:15" s="1" customFormat="1">
      <c r="A81" s="1" t="s">
        <v>663</v>
      </c>
      <c r="B81" s="1" t="s">
        <v>911</v>
      </c>
      <c r="C81" s="1" t="s">
        <v>912</v>
      </c>
      <c r="D81" s="1" t="s">
        <v>906</v>
      </c>
      <c r="E81" s="2">
        <v>510</v>
      </c>
      <c r="F81" s="1" t="s">
        <v>913</v>
      </c>
      <c r="G81" s="2" t="s">
        <v>18</v>
      </c>
      <c r="H81" s="1" t="s">
        <v>8036</v>
      </c>
      <c r="I81" s="3">
        <v>45239.493726851855</v>
      </c>
      <c r="J81" s="4">
        <v>337075</v>
      </c>
      <c r="K81" s="5">
        <v>94800</v>
      </c>
      <c r="L81" s="5">
        <v>208600</v>
      </c>
      <c r="M81" s="5">
        <f t="shared" si="4"/>
        <v>303400</v>
      </c>
      <c r="N81" s="38">
        <v>1</v>
      </c>
      <c r="O81" s="38">
        <v>1</v>
      </c>
    </row>
    <row r="82" spans="1:15" s="1" customFormat="1">
      <c r="A82" s="1" t="s">
        <v>663</v>
      </c>
      <c r="B82" s="1" t="s">
        <v>914</v>
      </c>
      <c r="C82" s="1" t="s">
        <v>915</v>
      </c>
      <c r="D82" s="1" t="s">
        <v>906</v>
      </c>
      <c r="E82" s="2">
        <v>510</v>
      </c>
      <c r="F82" s="1" t="s">
        <v>916</v>
      </c>
      <c r="G82" s="2" t="s">
        <v>18</v>
      </c>
      <c r="H82" s="1" t="s">
        <v>8037</v>
      </c>
      <c r="I82" s="3">
        <v>45133.368819444448</v>
      </c>
      <c r="J82" s="4">
        <v>367000</v>
      </c>
      <c r="K82" s="5">
        <v>78900</v>
      </c>
      <c r="L82" s="5">
        <v>295200</v>
      </c>
      <c r="M82" s="5">
        <f t="shared" si="4"/>
        <v>374100</v>
      </c>
      <c r="N82" s="38">
        <v>1</v>
      </c>
      <c r="O82" s="38">
        <v>1</v>
      </c>
    </row>
    <row r="83" spans="1:15" s="1" customFormat="1">
      <c r="A83" s="1" t="s">
        <v>663</v>
      </c>
      <c r="B83" s="1" t="s">
        <v>917</v>
      </c>
      <c r="C83" s="1" t="s">
        <v>918</v>
      </c>
      <c r="D83" s="1" t="s">
        <v>919</v>
      </c>
      <c r="E83" s="2">
        <v>510</v>
      </c>
      <c r="F83" s="1" t="s">
        <v>920</v>
      </c>
      <c r="G83" s="2" t="s">
        <v>18</v>
      </c>
      <c r="H83" s="1" t="s">
        <v>8038</v>
      </c>
      <c r="I83" s="3">
        <v>45203.411215277774</v>
      </c>
      <c r="J83" s="4">
        <v>332500</v>
      </c>
      <c r="K83" s="5">
        <v>54400</v>
      </c>
      <c r="L83" s="5">
        <v>164900</v>
      </c>
      <c r="M83" s="5">
        <f t="shared" si="4"/>
        <v>219300</v>
      </c>
      <c r="N83" s="38">
        <v>1.32</v>
      </c>
      <c r="O83" s="38">
        <v>1.61</v>
      </c>
    </row>
    <row r="84" spans="1:15" s="1" customFormat="1">
      <c r="A84" s="1" t="s">
        <v>663</v>
      </c>
      <c r="B84" s="1" t="s">
        <v>921</v>
      </c>
      <c r="C84" s="1" t="s">
        <v>922</v>
      </c>
      <c r="D84" s="1" t="s">
        <v>919</v>
      </c>
      <c r="E84" s="2">
        <v>510</v>
      </c>
      <c r="F84" s="1" t="s">
        <v>923</v>
      </c>
      <c r="G84" s="2" t="s">
        <v>18</v>
      </c>
      <c r="H84" s="1" t="s">
        <v>8039</v>
      </c>
      <c r="I84" s="3">
        <v>45209.378101851849</v>
      </c>
      <c r="J84" s="4">
        <v>271500</v>
      </c>
      <c r="K84" s="5">
        <v>22000</v>
      </c>
      <c r="L84" s="5">
        <v>163900</v>
      </c>
      <c r="M84" s="5">
        <f t="shared" si="4"/>
        <v>185900</v>
      </c>
      <c r="N84" s="38">
        <v>1.32</v>
      </c>
      <c r="O84" s="38">
        <v>1.61</v>
      </c>
    </row>
    <row r="85" spans="1:15" s="1" customFormat="1">
      <c r="A85" s="1" t="s">
        <v>663</v>
      </c>
      <c r="B85" s="1" t="s">
        <v>924</v>
      </c>
      <c r="C85" s="1" t="s">
        <v>925</v>
      </c>
      <c r="D85" s="1" t="s">
        <v>919</v>
      </c>
      <c r="E85" s="2">
        <v>510</v>
      </c>
      <c r="F85" s="1" t="s">
        <v>926</v>
      </c>
      <c r="G85" s="2" t="s">
        <v>18</v>
      </c>
      <c r="H85" s="1" t="s">
        <v>8040</v>
      </c>
      <c r="I85" s="3">
        <v>45180.342175925929</v>
      </c>
      <c r="J85" s="4">
        <v>419000</v>
      </c>
      <c r="K85" s="5">
        <v>61900</v>
      </c>
      <c r="L85" s="5">
        <v>237800</v>
      </c>
      <c r="M85" s="5">
        <f t="shared" si="4"/>
        <v>299700</v>
      </c>
      <c r="N85" s="38">
        <v>1.32</v>
      </c>
      <c r="O85" s="38">
        <v>1.61</v>
      </c>
    </row>
    <row r="86" spans="1:15" s="1" customFormat="1">
      <c r="A86" s="1" t="s">
        <v>663</v>
      </c>
      <c r="B86" s="1" t="s">
        <v>927</v>
      </c>
      <c r="C86" s="1" t="s">
        <v>928</v>
      </c>
      <c r="D86" s="1" t="s">
        <v>919</v>
      </c>
      <c r="E86" s="2">
        <v>510</v>
      </c>
      <c r="F86" s="1" t="s">
        <v>929</v>
      </c>
      <c r="G86" s="2" t="s">
        <v>18</v>
      </c>
      <c r="H86" s="1" t="s">
        <v>8041</v>
      </c>
      <c r="I86" s="3">
        <v>45154.427534722221</v>
      </c>
      <c r="J86" s="4">
        <v>310000</v>
      </c>
      <c r="K86" s="5">
        <v>44100</v>
      </c>
      <c r="L86" s="5">
        <v>177800</v>
      </c>
      <c r="M86" s="5">
        <f t="shared" si="4"/>
        <v>221900</v>
      </c>
      <c r="N86" s="38">
        <v>1.32</v>
      </c>
      <c r="O86" s="38">
        <v>1.61</v>
      </c>
    </row>
    <row r="87" spans="1:15" s="1" customFormat="1">
      <c r="A87" s="1" t="s">
        <v>663</v>
      </c>
      <c r="B87" s="1" t="s">
        <v>930</v>
      </c>
      <c r="C87" s="1" t="s">
        <v>931</v>
      </c>
      <c r="D87" s="1" t="s">
        <v>919</v>
      </c>
      <c r="E87" s="2">
        <v>510</v>
      </c>
      <c r="F87" s="1" t="s">
        <v>932</v>
      </c>
      <c r="G87" s="2" t="s">
        <v>18</v>
      </c>
      <c r="H87" s="1" t="s">
        <v>8042</v>
      </c>
      <c r="I87" s="3">
        <v>45245.571342592593</v>
      </c>
      <c r="J87" s="4">
        <v>330000</v>
      </c>
      <c r="K87" s="5">
        <v>52200</v>
      </c>
      <c r="L87" s="5">
        <v>195400</v>
      </c>
      <c r="M87" s="5">
        <f t="shared" si="4"/>
        <v>247600</v>
      </c>
      <c r="N87" s="38">
        <v>1.32</v>
      </c>
      <c r="O87" s="38">
        <v>1.61</v>
      </c>
    </row>
    <row r="88" spans="1:15" s="1" customFormat="1">
      <c r="A88" s="1" t="s">
        <v>663</v>
      </c>
      <c r="B88" s="1" t="s">
        <v>933</v>
      </c>
      <c r="C88" s="1" t="s">
        <v>934</v>
      </c>
      <c r="D88" s="1" t="s">
        <v>919</v>
      </c>
      <c r="E88" s="2">
        <v>510</v>
      </c>
      <c r="F88" s="1" t="s">
        <v>935</v>
      </c>
      <c r="G88" s="2" t="s">
        <v>18</v>
      </c>
      <c r="H88" s="1" t="s">
        <v>8043</v>
      </c>
      <c r="I88" s="3">
        <v>45064.442106481481</v>
      </c>
      <c r="J88" s="4">
        <v>344180</v>
      </c>
      <c r="K88" s="5">
        <v>61900</v>
      </c>
      <c r="L88" s="5">
        <v>204300</v>
      </c>
      <c r="M88" s="5">
        <f t="shared" si="4"/>
        <v>266200</v>
      </c>
      <c r="N88" s="38">
        <v>1.32</v>
      </c>
      <c r="O88" s="38">
        <v>1.61</v>
      </c>
    </row>
    <row r="89" spans="1:15" s="1" customFormat="1">
      <c r="A89" s="1" t="s">
        <v>663</v>
      </c>
      <c r="B89" s="1" t="s">
        <v>936</v>
      </c>
      <c r="C89" s="1" t="s">
        <v>937</v>
      </c>
      <c r="D89" s="1" t="s">
        <v>919</v>
      </c>
      <c r="E89" s="2">
        <v>510</v>
      </c>
      <c r="F89" s="1" t="s">
        <v>938</v>
      </c>
      <c r="G89" s="2" t="s">
        <v>18</v>
      </c>
      <c r="H89" s="1" t="s">
        <v>8044</v>
      </c>
      <c r="I89" s="3">
        <v>45061.348611111112</v>
      </c>
      <c r="J89" s="4">
        <v>265000</v>
      </c>
      <c r="K89" s="5">
        <v>62200</v>
      </c>
      <c r="L89" s="5">
        <v>146300</v>
      </c>
      <c r="M89" s="5">
        <f t="shared" si="4"/>
        <v>208500</v>
      </c>
      <c r="N89" s="38">
        <v>1.32</v>
      </c>
      <c r="O89" s="38">
        <v>1.61</v>
      </c>
    </row>
    <row r="90" spans="1:15" s="1" customFormat="1">
      <c r="A90" s="1" t="s">
        <v>663</v>
      </c>
      <c r="B90" s="1" t="s">
        <v>939</v>
      </c>
      <c r="C90" s="1" t="s">
        <v>940</v>
      </c>
      <c r="D90" s="1" t="s">
        <v>919</v>
      </c>
      <c r="E90" s="2">
        <v>510</v>
      </c>
      <c r="F90" s="1" t="s">
        <v>941</v>
      </c>
      <c r="G90" s="2" t="s">
        <v>18</v>
      </c>
      <c r="H90" s="1" t="s">
        <v>8045</v>
      </c>
      <c r="I90" s="3">
        <v>45155.404305555552</v>
      </c>
      <c r="J90" s="4">
        <v>320000</v>
      </c>
      <c r="K90" s="5">
        <v>62500</v>
      </c>
      <c r="L90" s="5">
        <v>198300</v>
      </c>
      <c r="M90" s="5">
        <f t="shared" si="4"/>
        <v>260800</v>
      </c>
      <c r="N90" s="38">
        <v>1.32</v>
      </c>
      <c r="O90" s="38">
        <v>1.61</v>
      </c>
    </row>
    <row r="91" spans="1:15" s="1" customFormat="1">
      <c r="A91" s="1" t="s">
        <v>663</v>
      </c>
      <c r="B91" s="1" t="s">
        <v>942</v>
      </c>
      <c r="C91" s="1" t="s">
        <v>943</v>
      </c>
      <c r="D91" s="1" t="s">
        <v>919</v>
      </c>
      <c r="E91" s="2">
        <v>510</v>
      </c>
      <c r="F91" s="1" t="s">
        <v>944</v>
      </c>
      <c r="G91" s="2" t="s">
        <v>18</v>
      </c>
      <c r="H91" s="1" t="s">
        <v>8046</v>
      </c>
      <c r="I91" s="3">
        <v>45005.553738425922</v>
      </c>
      <c r="J91" s="4">
        <v>330000</v>
      </c>
      <c r="K91" s="5">
        <v>53100</v>
      </c>
      <c r="L91" s="5">
        <v>218100</v>
      </c>
      <c r="M91" s="5">
        <f t="shared" si="4"/>
        <v>271200</v>
      </c>
      <c r="N91" s="38">
        <v>1.32</v>
      </c>
      <c r="O91" s="38">
        <v>1.61</v>
      </c>
    </row>
    <row r="92" spans="1:15" s="1" customFormat="1">
      <c r="A92" s="1" t="s">
        <v>663</v>
      </c>
      <c r="B92" s="1" t="s">
        <v>945</v>
      </c>
      <c r="C92" s="1" t="s">
        <v>946</v>
      </c>
      <c r="D92" s="1" t="s">
        <v>919</v>
      </c>
      <c r="E92" s="2">
        <v>510</v>
      </c>
      <c r="F92" s="1" t="s">
        <v>947</v>
      </c>
      <c r="G92" s="2" t="s">
        <v>18</v>
      </c>
      <c r="H92" s="1" t="s">
        <v>8047</v>
      </c>
      <c r="I92" s="3">
        <v>45086.341284722221</v>
      </c>
      <c r="J92" s="4">
        <v>545000</v>
      </c>
      <c r="K92" s="5">
        <v>86800</v>
      </c>
      <c r="L92" s="5">
        <v>370900</v>
      </c>
      <c r="M92" s="5">
        <f t="shared" si="4"/>
        <v>457700</v>
      </c>
      <c r="N92" s="38">
        <v>1.32</v>
      </c>
      <c r="O92" s="38">
        <v>1.61</v>
      </c>
    </row>
    <row r="93" spans="1:15" s="1" customFormat="1">
      <c r="A93" s="1" t="s">
        <v>663</v>
      </c>
      <c r="B93" s="1" t="s">
        <v>948</v>
      </c>
      <c r="C93" s="1" t="s">
        <v>949</v>
      </c>
      <c r="D93" s="1" t="s">
        <v>919</v>
      </c>
      <c r="E93" s="2">
        <v>510</v>
      </c>
      <c r="F93" s="1" t="s">
        <v>950</v>
      </c>
      <c r="G93" s="2" t="s">
        <v>18</v>
      </c>
      <c r="H93" s="1" t="s">
        <v>8048</v>
      </c>
      <c r="I93" s="3">
        <v>44931.469363425924</v>
      </c>
      <c r="J93" s="4">
        <v>399900</v>
      </c>
      <c r="K93" s="5">
        <v>72200</v>
      </c>
      <c r="L93" s="5">
        <v>273000</v>
      </c>
      <c r="M93" s="5">
        <f t="shared" si="4"/>
        <v>345200</v>
      </c>
      <c r="N93" s="38">
        <v>1.32</v>
      </c>
      <c r="O93" s="38">
        <v>1.61</v>
      </c>
    </row>
    <row r="94" spans="1:15" s="1" customFormat="1">
      <c r="A94" s="1" t="s">
        <v>663</v>
      </c>
      <c r="B94" s="1" t="s">
        <v>951</v>
      </c>
      <c r="C94" s="1" t="s">
        <v>952</v>
      </c>
      <c r="D94" s="1" t="s">
        <v>919</v>
      </c>
      <c r="E94" s="2">
        <v>510</v>
      </c>
      <c r="F94" s="1" t="s">
        <v>953</v>
      </c>
      <c r="G94" s="2" t="s">
        <v>18</v>
      </c>
      <c r="H94" s="1" t="s">
        <v>8049</v>
      </c>
      <c r="I94" s="3">
        <v>45219.373333333337</v>
      </c>
      <c r="J94" s="4">
        <v>306400</v>
      </c>
      <c r="K94" s="5">
        <v>55600</v>
      </c>
      <c r="L94" s="5">
        <v>210800</v>
      </c>
      <c r="M94" s="5">
        <f t="shared" si="4"/>
        <v>266400</v>
      </c>
      <c r="N94" s="38">
        <v>1.32</v>
      </c>
      <c r="O94" s="38">
        <v>1.61</v>
      </c>
    </row>
    <row r="95" spans="1:15" s="1" customFormat="1">
      <c r="A95" s="1" t="s">
        <v>663</v>
      </c>
      <c r="B95" s="1" t="s">
        <v>954</v>
      </c>
      <c r="C95" s="1" t="s">
        <v>955</v>
      </c>
      <c r="D95" s="1" t="s">
        <v>919</v>
      </c>
      <c r="E95" s="2">
        <v>510</v>
      </c>
      <c r="F95" s="1" t="s">
        <v>956</v>
      </c>
      <c r="G95" s="2" t="s">
        <v>18</v>
      </c>
      <c r="H95" s="1" t="s">
        <v>8050</v>
      </c>
      <c r="I95" s="3">
        <v>45110.639548611114</v>
      </c>
      <c r="J95" s="4">
        <v>338700</v>
      </c>
      <c r="K95" s="5">
        <v>75400</v>
      </c>
      <c r="L95" s="5">
        <v>229300</v>
      </c>
      <c r="M95" s="5">
        <f t="shared" si="4"/>
        <v>304700</v>
      </c>
      <c r="N95" s="38">
        <v>1.32</v>
      </c>
      <c r="O95" s="38">
        <v>1.61</v>
      </c>
    </row>
    <row r="96" spans="1:15" s="1" customFormat="1">
      <c r="A96" s="1" t="s">
        <v>663</v>
      </c>
      <c r="B96" s="1" t="s">
        <v>957</v>
      </c>
      <c r="C96" s="1" t="s">
        <v>958</v>
      </c>
      <c r="D96" s="1" t="s">
        <v>919</v>
      </c>
      <c r="E96" s="2">
        <v>510</v>
      </c>
      <c r="F96" s="1" t="s">
        <v>959</v>
      </c>
      <c r="G96" s="2" t="s">
        <v>18</v>
      </c>
      <c r="H96" s="1" t="s">
        <v>8051</v>
      </c>
      <c r="I96" s="3">
        <v>44988.390925925924</v>
      </c>
      <c r="J96" s="4">
        <v>319000</v>
      </c>
      <c r="K96" s="5">
        <v>60200</v>
      </c>
      <c r="L96" s="5">
        <v>229700</v>
      </c>
      <c r="M96" s="5">
        <f t="shared" si="4"/>
        <v>289900</v>
      </c>
      <c r="N96" s="38">
        <v>1.32</v>
      </c>
      <c r="O96" s="38">
        <v>1.61</v>
      </c>
    </row>
    <row r="97" spans="1:15" s="1" customFormat="1">
      <c r="A97" s="1" t="s">
        <v>663</v>
      </c>
      <c r="B97" s="1" t="s">
        <v>960</v>
      </c>
      <c r="C97" s="1" t="s">
        <v>961</v>
      </c>
      <c r="D97" s="1" t="s">
        <v>919</v>
      </c>
      <c r="E97" s="2">
        <v>510</v>
      </c>
      <c r="F97" s="1" t="s">
        <v>962</v>
      </c>
      <c r="G97" s="2" t="s">
        <v>18</v>
      </c>
      <c r="H97" s="1" t="s">
        <v>8052</v>
      </c>
      <c r="I97" s="3">
        <v>45061.415370370371</v>
      </c>
      <c r="J97" s="4">
        <v>380300</v>
      </c>
      <c r="K97" s="5">
        <v>96500</v>
      </c>
      <c r="L97" s="5">
        <v>258200</v>
      </c>
      <c r="M97" s="5">
        <f t="shared" si="4"/>
        <v>354700</v>
      </c>
      <c r="N97" s="38">
        <v>1.32</v>
      </c>
      <c r="O97" s="38">
        <v>1.61</v>
      </c>
    </row>
    <row r="98" spans="1:15" s="1" customFormat="1">
      <c r="A98" s="1" t="s">
        <v>663</v>
      </c>
      <c r="B98" s="1" t="s">
        <v>963</v>
      </c>
      <c r="C98" s="1" t="s">
        <v>964</v>
      </c>
      <c r="D98" s="1" t="s">
        <v>919</v>
      </c>
      <c r="E98" s="2">
        <v>510</v>
      </c>
      <c r="F98" s="1" t="s">
        <v>965</v>
      </c>
      <c r="G98" s="2" t="s">
        <v>18</v>
      </c>
      <c r="H98" s="1" t="s">
        <v>8053</v>
      </c>
      <c r="I98" s="3">
        <v>45068.420335648145</v>
      </c>
      <c r="J98" s="4">
        <v>345000</v>
      </c>
      <c r="K98" s="5">
        <v>75000</v>
      </c>
      <c r="L98" s="5">
        <v>269600</v>
      </c>
      <c r="M98" s="5">
        <f t="shared" si="4"/>
        <v>344600</v>
      </c>
      <c r="N98" s="38">
        <v>1.32</v>
      </c>
      <c r="O98" s="38">
        <v>1.61</v>
      </c>
    </row>
    <row r="99" spans="1:15" s="1" customFormat="1">
      <c r="A99" s="1" t="s">
        <v>663</v>
      </c>
      <c r="B99" s="1" t="s">
        <v>966</v>
      </c>
      <c r="C99" s="1" t="s">
        <v>967</v>
      </c>
      <c r="D99" s="1" t="s">
        <v>968</v>
      </c>
      <c r="E99" s="2">
        <v>510</v>
      </c>
      <c r="F99" s="1" t="s">
        <v>969</v>
      </c>
      <c r="G99" s="2" t="s">
        <v>18</v>
      </c>
      <c r="H99" s="1" t="s">
        <v>8054</v>
      </c>
      <c r="I99" s="3">
        <v>45166.597777777781</v>
      </c>
      <c r="J99" s="4">
        <v>368000</v>
      </c>
      <c r="K99" s="5">
        <v>48600</v>
      </c>
      <c r="L99" s="5">
        <v>201400</v>
      </c>
      <c r="M99" s="5">
        <f t="shared" si="4"/>
        <v>250000</v>
      </c>
      <c r="N99" s="38">
        <v>1.32</v>
      </c>
      <c r="O99" s="38">
        <v>1.6185428368008863</v>
      </c>
    </row>
    <row r="100" spans="1:15" s="1" customFormat="1">
      <c r="A100" s="1" t="s">
        <v>663</v>
      </c>
      <c r="B100" s="1" t="s">
        <v>970</v>
      </c>
      <c r="C100" s="1" t="s">
        <v>971</v>
      </c>
      <c r="D100" s="1" t="s">
        <v>968</v>
      </c>
      <c r="E100" s="2">
        <v>510</v>
      </c>
      <c r="F100" s="1" t="s">
        <v>972</v>
      </c>
      <c r="G100" s="2" t="s">
        <v>18</v>
      </c>
      <c r="H100" s="1" t="s">
        <v>8055</v>
      </c>
      <c r="I100" s="3">
        <v>45162.464432870373</v>
      </c>
      <c r="J100" s="4">
        <v>395000</v>
      </c>
      <c r="K100" s="5">
        <v>55800</v>
      </c>
      <c r="L100" s="5">
        <v>227600</v>
      </c>
      <c r="M100" s="5">
        <f t="shared" si="4"/>
        <v>283400</v>
      </c>
      <c r="N100" s="38">
        <v>1.32</v>
      </c>
      <c r="O100" s="38">
        <v>1.6185428368008863</v>
      </c>
    </row>
    <row r="101" spans="1:15" s="1" customFormat="1">
      <c r="A101" s="1" t="s">
        <v>663</v>
      </c>
      <c r="B101" s="1" t="s">
        <v>973</v>
      </c>
      <c r="C101" s="1" t="s">
        <v>974</v>
      </c>
      <c r="D101" s="1" t="s">
        <v>968</v>
      </c>
      <c r="E101" s="2">
        <v>510</v>
      </c>
      <c r="F101" s="1" t="s">
        <v>975</v>
      </c>
      <c r="G101" s="2" t="s">
        <v>18</v>
      </c>
      <c r="H101" s="1" t="s">
        <v>8056</v>
      </c>
      <c r="I101" s="3">
        <v>45161.392893518518</v>
      </c>
      <c r="J101" s="4">
        <v>435000</v>
      </c>
      <c r="K101" s="5">
        <v>51000</v>
      </c>
      <c r="L101" s="5">
        <v>290400</v>
      </c>
      <c r="M101" s="5">
        <f t="shared" si="4"/>
        <v>341400</v>
      </c>
      <c r="N101" s="38">
        <v>1.32</v>
      </c>
      <c r="O101" s="38">
        <v>1.6185428368008863</v>
      </c>
    </row>
    <row r="102" spans="1:15" s="1" customFormat="1">
      <c r="A102" s="1" t="s">
        <v>663</v>
      </c>
      <c r="B102" s="1" t="s">
        <v>976</v>
      </c>
      <c r="C102" s="1" t="s">
        <v>977</v>
      </c>
      <c r="D102" s="1" t="s">
        <v>968</v>
      </c>
      <c r="E102" s="2">
        <v>510</v>
      </c>
      <c r="F102" s="1" t="s">
        <v>978</v>
      </c>
      <c r="G102" s="2" t="s">
        <v>18</v>
      </c>
      <c r="H102" s="1" t="s">
        <v>8057</v>
      </c>
      <c r="I102" s="3">
        <v>45128.384756944448</v>
      </c>
      <c r="J102" s="4">
        <v>300000</v>
      </c>
      <c r="K102" s="5">
        <v>45900</v>
      </c>
      <c r="L102" s="5">
        <v>198300</v>
      </c>
      <c r="M102" s="5">
        <f t="shared" si="4"/>
        <v>244200</v>
      </c>
      <c r="N102" s="38">
        <v>1.32</v>
      </c>
      <c r="O102" s="38">
        <v>1.6185428368008863</v>
      </c>
    </row>
    <row r="103" spans="1:15" s="1" customFormat="1">
      <c r="A103" s="1" t="s">
        <v>663</v>
      </c>
      <c r="B103" s="1" t="s">
        <v>979</v>
      </c>
      <c r="C103" s="1" t="s">
        <v>980</v>
      </c>
      <c r="D103" s="1" t="s">
        <v>968</v>
      </c>
      <c r="E103" s="2">
        <v>510</v>
      </c>
      <c r="F103" s="1" t="s">
        <v>981</v>
      </c>
      <c r="G103" s="2" t="s">
        <v>18</v>
      </c>
      <c r="H103" s="1" t="s">
        <v>8058</v>
      </c>
      <c r="I103" s="3">
        <v>45083.355798611112</v>
      </c>
      <c r="J103" s="4">
        <v>310000</v>
      </c>
      <c r="K103" s="5">
        <v>48600</v>
      </c>
      <c r="L103" s="5">
        <v>204700</v>
      </c>
      <c r="M103" s="5">
        <f t="shared" si="4"/>
        <v>253300</v>
      </c>
      <c r="N103" s="38">
        <v>1.32</v>
      </c>
      <c r="O103" s="38">
        <v>1.6185428368008863</v>
      </c>
    </row>
    <row r="104" spans="1:15" s="1" customFormat="1">
      <c r="A104" s="1" t="s">
        <v>663</v>
      </c>
      <c r="B104" s="1" t="s">
        <v>982</v>
      </c>
      <c r="C104" s="1" t="s">
        <v>983</v>
      </c>
      <c r="D104" s="1" t="s">
        <v>968</v>
      </c>
      <c r="E104" s="2">
        <v>510</v>
      </c>
      <c r="F104" s="1" t="s">
        <v>984</v>
      </c>
      <c r="G104" s="2" t="s">
        <v>18</v>
      </c>
      <c r="H104" s="1" t="s">
        <v>8059</v>
      </c>
      <c r="I104" s="3">
        <v>45103.352187500001</v>
      </c>
      <c r="J104" s="4">
        <v>380000</v>
      </c>
      <c r="K104" s="5">
        <v>57100</v>
      </c>
      <c r="L104" s="5">
        <v>262900</v>
      </c>
      <c r="M104" s="5">
        <f t="shared" si="4"/>
        <v>320000</v>
      </c>
      <c r="N104" s="38">
        <v>1.32</v>
      </c>
      <c r="O104" s="38">
        <v>1.6185428368008863</v>
      </c>
    </row>
    <row r="105" spans="1:15" s="1" customFormat="1">
      <c r="A105" s="1" t="s">
        <v>663</v>
      </c>
      <c r="B105" s="1" t="s">
        <v>985</v>
      </c>
      <c r="C105" s="1" t="s">
        <v>986</v>
      </c>
      <c r="D105" s="1" t="s">
        <v>968</v>
      </c>
      <c r="E105" s="2">
        <v>510</v>
      </c>
      <c r="F105" s="1" t="s">
        <v>987</v>
      </c>
      <c r="G105" s="2" t="s">
        <v>18</v>
      </c>
      <c r="H105" s="1" t="s">
        <v>8060</v>
      </c>
      <c r="I105" s="3">
        <v>45093.661643518521</v>
      </c>
      <c r="J105" s="4">
        <v>290000</v>
      </c>
      <c r="K105" s="5">
        <v>51000</v>
      </c>
      <c r="L105" s="5">
        <v>196200</v>
      </c>
      <c r="M105" s="5">
        <f t="shared" si="4"/>
        <v>247200</v>
      </c>
      <c r="N105" s="38">
        <v>1.32</v>
      </c>
      <c r="O105" s="38">
        <v>1.6185428368008863</v>
      </c>
    </row>
    <row r="106" spans="1:15" s="1" customFormat="1">
      <c r="A106" s="1" t="s">
        <v>663</v>
      </c>
      <c r="B106" s="1" t="s">
        <v>988</v>
      </c>
      <c r="C106" s="1" t="s">
        <v>989</v>
      </c>
      <c r="D106" s="1" t="s">
        <v>968</v>
      </c>
      <c r="E106" s="2">
        <v>510</v>
      </c>
      <c r="F106" s="1" t="s">
        <v>990</v>
      </c>
      <c r="G106" s="2" t="s">
        <v>18</v>
      </c>
      <c r="H106" s="1" t="s">
        <v>8061</v>
      </c>
      <c r="I106" s="3">
        <v>45132.400752314818</v>
      </c>
      <c r="J106" s="4">
        <v>355000</v>
      </c>
      <c r="K106" s="5">
        <v>50500</v>
      </c>
      <c r="L106" s="5">
        <v>270700</v>
      </c>
      <c r="M106" s="5">
        <f t="shared" si="4"/>
        <v>321200</v>
      </c>
      <c r="N106" s="38">
        <v>1.32</v>
      </c>
      <c r="O106" s="38">
        <v>1.6185428368008863</v>
      </c>
    </row>
    <row r="107" spans="1:15" s="1" customFormat="1">
      <c r="A107" s="1" t="s">
        <v>663</v>
      </c>
      <c r="B107" s="1" t="s">
        <v>991</v>
      </c>
      <c r="C107" s="1" t="s">
        <v>992</v>
      </c>
      <c r="D107" s="1" t="s">
        <v>993</v>
      </c>
      <c r="E107" s="2">
        <v>510</v>
      </c>
      <c r="F107" s="1" t="s">
        <v>994</v>
      </c>
      <c r="G107" s="2" t="s">
        <v>18</v>
      </c>
      <c r="H107" s="1" t="s">
        <v>8062</v>
      </c>
      <c r="I107" s="3">
        <v>45117.626481481479</v>
      </c>
      <c r="J107" s="4">
        <v>4150000</v>
      </c>
      <c r="K107" s="5">
        <v>315900</v>
      </c>
      <c r="L107" s="5">
        <v>2622900</v>
      </c>
      <c r="M107" s="5">
        <f t="shared" si="4"/>
        <v>2938800</v>
      </c>
      <c r="N107" s="38">
        <v>1.68</v>
      </c>
      <c r="O107" s="38">
        <v>1.68</v>
      </c>
    </row>
    <row r="108" spans="1:15" s="1" customFormat="1">
      <c r="A108" s="1" t="s">
        <v>663</v>
      </c>
      <c r="B108" s="1" t="s">
        <v>995</v>
      </c>
      <c r="C108" s="1" t="s">
        <v>996</v>
      </c>
      <c r="D108" s="1" t="s">
        <v>993</v>
      </c>
      <c r="E108" s="2">
        <v>510</v>
      </c>
      <c r="F108" s="1" t="s">
        <v>997</v>
      </c>
      <c r="G108" s="2" t="s">
        <v>18</v>
      </c>
      <c r="H108" s="1" t="s">
        <v>8063</v>
      </c>
      <c r="I108" s="3">
        <v>45126.363715277781</v>
      </c>
      <c r="J108" s="4">
        <v>815000</v>
      </c>
      <c r="K108" s="5">
        <v>162800</v>
      </c>
      <c r="L108" s="5">
        <v>497700</v>
      </c>
      <c r="M108" s="5">
        <f t="shared" si="4"/>
        <v>660500</v>
      </c>
      <c r="N108" s="38">
        <v>1.68</v>
      </c>
      <c r="O108" s="38">
        <v>1.68</v>
      </c>
    </row>
    <row r="109" spans="1:15" s="1" customFormat="1">
      <c r="A109" s="1" t="s">
        <v>663</v>
      </c>
      <c r="B109" s="1" t="s">
        <v>998</v>
      </c>
      <c r="C109" s="1" t="s">
        <v>999</v>
      </c>
      <c r="D109" s="1" t="s">
        <v>993</v>
      </c>
      <c r="E109" s="2">
        <v>510</v>
      </c>
      <c r="F109" s="1" t="s">
        <v>1000</v>
      </c>
      <c r="G109" s="2" t="s">
        <v>18</v>
      </c>
      <c r="H109" s="1" t="s">
        <v>8064</v>
      </c>
      <c r="I109" s="3">
        <v>45160.601354166669</v>
      </c>
      <c r="J109" s="4">
        <v>659757</v>
      </c>
      <c r="K109" s="5">
        <v>107600</v>
      </c>
      <c r="L109" s="5">
        <v>456700</v>
      </c>
      <c r="M109" s="5">
        <f t="shared" si="4"/>
        <v>564300</v>
      </c>
      <c r="N109" s="38">
        <v>1.68</v>
      </c>
      <c r="O109" s="38">
        <v>1.68</v>
      </c>
    </row>
    <row r="110" spans="1:15" s="1" customFormat="1">
      <c r="A110" s="1" t="s">
        <v>663</v>
      </c>
      <c r="B110" s="1" t="s">
        <v>1001</v>
      </c>
      <c r="C110" s="1" t="s">
        <v>1002</v>
      </c>
      <c r="D110" s="1" t="s">
        <v>993</v>
      </c>
      <c r="E110" s="2">
        <v>510</v>
      </c>
      <c r="F110" s="1" t="s">
        <v>1003</v>
      </c>
      <c r="G110" s="2" t="s">
        <v>18</v>
      </c>
      <c r="H110" s="1" t="s">
        <v>8065</v>
      </c>
      <c r="I110" s="3">
        <v>45145.436793981484</v>
      </c>
      <c r="J110" s="4">
        <v>828000</v>
      </c>
      <c r="K110" s="5">
        <v>257400</v>
      </c>
      <c r="L110" s="5">
        <v>559000</v>
      </c>
      <c r="M110" s="5">
        <f t="shared" si="4"/>
        <v>816400</v>
      </c>
      <c r="N110" s="38">
        <v>1.68</v>
      </c>
      <c r="O110" s="38">
        <v>1.68</v>
      </c>
    </row>
    <row r="111" spans="1:15" s="1" customFormat="1">
      <c r="A111" s="1" t="s">
        <v>663</v>
      </c>
      <c r="B111" s="1" t="s">
        <v>1004</v>
      </c>
      <c r="C111" s="1" t="s">
        <v>1005</v>
      </c>
      <c r="D111" s="1" t="s">
        <v>993</v>
      </c>
      <c r="E111" s="2">
        <v>510</v>
      </c>
      <c r="F111" s="1" t="s">
        <v>1006</v>
      </c>
      <c r="G111" s="2" t="s">
        <v>18</v>
      </c>
      <c r="H111" s="1" t="s">
        <v>8066</v>
      </c>
      <c r="I111" s="3">
        <v>45069.618252314816</v>
      </c>
      <c r="J111" s="4">
        <v>1225000</v>
      </c>
      <c r="K111" s="5">
        <v>249300</v>
      </c>
      <c r="L111" s="5">
        <v>1096100</v>
      </c>
      <c r="M111" s="5">
        <f t="shared" ref="M111:M142" si="5">SUM(K111:L111)</f>
        <v>1345400</v>
      </c>
      <c r="N111" s="38">
        <v>1.68</v>
      </c>
      <c r="O111" s="38">
        <v>1.68</v>
      </c>
    </row>
    <row r="112" spans="1:15" s="1" customFormat="1">
      <c r="A112" s="1" t="s">
        <v>663</v>
      </c>
      <c r="B112" s="1" t="s">
        <v>1007</v>
      </c>
      <c r="C112" s="1" t="s">
        <v>1008</v>
      </c>
      <c r="D112" s="1" t="s">
        <v>993</v>
      </c>
      <c r="E112" s="2">
        <v>510</v>
      </c>
      <c r="F112" s="1" t="s">
        <v>1009</v>
      </c>
      <c r="G112" s="2" t="s">
        <v>18</v>
      </c>
      <c r="H112" s="1" t="s">
        <v>8067</v>
      </c>
      <c r="I112" s="3">
        <v>45110.629953703705</v>
      </c>
      <c r="J112" s="4">
        <v>1125000</v>
      </c>
      <c r="K112" s="5">
        <v>255900</v>
      </c>
      <c r="L112" s="5">
        <v>1033800</v>
      </c>
      <c r="M112" s="5">
        <f t="shared" si="5"/>
        <v>1289700</v>
      </c>
      <c r="N112" s="38">
        <v>1.68</v>
      </c>
      <c r="O112" s="38">
        <v>1.68</v>
      </c>
    </row>
    <row r="113" spans="1:15" s="1" customFormat="1">
      <c r="A113" s="1" t="s">
        <v>663</v>
      </c>
      <c r="B113" s="1" t="s">
        <v>1010</v>
      </c>
      <c r="C113" s="1" t="s">
        <v>1011</v>
      </c>
      <c r="D113" s="1" t="s">
        <v>1012</v>
      </c>
      <c r="E113" s="2">
        <v>510</v>
      </c>
      <c r="F113" s="1" t="s">
        <v>1013</v>
      </c>
      <c r="G113" s="2" t="s">
        <v>18</v>
      </c>
      <c r="H113" s="1" t="s">
        <v>8068</v>
      </c>
      <c r="I113" s="3">
        <v>45170.465046296296</v>
      </c>
      <c r="J113" s="4">
        <v>345000</v>
      </c>
      <c r="K113" s="5">
        <v>70000</v>
      </c>
      <c r="L113" s="5">
        <v>187400</v>
      </c>
      <c r="M113" s="5">
        <f t="shared" si="5"/>
        <v>257400</v>
      </c>
      <c r="N113" s="38">
        <v>1.3</v>
      </c>
      <c r="O113" s="38">
        <v>1.57</v>
      </c>
    </row>
    <row r="114" spans="1:15" s="1" customFormat="1">
      <c r="A114" s="1" t="s">
        <v>663</v>
      </c>
      <c r="B114" s="1" t="s">
        <v>1014</v>
      </c>
      <c r="C114" s="1" t="s">
        <v>1015</v>
      </c>
      <c r="D114" s="1" t="s">
        <v>1012</v>
      </c>
      <c r="E114" s="2">
        <v>510</v>
      </c>
      <c r="F114" s="1" t="s">
        <v>1016</v>
      </c>
      <c r="G114" s="2" t="s">
        <v>18</v>
      </c>
      <c r="H114" s="1" t="s">
        <v>8069</v>
      </c>
      <c r="I114" s="3">
        <v>44949.468333333331</v>
      </c>
      <c r="J114" s="4">
        <v>459900</v>
      </c>
      <c r="K114" s="5">
        <v>78900</v>
      </c>
      <c r="L114" s="5">
        <v>268100</v>
      </c>
      <c r="M114" s="5">
        <f t="shared" si="5"/>
        <v>347000</v>
      </c>
      <c r="N114" s="38">
        <v>1.3</v>
      </c>
      <c r="O114" s="38">
        <v>1.57</v>
      </c>
    </row>
    <row r="115" spans="1:15" s="1" customFormat="1">
      <c r="A115" s="1" t="s">
        <v>663</v>
      </c>
      <c r="B115" s="1" t="s">
        <v>1017</v>
      </c>
      <c r="C115" s="1" t="s">
        <v>1018</v>
      </c>
      <c r="D115" s="1" t="s">
        <v>1012</v>
      </c>
      <c r="E115" s="2">
        <v>510</v>
      </c>
      <c r="F115" s="1" t="s">
        <v>1019</v>
      </c>
      <c r="G115" s="2" t="s">
        <v>18</v>
      </c>
      <c r="H115" s="1" t="s">
        <v>8070</v>
      </c>
      <c r="I115" s="3">
        <v>45093.638819444444</v>
      </c>
      <c r="J115" s="4">
        <v>316700</v>
      </c>
      <c r="K115" s="5">
        <v>71900</v>
      </c>
      <c r="L115" s="5">
        <v>183000</v>
      </c>
      <c r="M115" s="5">
        <f t="shared" si="5"/>
        <v>254900</v>
      </c>
      <c r="N115" s="38">
        <v>1.3</v>
      </c>
      <c r="O115" s="38">
        <v>1.57</v>
      </c>
    </row>
    <row r="116" spans="1:15" s="1" customFormat="1">
      <c r="A116" s="1" t="s">
        <v>663</v>
      </c>
      <c r="B116" s="1" t="s">
        <v>1020</v>
      </c>
      <c r="C116" s="1" t="s">
        <v>1021</v>
      </c>
      <c r="D116" s="1" t="s">
        <v>1012</v>
      </c>
      <c r="E116" s="2">
        <v>510</v>
      </c>
      <c r="F116" s="1" t="s">
        <v>1022</v>
      </c>
      <c r="G116" s="2" t="s">
        <v>18</v>
      </c>
      <c r="H116" s="1" t="s">
        <v>8071</v>
      </c>
      <c r="I116" s="3">
        <v>45215.670601851853</v>
      </c>
      <c r="J116" s="4">
        <v>298000</v>
      </c>
      <c r="K116" s="5">
        <v>102000</v>
      </c>
      <c r="L116" s="5">
        <v>143100</v>
      </c>
      <c r="M116" s="5">
        <f t="shared" si="5"/>
        <v>245100</v>
      </c>
      <c r="N116" s="38">
        <v>1.3</v>
      </c>
      <c r="O116" s="38">
        <v>1.57</v>
      </c>
    </row>
    <row r="117" spans="1:15" s="1" customFormat="1">
      <c r="A117" s="1" t="s">
        <v>663</v>
      </c>
      <c r="B117" s="1" t="s">
        <v>1023</v>
      </c>
      <c r="C117" s="1" t="s">
        <v>1024</v>
      </c>
      <c r="D117" s="1" t="s">
        <v>1012</v>
      </c>
      <c r="E117" s="2">
        <v>510</v>
      </c>
      <c r="F117" s="1" t="s">
        <v>1025</v>
      </c>
      <c r="G117" s="2" t="s">
        <v>18</v>
      </c>
      <c r="H117" s="1" t="s">
        <v>8072</v>
      </c>
      <c r="I117" s="3">
        <v>45086.455995370372</v>
      </c>
      <c r="J117" s="4">
        <v>362000</v>
      </c>
      <c r="K117" s="5">
        <v>88700</v>
      </c>
      <c r="L117" s="5">
        <v>212300</v>
      </c>
      <c r="M117" s="5">
        <f t="shared" si="5"/>
        <v>301000</v>
      </c>
      <c r="N117" s="38">
        <v>1.3</v>
      </c>
      <c r="O117" s="38">
        <v>1.57</v>
      </c>
    </row>
    <row r="118" spans="1:15" s="1" customFormat="1">
      <c r="A118" s="1" t="s">
        <v>663</v>
      </c>
      <c r="B118" s="1" t="s">
        <v>1026</v>
      </c>
      <c r="C118" s="1" t="s">
        <v>1027</v>
      </c>
      <c r="D118" s="1" t="s">
        <v>1012</v>
      </c>
      <c r="E118" s="2">
        <v>510</v>
      </c>
      <c r="F118" s="1" t="s">
        <v>1028</v>
      </c>
      <c r="G118" s="2" t="s">
        <v>18</v>
      </c>
      <c r="H118" s="1" t="s">
        <v>8073</v>
      </c>
      <c r="I118" s="3">
        <v>45100.376817129632</v>
      </c>
      <c r="J118" s="4">
        <v>415800</v>
      </c>
      <c r="K118" s="5">
        <v>81200</v>
      </c>
      <c r="L118" s="5">
        <v>277400</v>
      </c>
      <c r="M118" s="5">
        <f t="shared" si="5"/>
        <v>358600</v>
      </c>
      <c r="N118" s="38">
        <v>1.3</v>
      </c>
      <c r="O118" s="38">
        <v>1.57</v>
      </c>
    </row>
    <row r="119" spans="1:15" s="1" customFormat="1">
      <c r="A119" s="1" t="s">
        <v>663</v>
      </c>
      <c r="B119" s="1" t="s">
        <v>1029</v>
      </c>
      <c r="C119" s="1" t="s">
        <v>1030</v>
      </c>
      <c r="D119" s="1" t="s">
        <v>1012</v>
      </c>
      <c r="E119" s="2">
        <v>510</v>
      </c>
      <c r="F119" s="1" t="s">
        <v>1031</v>
      </c>
      <c r="G119" s="2" t="s">
        <v>18</v>
      </c>
      <c r="H119" s="1" t="s">
        <v>8074</v>
      </c>
      <c r="I119" s="3">
        <v>44932.398368055554</v>
      </c>
      <c r="J119" s="4">
        <v>278000</v>
      </c>
      <c r="K119" s="5">
        <v>105600</v>
      </c>
      <c r="L119" s="5">
        <v>152800</v>
      </c>
      <c r="M119" s="5">
        <f t="shared" si="5"/>
        <v>258400</v>
      </c>
      <c r="N119" s="38">
        <v>1.3</v>
      </c>
      <c r="O119" s="38">
        <v>1.57</v>
      </c>
    </row>
    <row r="120" spans="1:15" s="1" customFormat="1">
      <c r="A120" s="1" t="s">
        <v>663</v>
      </c>
      <c r="B120" s="1" t="s">
        <v>1032</v>
      </c>
      <c r="C120" s="1" t="s">
        <v>1033</v>
      </c>
      <c r="D120" s="1" t="s">
        <v>1012</v>
      </c>
      <c r="E120" s="2">
        <v>510</v>
      </c>
      <c r="F120" s="1" t="s">
        <v>1034</v>
      </c>
      <c r="G120" s="2" t="s">
        <v>18</v>
      </c>
      <c r="H120" s="1" t="s">
        <v>8075</v>
      </c>
      <c r="I120" s="3">
        <v>45107.406770833331</v>
      </c>
      <c r="J120" s="4">
        <v>285000</v>
      </c>
      <c r="K120" s="5">
        <v>121700</v>
      </c>
      <c r="L120" s="5">
        <v>168000</v>
      </c>
      <c r="M120" s="5">
        <f t="shared" si="5"/>
        <v>289700</v>
      </c>
      <c r="N120" s="38">
        <v>1.3</v>
      </c>
      <c r="O120" s="38">
        <v>1.57</v>
      </c>
    </row>
    <row r="121" spans="1:15" s="1" customFormat="1">
      <c r="A121" s="1" t="s">
        <v>663</v>
      </c>
      <c r="B121" s="1" t="s">
        <v>1035</v>
      </c>
      <c r="C121" s="1" t="s">
        <v>1036</v>
      </c>
      <c r="D121" s="1" t="s">
        <v>1037</v>
      </c>
      <c r="E121" s="2">
        <v>510</v>
      </c>
      <c r="F121" s="1" t="s">
        <v>1038</v>
      </c>
      <c r="G121" s="2" t="s">
        <v>18</v>
      </c>
      <c r="H121" s="1" t="s">
        <v>8076</v>
      </c>
      <c r="I121" s="3">
        <v>45156.679409722223</v>
      </c>
      <c r="J121" s="4">
        <v>507900.15999999997</v>
      </c>
      <c r="K121" s="5">
        <v>51000</v>
      </c>
      <c r="L121" s="5">
        <v>278300</v>
      </c>
      <c r="M121" s="5">
        <f t="shared" si="5"/>
        <v>329300</v>
      </c>
      <c r="N121" s="38">
        <v>1.45</v>
      </c>
      <c r="O121" s="38">
        <v>1.6567384634520503</v>
      </c>
    </row>
    <row r="122" spans="1:15" s="1" customFormat="1">
      <c r="A122" s="1" t="s">
        <v>663</v>
      </c>
      <c r="B122" s="1" t="s">
        <v>1039</v>
      </c>
      <c r="C122" s="1" t="s">
        <v>1040</v>
      </c>
      <c r="D122" s="1" t="s">
        <v>1037</v>
      </c>
      <c r="E122" s="2">
        <v>510</v>
      </c>
      <c r="F122" s="1" t="s">
        <v>1041</v>
      </c>
      <c r="G122" s="2" t="s">
        <v>18</v>
      </c>
      <c r="H122" s="1" t="s">
        <v>8077</v>
      </c>
      <c r="I122" s="3">
        <v>45222.371539351851</v>
      </c>
      <c r="J122" s="4">
        <v>345999</v>
      </c>
      <c r="K122" s="5">
        <v>69500</v>
      </c>
      <c r="L122" s="5">
        <v>182800</v>
      </c>
      <c r="M122" s="5">
        <f t="shared" si="5"/>
        <v>252300</v>
      </c>
      <c r="N122" s="38">
        <v>1.45</v>
      </c>
      <c r="O122" s="38">
        <v>1.6567384634520503</v>
      </c>
    </row>
    <row r="123" spans="1:15" s="1" customFormat="1">
      <c r="A123" s="1" t="s">
        <v>663</v>
      </c>
      <c r="B123" s="1" t="s">
        <v>1042</v>
      </c>
      <c r="C123" s="1" t="s">
        <v>1043</v>
      </c>
      <c r="D123" s="1" t="s">
        <v>1037</v>
      </c>
      <c r="E123" s="2">
        <v>550</v>
      </c>
      <c r="F123" s="1" t="s">
        <v>1044</v>
      </c>
      <c r="G123" s="2" t="s">
        <v>18</v>
      </c>
      <c r="H123" s="1" t="s">
        <v>8078</v>
      </c>
      <c r="I123" s="3">
        <v>45169.399652777778</v>
      </c>
      <c r="J123" s="4">
        <v>275000</v>
      </c>
      <c r="K123" s="5">
        <v>59600</v>
      </c>
      <c r="L123" s="5">
        <v>152200</v>
      </c>
      <c r="M123" s="5">
        <f t="shared" si="5"/>
        <v>211800</v>
      </c>
      <c r="N123" s="38">
        <v>1.45</v>
      </c>
      <c r="O123" s="38">
        <v>1.6567384634520503</v>
      </c>
    </row>
    <row r="124" spans="1:15" s="1" customFormat="1">
      <c r="A124" s="1" t="s">
        <v>663</v>
      </c>
      <c r="B124" s="1" t="s">
        <v>1045</v>
      </c>
      <c r="C124" s="1" t="s">
        <v>1046</v>
      </c>
      <c r="D124" s="1" t="s">
        <v>1037</v>
      </c>
      <c r="E124" s="2">
        <v>510</v>
      </c>
      <c r="F124" s="1" t="s">
        <v>1047</v>
      </c>
      <c r="G124" s="2" t="s">
        <v>18</v>
      </c>
      <c r="H124" s="1" t="s">
        <v>8079</v>
      </c>
      <c r="I124" s="3">
        <v>45077.525243055556</v>
      </c>
      <c r="J124" s="4">
        <v>275000</v>
      </c>
      <c r="K124" s="5">
        <v>54100</v>
      </c>
      <c r="L124" s="5">
        <v>157900</v>
      </c>
      <c r="M124" s="5">
        <f t="shared" si="5"/>
        <v>212000</v>
      </c>
      <c r="N124" s="38">
        <v>1.45</v>
      </c>
      <c r="O124" s="38">
        <v>1.6567384634520503</v>
      </c>
    </row>
    <row r="125" spans="1:15" s="1" customFormat="1">
      <c r="A125" s="1" t="s">
        <v>663</v>
      </c>
      <c r="B125" s="1" t="s">
        <v>1048</v>
      </c>
      <c r="C125" s="1" t="s">
        <v>1049</v>
      </c>
      <c r="D125" s="1" t="s">
        <v>1037</v>
      </c>
      <c r="E125" s="2">
        <v>510</v>
      </c>
      <c r="F125" s="1" t="s">
        <v>1050</v>
      </c>
      <c r="G125" s="2" t="s">
        <v>18</v>
      </c>
      <c r="H125" s="1" t="s">
        <v>8080</v>
      </c>
      <c r="I125" s="3">
        <v>45084.569143518522</v>
      </c>
      <c r="J125" s="4">
        <v>305000</v>
      </c>
      <c r="K125" s="5">
        <v>60200</v>
      </c>
      <c r="L125" s="5">
        <v>183500</v>
      </c>
      <c r="M125" s="5">
        <f t="shared" si="5"/>
        <v>243700</v>
      </c>
      <c r="N125" s="38">
        <v>1.45</v>
      </c>
      <c r="O125" s="38">
        <v>1.6567384634520503</v>
      </c>
    </row>
    <row r="126" spans="1:15" s="1" customFormat="1">
      <c r="A126" s="1" t="s">
        <v>663</v>
      </c>
      <c r="B126" s="1" t="s">
        <v>1051</v>
      </c>
      <c r="C126" s="1" t="s">
        <v>1052</v>
      </c>
      <c r="D126" s="1" t="s">
        <v>1037</v>
      </c>
      <c r="E126" s="2">
        <v>510</v>
      </c>
      <c r="F126" s="1" t="s">
        <v>1053</v>
      </c>
      <c r="G126" s="2" t="s">
        <v>18</v>
      </c>
      <c r="H126" s="1" t="s">
        <v>8081</v>
      </c>
      <c r="I126" s="3">
        <v>45012.487210648149</v>
      </c>
      <c r="J126" s="4">
        <v>430000</v>
      </c>
      <c r="K126" s="5">
        <v>63300</v>
      </c>
      <c r="L126" s="5">
        <v>306600</v>
      </c>
      <c r="M126" s="5">
        <f t="shared" si="5"/>
        <v>369900</v>
      </c>
      <c r="N126" s="38">
        <v>1.45</v>
      </c>
      <c r="O126" s="38">
        <v>1.6567384634520503</v>
      </c>
    </row>
    <row r="127" spans="1:15" s="1" customFormat="1">
      <c r="A127" s="1" t="s">
        <v>663</v>
      </c>
      <c r="B127" s="1" t="s">
        <v>1054</v>
      </c>
      <c r="C127" s="1" t="s">
        <v>1055</v>
      </c>
      <c r="D127" s="1" t="s">
        <v>1037</v>
      </c>
      <c r="E127" s="2">
        <v>510</v>
      </c>
      <c r="F127" s="1" t="s">
        <v>1056</v>
      </c>
      <c r="G127" s="2" t="s">
        <v>18</v>
      </c>
      <c r="H127" s="1" t="s">
        <v>8082</v>
      </c>
      <c r="I127" s="3">
        <v>44960.442453703705</v>
      </c>
      <c r="J127" s="4">
        <v>322900</v>
      </c>
      <c r="K127" s="5">
        <v>46600</v>
      </c>
      <c r="L127" s="5">
        <v>234200</v>
      </c>
      <c r="M127" s="5">
        <f t="shared" si="5"/>
        <v>280800</v>
      </c>
      <c r="N127" s="38">
        <v>1.45</v>
      </c>
      <c r="O127" s="38">
        <v>1.6567384634520503</v>
      </c>
    </row>
    <row r="128" spans="1:15" s="1" customFormat="1">
      <c r="A128" s="1" t="s">
        <v>663</v>
      </c>
      <c r="B128" s="1" t="s">
        <v>1057</v>
      </c>
      <c r="C128" s="1" t="s">
        <v>1058</v>
      </c>
      <c r="D128" s="1" t="s">
        <v>1037</v>
      </c>
      <c r="E128" s="2">
        <v>510</v>
      </c>
      <c r="F128" s="1" t="s">
        <v>1059</v>
      </c>
      <c r="G128" s="2" t="s">
        <v>18</v>
      </c>
      <c r="H128" s="1" t="s">
        <v>8083</v>
      </c>
      <c r="I128" s="3">
        <v>45079.654502314814</v>
      </c>
      <c r="J128" s="4">
        <v>495000</v>
      </c>
      <c r="K128" s="5">
        <v>110400</v>
      </c>
      <c r="L128" s="5">
        <v>325600</v>
      </c>
      <c r="M128" s="5">
        <f t="shared" si="5"/>
        <v>436000</v>
      </c>
      <c r="N128" s="38">
        <v>1.45</v>
      </c>
      <c r="O128" s="38">
        <v>1.6567384634520503</v>
      </c>
    </row>
    <row r="129" spans="1:15" s="1" customFormat="1">
      <c r="A129" s="1" t="s">
        <v>663</v>
      </c>
      <c r="B129" s="1" t="s">
        <v>1060</v>
      </c>
      <c r="C129" s="1" t="s">
        <v>1061</v>
      </c>
      <c r="D129" s="1" t="s">
        <v>1037</v>
      </c>
      <c r="E129" s="2">
        <v>510</v>
      </c>
      <c r="F129" s="1" t="s">
        <v>1062</v>
      </c>
      <c r="G129" s="2" t="s">
        <v>18</v>
      </c>
      <c r="H129" s="1" t="s">
        <v>8084</v>
      </c>
      <c r="I129" s="3">
        <v>45030.488587962966</v>
      </c>
      <c r="J129" s="4">
        <v>316000</v>
      </c>
      <c r="K129" s="5">
        <v>79600</v>
      </c>
      <c r="L129" s="5">
        <v>200800</v>
      </c>
      <c r="M129" s="5">
        <f t="shared" si="5"/>
        <v>280400</v>
      </c>
      <c r="N129" s="38">
        <v>1.45</v>
      </c>
      <c r="O129" s="38">
        <v>1.6567384634520503</v>
      </c>
    </row>
    <row r="130" spans="1:15" s="1" customFormat="1">
      <c r="A130" s="1" t="s">
        <v>663</v>
      </c>
      <c r="B130" s="1" t="s">
        <v>1063</v>
      </c>
      <c r="C130" s="1" t="s">
        <v>1064</v>
      </c>
      <c r="D130" s="1" t="s">
        <v>1037</v>
      </c>
      <c r="E130" s="2">
        <v>510</v>
      </c>
      <c r="F130" s="1" t="s">
        <v>1065</v>
      </c>
      <c r="G130" s="2" t="s">
        <v>18</v>
      </c>
      <c r="H130" s="1" t="s">
        <v>8085</v>
      </c>
      <c r="I130" s="3">
        <v>44932.460266203707</v>
      </c>
      <c r="J130" s="4">
        <v>295000</v>
      </c>
      <c r="K130" s="5">
        <v>79600</v>
      </c>
      <c r="L130" s="5">
        <v>182700</v>
      </c>
      <c r="M130" s="5">
        <f t="shared" si="5"/>
        <v>262300</v>
      </c>
      <c r="N130" s="38">
        <v>1.45</v>
      </c>
      <c r="O130" s="38">
        <v>1.6567384634520503</v>
      </c>
    </row>
    <row r="131" spans="1:15" s="1" customFormat="1">
      <c r="A131" s="1" t="s">
        <v>663</v>
      </c>
      <c r="B131" s="1" t="s">
        <v>1066</v>
      </c>
      <c r="C131" s="1" t="s">
        <v>1067</v>
      </c>
      <c r="D131" s="1" t="s">
        <v>1037</v>
      </c>
      <c r="E131" s="2">
        <v>510</v>
      </c>
      <c r="F131" s="1" t="s">
        <v>1068</v>
      </c>
      <c r="G131" s="2" t="s">
        <v>18</v>
      </c>
      <c r="H131" s="1" t="s">
        <v>8086</v>
      </c>
      <c r="I131" s="3">
        <v>45069.453067129631</v>
      </c>
      <c r="J131" s="4">
        <v>341000</v>
      </c>
      <c r="K131" s="5">
        <v>86200</v>
      </c>
      <c r="L131" s="5">
        <v>226500</v>
      </c>
      <c r="M131" s="5">
        <f t="shared" si="5"/>
        <v>312700</v>
      </c>
      <c r="N131" s="38">
        <v>1.45</v>
      </c>
      <c r="O131" s="38">
        <v>1.6567384634520503</v>
      </c>
    </row>
    <row r="132" spans="1:15" s="1" customFormat="1">
      <c r="A132" s="1" t="s">
        <v>663</v>
      </c>
      <c r="B132" s="1" t="s">
        <v>1069</v>
      </c>
      <c r="C132" s="1" t="s">
        <v>1070</v>
      </c>
      <c r="D132" s="1" t="s">
        <v>1037</v>
      </c>
      <c r="E132" s="2">
        <v>510</v>
      </c>
      <c r="F132" s="1" t="s">
        <v>1071</v>
      </c>
      <c r="G132" s="2" t="s">
        <v>18</v>
      </c>
      <c r="H132" s="1" t="s">
        <v>8087</v>
      </c>
      <c r="I132" s="3">
        <v>45169.56559027778</v>
      </c>
      <c r="J132" s="4">
        <v>285000</v>
      </c>
      <c r="K132" s="5">
        <v>93500</v>
      </c>
      <c r="L132" s="5">
        <v>203800</v>
      </c>
      <c r="M132" s="5">
        <f t="shared" si="5"/>
        <v>297300</v>
      </c>
      <c r="N132" s="38">
        <v>1.45</v>
      </c>
      <c r="O132" s="38">
        <v>1.6567384634520503</v>
      </c>
    </row>
    <row r="133" spans="1:15" s="1" customFormat="1">
      <c r="A133" s="1" t="s">
        <v>663</v>
      </c>
      <c r="B133" s="1" t="s">
        <v>1072</v>
      </c>
      <c r="C133" s="1" t="s">
        <v>1073</v>
      </c>
      <c r="D133" s="1" t="s">
        <v>1037</v>
      </c>
      <c r="E133" s="2">
        <v>510</v>
      </c>
      <c r="F133" s="1" t="s">
        <v>1074</v>
      </c>
      <c r="G133" s="2" t="s">
        <v>18</v>
      </c>
      <c r="H133" s="1" t="s">
        <v>8088</v>
      </c>
      <c r="I133" s="3">
        <v>45201.408587962964</v>
      </c>
      <c r="J133" s="4">
        <v>265000</v>
      </c>
      <c r="K133" s="5">
        <v>94500</v>
      </c>
      <c r="L133" s="5">
        <v>182900</v>
      </c>
      <c r="M133" s="5">
        <f t="shared" si="5"/>
        <v>277400</v>
      </c>
      <c r="N133" s="38">
        <v>1.45</v>
      </c>
      <c r="O133" s="38">
        <v>1.6567384634520503</v>
      </c>
    </row>
    <row r="134" spans="1:15" s="1" customFormat="1">
      <c r="A134" s="1" t="s">
        <v>663</v>
      </c>
      <c r="B134" s="1" t="s">
        <v>1075</v>
      </c>
      <c r="C134" s="1" t="s">
        <v>1076</v>
      </c>
      <c r="D134" s="1" t="s">
        <v>1037</v>
      </c>
      <c r="E134" s="2">
        <v>510</v>
      </c>
      <c r="F134" s="1" t="s">
        <v>1077</v>
      </c>
      <c r="G134" s="2" t="s">
        <v>18</v>
      </c>
      <c r="H134" s="1" t="s">
        <v>8089</v>
      </c>
      <c r="I134" s="3">
        <v>45119.34884259259</v>
      </c>
      <c r="J134" s="4">
        <v>280000</v>
      </c>
      <c r="K134" s="5">
        <v>65400</v>
      </c>
      <c r="L134" s="5">
        <v>241100</v>
      </c>
      <c r="M134" s="5">
        <f t="shared" si="5"/>
        <v>306500</v>
      </c>
      <c r="N134" s="38">
        <v>1.45</v>
      </c>
      <c r="O134" s="38">
        <v>1.6567384634520503</v>
      </c>
    </row>
    <row r="135" spans="1:15" s="1" customFormat="1">
      <c r="A135" s="1" t="s">
        <v>663</v>
      </c>
      <c r="B135" s="1" t="s">
        <v>1078</v>
      </c>
      <c r="C135" s="1" t="s">
        <v>1079</v>
      </c>
      <c r="D135" s="1" t="s">
        <v>1080</v>
      </c>
      <c r="E135" s="2">
        <v>510</v>
      </c>
      <c r="F135" s="1" t="s">
        <v>1081</v>
      </c>
      <c r="G135" s="2" t="s">
        <v>18</v>
      </c>
      <c r="H135" s="1" t="s">
        <v>8090</v>
      </c>
      <c r="I135" s="3">
        <v>45217.665902777779</v>
      </c>
      <c r="J135" s="4">
        <v>350000</v>
      </c>
      <c r="K135" s="5">
        <v>93700</v>
      </c>
      <c r="L135" s="5">
        <v>188000</v>
      </c>
      <c r="M135" s="5">
        <f t="shared" si="5"/>
        <v>281700</v>
      </c>
      <c r="N135" s="38">
        <v>1.6</v>
      </c>
      <c r="O135" s="38">
        <v>1.6</v>
      </c>
    </row>
    <row r="136" spans="1:15" s="1" customFormat="1">
      <c r="A136" s="1" t="s">
        <v>663</v>
      </c>
      <c r="B136" s="1" t="s">
        <v>1082</v>
      </c>
      <c r="C136" s="1" t="s">
        <v>1083</v>
      </c>
      <c r="D136" s="1" t="s">
        <v>1080</v>
      </c>
      <c r="E136" s="2">
        <v>510</v>
      </c>
      <c r="F136" s="1" t="s">
        <v>1084</v>
      </c>
      <c r="G136" s="2" t="s">
        <v>18</v>
      </c>
      <c r="H136" s="1" t="s">
        <v>8091</v>
      </c>
      <c r="I136" s="3">
        <v>45198.36650462963</v>
      </c>
      <c r="J136" s="4">
        <v>250000</v>
      </c>
      <c r="K136" s="5">
        <v>81000</v>
      </c>
      <c r="L136" s="5">
        <v>125600</v>
      </c>
      <c r="M136" s="5">
        <f t="shared" si="5"/>
        <v>206600</v>
      </c>
      <c r="N136" s="38">
        <v>1.6</v>
      </c>
      <c r="O136" s="38">
        <v>1.6</v>
      </c>
    </row>
    <row r="137" spans="1:15" s="1" customFormat="1">
      <c r="A137" s="1" t="s">
        <v>663</v>
      </c>
      <c r="B137" s="1" t="s">
        <v>1085</v>
      </c>
      <c r="C137" s="1" t="s">
        <v>1086</v>
      </c>
      <c r="D137" s="1" t="s">
        <v>1080</v>
      </c>
      <c r="E137" s="2">
        <v>510</v>
      </c>
      <c r="F137" s="1" t="s">
        <v>1087</v>
      </c>
      <c r="G137" s="2" t="s">
        <v>18</v>
      </c>
      <c r="H137" s="1" t="s">
        <v>8092</v>
      </c>
      <c r="I137" s="3">
        <v>45044.422581018516</v>
      </c>
      <c r="J137" s="4">
        <v>230000</v>
      </c>
      <c r="K137" s="5">
        <v>58200</v>
      </c>
      <c r="L137" s="5">
        <v>149300</v>
      </c>
      <c r="M137" s="5">
        <f t="shared" si="5"/>
        <v>207500</v>
      </c>
      <c r="N137" s="38">
        <v>1.6</v>
      </c>
      <c r="O137" s="38">
        <v>1.6</v>
      </c>
    </row>
    <row r="138" spans="1:15" s="1" customFormat="1">
      <c r="A138" s="1" t="s">
        <v>663</v>
      </c>
      <c r="B138" s="1" t="s">
        <v>1088</v>
      </c>
      <c r="C138" s="1" t="s">
        <v>1089</v>
      </c>
      <c r="D138" s="1" t="s">
        <v>1080</v>
      </c>
      <c r="E138" s="2">
        <v>510</v>
      </c>
      <c r="F138" s="1" t="s">
        <v>1090</v>
      </c>
      <c r="G138" s="2" t="s">
        <v>18</v>
      </c>
      <c r="H138" s="1" t="s">
        <v>8093</v>
      </c>
      <c r="I138" s="3">
        <v>45135.463159722225</v>
      </c>
      <c r="J138" s="4">
        <v>274000</v>
      </c>
      <c r="K138" s="5">
        <v>93200</v>
      </c>
      <c r="L138" s="5">
        <v>159500</v>
      </c>
      <c r="M138" s="5">
        <f t="shared" si="5"/>
        <v>252700</v>
      </c>
      <c r="N138" s="38">
        <v>1.6</v>
      </c>
      <c r="O138" s="38">
        <v>1.6</v>
      </c>
    </row>
    <row r="139" spans="1:15" s="1" customFormat="1">
      <c r="A139" s="1" t="s">
        <v>663</v>
      </c>
      <c r="B139" s="1" t="s">
        <v>1091</v>
      </c>
      <c r="C139" s="1" t="s">
        <v>1092</v>
      </c>
      <c r="D139" s="1" t="s">
        <v>1080</v>
      </c>
      <c r="E139" s="2">
        <v>510</v>
      </c>
      <c r="F139" s="1" t="s">
        <v>1093</v>
      </c>
      <c r="G139" s="2" t="s">
        <v>18</v>
      </c>
      <c r="H139" s="1" t="s">
        <v>8094</v>
      </c>
      <c r="I139" s="3">
        <v>45189.383391203701</v>
      </c>
      <c r="J139" s="4">
        <v>140000</v>
      </c>
      <c r="K139" s="5">
        <v>76300</v>
      </c>
      <c r="L139" s="5">
        <v>83100</v>
      </c>
      <c r="M139" s="5">
        <f t="shared" si="5"/>
        <v>159400</v>
      </c>
      <c r="N139" s="38">
        <v>1.6</v>
      </c>
      <c r="O139" s="38">
        <v>1.6</v>
      </c>
    </row>
    <row r="140" spans="1:15" s="1" customFormat="1">
      <c r="A140" s="1" t="s">
        <v>663</v>
      </c>
      <c r="B140" s="1" t="s">
        <v>1094</v>
      </c>
      <c r="C140" s="1" t="s">
        <v>1095</v>
      </c>
      <c r="D140" s="1" t="s">
        <v>1080</v>
      </c>
      <c r="E140" s="2">
        <v>510</v>
      </c>
      <c r="F140" s="1" t="s">
        <v>1096</v>
      </c>
      <c r="G140" s="2" t="s">
        <v>18</v>
      </c>
      <c r="H140" s="1" t="s">
        <v>8095</v>
      </c>
      <c r="I140" s="3">
        <v>45167.461504629631</v>
      </c>
      <c r="J140" s="4">
        <v>245000</v>
      </c>
      <c r="K140" s="5">
        <v>57600</v>
      </c>
      <c r="L140" s="5">
        <v>228900</v>
      </c>
      <c r="M140" s="5">
        <f t="shared" si="5"/>
        <v>286500</v>
      </c>
      <c r="N140" s="38">
        <v>1.6</v>
      </c>
      <c r="O140" s="38">
        <v>1.6</v>
      </c>
    </row>
    <row r="141" spans="1:15" s="1" customFormat="1">
      <c r="A141" s="1" t="s">
        <v>663</v>
      </c>
      <c r="B141" s="1" t="s">
        <v>1097</v>
      </c>
      <c r="C141" s="1" t="s">
        <v>1098</v>
      </c>
      <c r="D141" s="1" t="s">
        <v>1099</v>
      </c>
      <c r="E141" s="2">
        <v>510</v>
      </c>
      <c r="F141" s="1" t="s">
        <v>1100</v>
      </c>
      <c r="G141" s="2" t="s">
        <v>18</v>
      </c>
      <c r="H141" s="1" t="s">
        <v>8096</v>
      </c>
      <c r="I141" s="3">
        <v>45135.446909722225</v>
      </c>
      <c r="J141" s="4">
        <v>730000</v>
      </c>
      <c r="K141" s="5">
        <v>170300</v>
      </c>
      <c r="L141" s="5">
        <v>457600</v>
      </c>
      <c r="M141" s="5">
        <f t="shared" si="5"/>
        <v>627900</v>
      </c>
      <c r="N141" s="38">
        <v>1.75</v>
      </c>
      <c r="O141" s="38">
        <v>1.75</v>
      </c>
    </row>
    <row r="142" spans="1:15" s="1" customFormat="1">
      <c r="A142" s="1" t="s">
        <v>663</v>
      </c>
      <c r="B142" s="1" t="s">
        <v>1101</v>
      </c>
      <c r="C142" s="1" t="s">
        <v>1102</v>
      </c>
      <c r="D142" s="1" t="s">
        <v>1099</v>
      </c>
      <c r="E142" s="2">
        <v>510</v>
      </c>
      <c r="F142" s="1" t="s">
        <v>1103</v>
      </c>
      <c r="G142" s="2" t="s">
        <v>18</v>
      </c>
      <c r="H142" s="1" t="s">
        <v>8097</v>
      </c>
      <c r="I142" s="3">
        <v>44998.440891203703</v>
      </c>
      <c r="J142" s="4">
        <v>700000</v>
      </c>
      <c r="K142" s="5">
        <v>140900</v>
      </c>
      <c r="L142" s="5">
        <v>508000</v>
      </c>
      <c r="M142" s="5">
        <f t="shared" si="5"/>
        <v>648900</v>
      </c>
      <c r="N142" s="38">
        <v>1.75</v>
      </c>
      <c r="O142" s="38">
        <v>1.75</v>
      </c>
    </row>
    <row r="143" spans="1:15" s="1" customFormat="1">
      <c r="A143" s="1" t="s">
        <v>663</v>
      </c>
      <c r="B143" s="1" t="s">
        <v>1104</v>
      </c>
      <c r="C143" s="1" t="s">
        <v>1105</v>
      </c>
      <c r="D143" s="1" t="s">
        <v>1099</v>
      </c>
      <c r="E143" s="2">
        <v>510</v>
      </c>
      <c r="F143" s="1" t="s">
        <v>1106</v>
      </c>
      <c r="G143" s="2" t="s">
        <v>18</v>
      </c>
      <c r="H143" s="1" t="s">
        <v>8098</v>
      </c>
      <c r="I143" s="3">
        <v>45121.590601851851</v>
      </c>
      <c r="J143" s="4">
        <v>725000</v>
      </c>
      <c r="K143" s="5">
        <v>140900</v>
      </c>
      <c r="L143" s="5">
        <v>571000</v>
      </c>
      <c r="M143" s="5">
        <f t="shared" ref="M143:M162" si="6">SUM(K143:L143)</f>
        <v>711900</v>
      </c>
      <c r="N143" s="38">
        <v>1.75</v>
      </c>
      <c r="O143" s="38">
        <v>1.75</v>
      </c>
    </row>
    <row r="144" spans="1:15" s="1" customFormat="1">
      <c r="A144" s="1" t="s">
        <v>663</v>
      </c>
      <c r="B144" s="1" t="s">
        <v>1107</v>
      </c>
      <c r="C144" s="1" t="s">
        <v>1108</v>
      </c>
      <c r="D144" s="1" t="s">
        <v>1099</v>
      </c>
      <c r="E144" s="2">
        <v>510</v>
      </c>
      <c r="F144" s="1" t="s">
        <v>1109</v>
      </c>
      <c r="G144" s="2" t="s">
        <v>18</v>
      </c>
      <c r="H144" s="1" t="s">
        <v>8099</v>
      </c>
      <c r="I144" s="3">
        <v>45243.520509259259</v>
      </c>
      <c r="J144" s="4">
        <v>643000</v>
      </c>
      <c r="K144" s="5">
        <v>178500</v>
      </c>
      <c r="L144" s="5">
        <v>546600</v>
      </c>
      <c r="M144" s="5">
        <f t="shared" si="6"/>
        <v>725100</v>
      </c>
      <c r="N144" s="38">
        <v>1.75</v>
      </c>
      <c r="O144" s="38">
        <v>1.75</v>
      </c>
    </row>
    <row r="145" spans="1:15" s="1" customFormat="1">
      <c r="A145" s="1" t="s">
        <v>663</v>
      </c>
      <c r="B145" s="1" t="s">
        <v>1110</v>
      </c>
      <c r="C145" s="1" t="s">
        <v>1111</v>
      </c>
      <c r="D145" s="1" t="s">
        <v>1099</v>
      </c>
      <c r="E145" s="2">
        <v>510</v>
      </c>
      <c r="F145" s="1" t="s">
        <v>1112</v>
      </c>
      <c r="G145" s="2" t="s">
        <v>18</v>
      </c>
      <c r="H145" s="1" t="s">
        <v>8100</v>
      </c>
      <c r="I145" s="3">
        <v>45176.621331018519</v>
      </c>
      <c r="J145" s="4">
        <v>625000</v>
      </c>
      <c r="K145" s="5">
        <v>211200</v>
      </c>
      <c r="L145" s="5">
        <v>549200</v>
      </c>
      <c r="M145" s="5">
        <f t="shared" si="6"/>
        <v>760400</v>
      </c>
      <c r="N145" s="38">
        <v>1.75</v>
      </c>
      <c r="O145" s="38">
        <v>1.75</v>
      </c>
    </row>
    <row r="146" spans="1:15" s="1" customFormat="1">
      <c r="A146" s="1" t="s">
        <v>663</v>
      </c>
      <c r="B146" s="1" t="s">
        <v>1113</v>
      </c>
      <c r="C146" s="1" t="s">
        <v>1114</v>
      </c>
      <c r="D146" s="1" t="s">
        <v>1099</v>
      </c>
      <c r="E146" s="2">
        <v>510</v>
      </c>
      <c r="F146" s="1" t="s">
        <v>1115</v>
      </c>
      <c r="G146" s="2" t="s">
        <v>18</v>
      </c>
      <c r="H146" s="1" t="s">
        <v>8101</v>
      </c>
      <c r="I146" s="3">
        <v>45026.586261574077</v>
      </c>
      <c r="J146" s="4">
        <v>504000</v>
      </c>
      <c r="K146" s="5">
        <v>170900</v>
      </c>
      <c r="L146" s="5">
        <v>577300</v>
      </c>
      <c r="M146" s="5">
        <f t="shared" si="6"/>
        <v>748200</v>
      </c>
      <c r="N146" s="38">
        <v>1.75</v>
      </c>
      <c r="O146" s="38">
        <v>1.75</v>
      </c>
    </row>
    <row r="147" spans="1:15" s="1" customFormat="1">
      <c r="A147" s="1" t="s">
        <v>663</v>
      </c>
      <c r="B147" s="1" t="s">
        <v>1116</v>
      </c>
      <c r="C147" s="1" t="s">
        <v>1117</v>
      </c>
      <c r="D147" s="1" t="s">
        <v>1118</v>
      </c>
      <c r="E147" s="2">
        <v>510</v>
      </c>
      <c r="F147" s="1" t="s">
        <v>1119</v>
      </c>
      <c r="G147" s="2" t="s">
        <v>18</v>
      </c>
      <c r="H147" s="1" t="s">
        <v>8102</v>
      </c>
      <c r="I147" s="3">
        <v>45009.59878472222</v>
      </c>
      <c r="J147" s="4">
        <v>331900</v>
      </c>
      <c r="K147" s="5">
        <v>54600</v>
      </c>
      <c r="L147" s="5">
        <v>237000</v>
      </c>
      <c r="M147" s="5">
        <f t="shared" si="6"/>
        <v>291600</v>
      </c>
      <c r="N147" s="38">
        <v>1.5</v>
      </c>
      <c r="O147" s="38">
        <v>1.5</v>
      </c>
    </row>
    <row r="148" spans="1:15" s="1" customFormat="1">
      <c r="A148" s="1" t="s">
        <v>663</v>
      </c>
      <c r="B148" s="1" t="s">
        <v>1120</v>
      </c>
      <c r="C148" s="1" t="s">
        <v>1121</v>
      </c>
      <c r="D148" s="1" t="s">
        <v>1118</v>
      </c>
      <c r="E148" s="2">
        <v>510</v>
      </c>
      <c r="F148" s="1" t="s">
        <v>1122</v>
      </c>
      <c r="G148" s="2" t="s">
        <v>18</v>
      </c>
      <c r="H148" s="1" t="s">
        <v>8103</v>
      </c>
      <c r="I148" s="3">
        <v>45128.658449074072</v>
      </c>
      <c r="J148" s="4">
        <v>550000</v>
      </c>
      <c r="K148" s="5">
        <v>70200</v>
      </c>
      <c r="L148" s="5">
        <v>479900</v>
      </c>
      <c r="M148" s="5">
        <f t="shared" si="6"/>
        <v>550100</v>
      </c>
      <c r="N148" s="38">
        <v>1.5</v>
      </c>
      <c r="O148" s="38">
        <v>1.5</v>
      </c>
    </row>
    <row r="149" spans="1:15" s="1" customFormat="1">
      <c r="A149" s="1" t="s">
        <v>663</v>
      </c>
      <c r="B149" s="1" t="s">
        <v>1123</v>
      </c>
      <c r="C149" s="1" t="s">
        <v>1124</v>
      </c>
      <c r="D149" s="1" t="s">
        <v>1118</v>
      </c>
      <c r="E149" s="2">
        <v>510</v>
      </c>
      <c r="F149" s="1" t="s">
        <v>1125</v>
      </c>
      <c r="G149" s="2" t="s">
        <v>18</v>
      </c>
      <c r="H149" s="1" t="s">
        <v>8104</v>
      </c>
      <c r="I149" s="3">
        <v>45113.399421296293</v>
      </c>
      <c r="J149" s="4">
        <v>395000</v>
      </c>
      <c r="K149" s="5">
        <v>61300</v>
      </c>
      <c r="L149" s="5">
        <v>345900</v>
      </c>
      <c r="M149" s="5">
        <f t="shared" si="6"/>
        <v>407200</v>
      </c>
      <c r="N149" s="38">
        <v>1.5</v>
      </c>
      <c r="O149" s="38">
        <v>1.5</v>
      </c>
    </row>
    <row r="150" spans="1:15" s="1" customFormat="1">
      <c r="A150" s="1" t="s">
        <v>663</v>
      </c>
      <c r="B150" s="1" t="s">
        <v>1126</v>
      </c>
      <c r="C150" s="1" t="s">
        <v>1127</v>
      </c>
      <c r="D150" s="1" t="s">
        <v>1128</v>
      </c>
      <c r="E150" s="2">
        <v>510</v>
      </c>
      <c r="F150" s="1" t="s">
        <v>1129</v>
      </c>
      <c r="G150" s="2" t="s">
        <v>18</v>
      </c>
      <c r="H150" s="1" t="s">
        <v>8105</v>
      </c>
      <c r="I150" s="3">
        <v>45195.358310185184</v>
      </c>
      <c r="J150" s="4">
        <v>530000</v>
      </c>
      <c r="K150" s="5">
        <v>156200</v>
      </c>
      <c r="L150" s="5">
        <v>422100</v>
      </c>
      <c r="M150" s="5">
        <f t="shared" si="6"/>
        <v>578300</v>
      </c>
      <c r="N150" s="38">
        <v>1.67</v>
      </c>
      <c r="O150" s="38">
        <v>1.67</v>
      </c>
    </row>
    <row r="151" spans="1:15" s="1" customFormat="1">
      <c r="A151" s="1" t="s">
        <v>663</v>
      </c>
      <c r="B151" s="1" t="s">
        <v>1130</v>
      </c>
      <c r="C151" s="1" t="s">
        <v>1131</v>
      </c>
      <c r="D151" s="1" t="s">
        <v>1128</v>
      </c>
      <c r="E151" s="2">
        <v>510</v>
      </c>
      <c r="F151" s="1" t="s">
        <v>1132</v>
      </c>
      <c r="G151" s="2" t="s">
        <v>18</v>
      </c>
      <c r="H151" s="1" t="s">
        <v>8106</v>
      </c>
      <c r="I151" s="3">
        <v>45005.453784722224</v>
      </c>
      <c r="J151" s="4">
        <v>390000</v>
      </c>
      <c r="K151" s="5">
        <v>127700</v>
      </c>
      <c r="L151" s="5">
        <v>305000</v>
      </c>
      <c r="M151" s="5">
        <f t="shared" si="6"/>
        <v>432700</v>
      </c>
      <c r="N151" s="38">
        <v>1.67</v>
      </c>
      <c r="O151" s="38">
        <v>1.67</v>
      </c>
    </row>
    <row r="152" spans="1:15" s="1" customFormat="1">
      <c r="A152" s="1" t="s">
        <v>663</v>
      </c>
      <c r="B152" s="1" t="s">
        <v>1133</v>
      </c>
      <c r="C152" s="1" t="s">
        <v>1134</v>
      </c>
      <c r="D152" s="1" t="s">
        <v>1128</v>
      </c>
      <c r="E152" s="2">
        <v>510</v>
      </c>
      <c r="F152" s="1" t="s">
        <v>1135</v>
      </c>
      <c r="G152" s="2" t="s">
        <v>18</v>
      </c>
      <c r="H152" s="1" t="s">
        <v>8107</v>
      </c>
      <c r="I152" s="3">
        <v>45193.424189814818</v>
      </c>
      <c r="J152" s="4">
        <v>399900</v>
      </c>
      <c r="K152" s="5">
        <v>126100</v>
      </c>
      <c r="L152" s="5">
        <v>324200</v>
      </c>
      <c r="M152" s="5">
        <f t="shared" si="6"/>
        <v>450300</v>
      </c>
      <c r="N152" s="38">
        <v>1.67</v>
      </c>
      <c r="O152" s="38">
        <v>1.67</v>
      </c>
    </row>
    <row r="153" spans="1:15" s="1" customFormat="1">
      <c r="A153" s="1" t="s">
        <v>663</v>
      </c>
      <c r="B153" s="1" t="s">
        <v>1136</v>
      </c>
      <c r="C153" s="1" t="s">
        <v>1137</v>
      </c>
      <c r="D153" s="1" t="s">
        <v>1128</v>
      </c>
      <c r="E153" s="2">
        <v>510</v>
      </c>
      <c r="F153" s="1" t="s">
        <v>1138</v>
      </c>
      <c r="G153" s="2" t="s">
        <v>18</v>
      </c>
      <c r="H153" s="1" t="s">
        <v>8108</v>
      </c>
      <c r="I153" s="3">
        <v>45141.666076388887</v>
      </c>
      <c r="J153" s="4">
        <v>409900</v>
      </c>
      <c r="K153" s="5">
        <v>141400</v>
      </c>
      <c r="L153" s="5">
        <v>348600</v>
      </c>
      <c r="M153" s="5">
        <f t="shared" si="6"/>
        <v>490000</v>
      </c>
      <c r="N153" s="38">
        <v>1.67</v>
      </c>
      <c r="O153" s="38">
        <v>1.67</v>
      </c>
    </row>
    <row r="154" spans="1:15" s="1" customFormat="1">
      <c r="A154" s="1" t="s">
        <v>663</v>
      </c>
      <c r="B154" s="1" t="s">
        <v>1139</v>
      </c>
      <c r="C154" s="1" t="s">
        <v>1140</v>
      </c>
      <c r="D154" s="1" t="s">
        <v>1141</v>
      </c>
      <c r="E154" s="2">
        <v>510</v>
      </c>
      <c r="F154" s="1" t="s">
        <v>1142</v>
      </c>
      <c r="G154" s="2" t="s">
        <v>18</v>
      </c>
      <c r="H154" s="1" t="s">
        <v>8109</v>
      </c>
      <c r="I154" s="3">
        <v>44981.589212962965</v>
      </c>
      <c r="J154" s="4">
        <v>400000</v>
      </c>
      <c r="K154" s="5">
        <v>63800</v>
      </c>
      <c r="L154" s="5">
        <v>212900</v>
      </c>
      <c r="M154" s="5">
        <f t="shared" si="6"/>
        <v>276700</v>
      </c>
      <c r="N154" s="38">
        <v>1.72</v>
      </c>
      <c r="O154" s="38">
        <v>2.0700772911299223</v>
      </c>
    </row>
    <row r="155" spans="1:15" s="1" customFormat="1">
      <c r="A155" s="1" t="s">
        <v>663</v>
      </c>
      <c r="B155" s="1" t="s">
        <v>1143</v>
      </c>
      <c r="C155" s="1" t="s">
        <v>1144</v>
      </c>
      <c r="D155" s="1" t="s">
        <v>1141</v>
      </c>
      <c r="E155" s="2">
        <v>510</v>
      </c>
      <c r="F155" s="1" t="s">
        <v>1145</v>
      </c>
      <c r="G155" s="2" t="s">
        <v>18</v>
      </c>
      <c r="H155" s="1" t="s">
        <v>8110</v>
      </c>
      <c r="I155" s="3">
        <v>45205.476284722223</v>
      </c>
      <c r="J155" s="4">
        <v>290000</v>
      </c>
      <c r="K155" s="5">
        <v>55900</v>
      </c>
      <c r="L155" s="5">
        <v>153100</v>
      </c>
      <c r="M155" s="5">
        <f t="shared" si="6"/>
        <v>209000</v>
      </c>
      <c r="N155" s="38">
        <v>1.72</v>
      </c>
      <c r="O155" s="38">
        <v>2.0700772911299223</v>
      </c>
    </row>
    <row r="156" spans="1:15" s="1" customFormat="1">
      <c r="A156" s="1" t="s">
        <v>663</v>
      </c>
      <c r="B156" s="1" t="s">
        <v>1146</v>
      </c>
      <c r="C156" s="1" t="s">
        <v>1147</v>
      </c>
      <c r="D156" s="1" t="s">
        <v>1141</v>
      </c>
      <c r="E156" s="2">
        <v>510</v>
      </c>
      <c r="F156" s="1" t="s">
        <v>1148</v>
      </c>
      <c r="G156" s="2" t="s">
        <v>18</v>
      </c>
      <c r="H156" s="1" t="s">
        <v>8111</v>
      </c>
      <c r="I156" s="3">
        <v>45002.440138888887</v>
      </c>
      <c r="J156" s="4">
        <v>250000</v>
      </c>
      <c r="K156" s="5">
        <v>60400</v>
      </c>
      <c r="L156" s="5">
        <v>122600</v>
      </c>
      <c r="M156" s="5">
        <f t="shared" si="6"/>
        <v>183000</v>
      </c>
      <c r="N156" s="38">
        <v>1.72</v>
      </c>
      <c r="O156" s="38">
        <v>2.0700772911299223</v>
      </c>
    </row>
    <row r="157" spans="1:15" s="1" customFormat="1">
      <c r="A157" s="1" t="s">
        <v>663</v>
      </c>
      <c r="B157" s="1" t="s">
        <v>1149</v>
      </c>
      <c r="C157" s="1" t="s">
        <v>1150</v>
      </c>
      <c r="D157" s="1" t="s">
        <v>1141</v>
      </c>
      <c r="E157" s="2">
        <v>510</v>
      </c>
      <c r="F157" s="1" t="s">
        <v>1151</v>
      </c>
      <c r="G157" s="2" t="s">
        <v>18</v>
      </c>
      <c r="H157" s="1" t="s">
        <v>8112</v>
      </c>
      <c r="I157" s="3">
        <v>45219.655462962961</v>
      </c>
      <c r="J157" s="4">
        <v>220000</v>
      </c>
      <c r="K157" s="5">
        <v>54200</v>
      </c>
      <c r="L157" s="5">
        <v>114900</v>
      </c>
      <c r="M157" s="5">
        <f t="shared" si="6"/>
        <v>169100</v>
      </c>
      <c r="N157" s="38">
        <v>1.72</v>
      </c>
      <c r="O157" s="38">
        <v>2.0700772911299223</v>
      </c>
    </row>
    <row r="158" spans="1:15" s="1" customFormat="1">
      <c r="A158" s="1" t="s">
        <v>663</v>
      </c>
      <c r="B158" s="1" t="s">
        <v>1152</v>
      </c>
      <c r="C158" s="1" t="s">
        <v>1153</v>
      </c>
      <c r="D158" s="1" t="s">
        <v>1141</v>
      </c>
      <c r="E158" s="2">
        <v>510</v>
      </c>
      <c r="F158" s="1" t="s">
        <v>1154</v>
      </c>
      <c r="G158" s="2" t="s">
        <v>18</v>
      </c>
      <c r="H158" s="1" t="s">
        <v>8113</v>
      </c>
      <c r="I158" s="3">
        <v>45083.47420138889</v>
      </c>
      <c r="J158" s="4">
        <v>238820</v>
      </c>
      <c r="K158" s="5">
        <v>59900</v>
      </c>
      <c r="L158" s="5">
        <v>125500</v>
      </c>
      <c r="M158" s="5">
        <f t="shared" si="6"/>
        <v>185400</v>
      </c>
      <c r="N158" s="38">
        <v>1.72</v>
      </c>
      <c r="O158" s="38">
        <v>2.0700772911299223</v>
      </c>
    </row>
    <row r="159" spans="1:15" s="1" customFormat="1">
      <c r="A159" s="1" t="s">
        <v>663</v>
      </c>
      <c r="B159" s="1" t="s">
        <v>1155</v>
      </c>
      <c r="C159" s="1" t="s">
        <v>1156</v>
      </c>
      <c r="D159" s="1" t="s">
        <v>1141</v>
      </c>
      <c r="E159" s="2">
        <v>510</v>
      </c>
      <c r="F159" s="1" t="s">
        <v>1157</v>
      </c>
      <c r="G159" s="2" t="s">
        <v>18</v>
      </c>
      <c r="H159" s="1" t="s">
        <v>8114</v>
      </c>
      <c r="I159" s="3">
        <v>45168.403877314813</v>
      </c>
      <c r="J159" s="4">
        <v>218000</v>
      </c>
      <c r="K159" s="5">
        <v>55900</v>
      </c>
      <c r="L159" s="5">
        <v>130800</v>
      </c>
      <c r="M159" s="5">
        <f t="shared" si="6"/>
        <v>186700</v>
      </c>
      <c r="N159" s="38">
        <v>1.72</v>
      </c>
      <c r="O159" s="38">
        <v>2.0700772911299223</v>
      </c>
    </row>
    <row r="160" spans="1:15" s="1" customFormat="1">
      <c r="A160" s="1" t="s">
        <v>663</v>
      </c>
      <c r="B160" s="1" t="s">
        <v>1158</v>
      </c>
      <c r="C160" s="1" t="s">
        <v>1159</v>
      </c>
      <c r="D160" s="1" t="s">
        <v>1141</v>
      </c>
      <c r="E160" s="2">
        <v>510</v>
      </c>
      <c r="F160" s="1" t="s">
        <v>1160</v>
      </c>
      <c r="G160" s="2" t="s">
        <v>18</v>
      </c>
      <c r="H160" s="1" t="s">
        <v>8115</v>
      </c>
      <c r="I160" s="3">
        <v>45231.363715277781</v>
      </c>
      <c r="J160" s="4">
        <v>345000</v>
      </c>
      <c r="K160" s="5">
        <v>75500</v>
      </c>
      <c r="L160" s="5">
        <v>224500</v>
      </c>
      <c r="M160" s="5">
        <f t="shared" si="6"/>
        <v>300000</v>
      </c>
      <c r="N160" s="38">
        <v>1.72</v>
      </c>
      <c r="O160" s="38">
        <v>2.0700772911299223</v>
      </c>
    </row>
    <row r="161" spans="1:15" s="1" customFormat="1">
      <c r="A161" s="1" t="s">
        <v>663</v>
      </c>
      <c r="B161" s="1" t="s">
        <v>1161</v>
      </c>
      <c r="C161" s="1" t="s">
        <v>1162</v>
      </c>
      <c r="D161" s="1" t="s">
        <v>1141</v>
      </c>
      <c r="E161" s="2">
        <v>510</v>
      </c>
      <c r="F161" s="1" t="s">
        <v>1163</v>
      </c>
      <c r="G161" s="2" t="s">
        <v>18</v>
      </c>
      <c r="H161" s="1" t="s">
        <v>8116</v>
      </c>
      <c r="I161" s="3">
        <v>45176.411226851851</v>
      </c>
      <c r="J161" s="4">
        <v>240000</v>
      </c>
      <c r="K161" s="5">
        <v>60200</v>
      </c>
      <c r="L161" s="5">
        <v>161700</v>
      </c>
      <c r="M161" s="5">
        <f t="shared" si="6"/>
        <v>221900</v>
      </c>
      <c r="N161" s="38">
        <v>1.72</v>
      </c>
      <c r="O161" s="38">
        <v>2.0700772911299223</v>
      </c>
    </row>
    <row r="162" spans="1:15" s="1" customFormat="1">
      <c r="A162" s="1" t="s">
        <v>663</v>
      </c>
      <c r="B162" s="1" t="s">
        <v>1164</v>
      </c>
      <c r="C162" s="1" t="s">
        <v>1165</v>
      </c>
      <c r="D162" s="1" t="s">
        <v>1141</v>
      </c>
      <c r="E162" s="2">
        <v>510</v>
      </c>
      <c r="F162" s="1" t="s">
        <v>1166</v>
      </c>
      <c r="G162" s="2" t="s">
        <v>18</v>
      </c>
      <c r="H162" s="1" t="s">
        <v>8117</v>
      </c>
      <c r="I162" s="3">
        <v>44972.49796296296</v>
      </c>
      <c r="J162" s="4">
        <v>208000</v>
      </c>
      <c r="K162" s="5">
        <v>54200</v>
      </c>
      <c r="L162" s="5">
        <v>144700</v>
      </c>
      <c r="M162" s="5">
        <f t="shared" si="6"/>
        <v>198900</v>
      </c>
      <c r="N162" s="38">
        <v>1.72</v>
      </c>
      <c r="O162" s="38">
        <v>2.0700772911299223</v>
      </c>
    </row>
    <row r="163" spans="1:15" s="1" customFormat="1">
      <c r="A163" s="1" t="s">
        <v>663</v>
      </c>
      <c r="B163" s="1" t="s">
        <v>1167</v>
      </c>
      <c r="C163" s="1" t="s">
        <v>1168</v>
      </c>
      <c r="D163" s="1" t="s">
        <v>1141</v>
      </c>
      <c r="E163" s="2">
        <v>510</v>
      </c>
      <c r="F163" s="1" t="s">
        <v>1169</v>
      </c>
      <c r="G163" s="2" t="s">
        <v>18</v>
      </c>
      <c r="H163" s="1" t="s">
        <v>8118</v>
      </c>
      <c r="I163" s="3">
        <v>45261.600902777776</v>
      </c>
      <c r="J163" s="4">
        <v>327000</v>
      </c>
      <c r="K163" s="5">
        <v>57500</v>
      </c>
      <c r="L163" s="5">
        <v>214200</v>
      </c>
      <c r="M163" s="5">
        <v>271700</v>
      </c>
      <c r="N163" s="38">
        <v>1.72</v>
      </c>
      <c r="O163" s="38">
        <v>2.0700772911299223</v>
      </c>
    </row>
    <row r="164" spans="1:15" s="1" customFormat="1">
      <c r="A164" s="1" t="s">
        <v>663</v>
      </c>
      <c r="B164" s="1" t="s">
        <v>1170</v>
      </c>
      <c r="C164" s="1" t="s">
        <v>1171</v>
      </c>
      <c r="D164" s="1" t="s">
        <v>1141</v>
      </c>
      <c r="E164" s="2">
        <v>510</v>
      </c>
      <c r="F164" s="1" t="s">
        <v>1172</v>
      </c>
      <c r="G164" s="2" t="s">
        <v>18</v>
      </c>
      <c r="H164" s="1" t="s">
        <v>8119</v>
      </c>
      <c r="I164" s="3">
        <v>45141.612986111111</v>
      </c>
      <c r="J164" s="4">
        <v>292175</v>
      </c>
      <c r="K164" s="5">
        <v>57000</v>
      </c>
      <c r="L164" s="5">
        <v>261800</v>
      </c>
      <c r="M164" s="5">
        <f t="shared" ref="M164:M210" si="7">SUM(K164:L164)</f>
        <v>318800</v>
      </c>
      <c r="N164" s="38">
        <v>1.72</v>
      </c>
      <c r="O164" s="38">
        <v>2.0700772911299223</v>
      </c>
    </row>
    <row r="165" spans="1:15" s="1" customFormat="1">
      <c r="A165" s="1" t="s">
        <v>663</v>
      </c>
      <c r="B165" s="1" t="s">
        <v>1173</v>
      </c>
      <c r="C165" s="1" t="s">
        <v>1174</v>
      </c>
      <c r="D165" s="1" t="s">
        <v>1175</v>
      </c>
      <c r="E165" s="2">
        <v>550</v>
      </c>
      <c r="F165" s="1" t="s">
        <v>1176</v>
      </c>
      <c r="G165" s="2" t="s">
        <v>18</v>
      </c>
      <c r="H165" s="1" t="s">
        <v>8120</v>
      </c>
      <c r="I165" s="3">
        <v>45268.51667824074</v>
      </c>
      <c r="J165" s="4">
        <v>270000</v>
      </c>
      <c r="K165" s="5">
        <v>28900</v>
      </c>
      <c r="L165" s="5">
        <v>160900</v>
      </c>
      <c r="M165" s="5">
        <f t="shared" si="7"/>
        <v>189800</v>
      </c>
      <c r="N165" s="38">
        <v>1.54</v>
      </c>
      <c r="O165" s="38">
        <v>1.76</v>
      </c>
    </row>
    <row r="166" spans="1:15" s="1" customFormat="1">
      <c r="A166" s="1" t="s">
        <v>663</v>
      </c>
      <c r="B166" s="1" t="s">
        <v>1177</v>
      </c>
      <c r="C166" s="1" t="s">
        <v>1178</v>
      </c>
      <c r="D166" s="1" t="s">
        <v>1175</v>
      </c>
      <c r="E166" s="2">
        <v>550</v>
      </c>
      <c r="F166" s="1" t="s">
        <v>1179</v>
      </c>
      <c r="G166" s="2" t="s">
        <v>18</v>
      </c>
      <c r="H166" s="1" t="s">
        <v>8121</v>
      </c>
      <c r="I166" s="3">
        <v>44967.434699074074</v>
      </c>
      <c r="J166" s="4">
        <v>270000</v>
      </c>
      <c r="K166" s="5">
        <v>28900</v>
      </c>
      <c r="L166" s="5">
        <v>165500</v>
      </c>
      <c r="M166" s="5">
        <f t="shared" si="7"/>
        <v>194400</v>
      </c>
      <c r="N166" s="38">
        <v>1.54</v>
      </c>
      <c r="O166" s="38">
        <v>1.76</v>
      </c>
    </row>
    <row r="167" spans="1:15" s="1" customFormat="1">
      <c r="A167" s="1" t="s">
        <v>663</v>
      </c>
      <c r="B167" s="1" t="s">
        <v>1180</v>
      </c>
      <c r="C167" s="1" t="s">
        <v>1181</v>
      </c>
      <c r="D167" s="1" t="s">
        <v>1175</v>
      </c>
      <c r="E167" s="2">
        <v>510</v>
      </c>
      <c r="F167" s="1" t="s">
        <v>1182</v>
      </c>
      <c r="G167" s="2" t="s">
        <v>18</v>
      </c>
      <c r="H167" s="1" t="s">
        <v>8122</v>
      </c>
      <c r="I167" s="3">
        <v>45070.350254629629</v>
      </c>
      <c r="J167" s="4">
        <v>325000</v>
      </c>
      <c r="K167" s="5">
        <v>52900</v>
      </c>
      <c r="L167" s="5">
        <v>181600</v>
      </c>
      <c r="M167" s="5">
        <f t="shared" si="7"/>
        <v>234500</v>
      </c>
      <c r="N167" s="38">
        <v>1.54</v>
      </c>
      <c r="O167" s="38">
        <v>1.76</v>
      </c>
    </row>
    <row r="168" spans="1:15" s="1" customFormat="1">
      <c r="A168" s="1" t="s">
        <v>663</v>
      </c>
      <c r="B168" s="1" t="s">
        <v>1183</v>
      </c>
      <c r="C168" s="1" t="s">
        <v>1184</v>
      </c>
      <c r="D168" s="1" t="s">
        <v>1175</v>
      </c>
      <c r="E168" s="2">
        <v>550</v>
      </c>
      <c r="F168" s="1" t="s">
        <v>1185</v>
      </c>
      <c r="G168" s="2" t="s">
        <v>18</v>
      </c>
      <c r="H168" s="1" t="s">
        <v>8123</v>
      </c>
      <c r="I168" s="3">
        <v>45093.367592592593</v>
      </c>
      <c r="J168" s="4">
        <v>245000</v>
      </c>
      <c r="K168" s="5">
        <v>28900</v>
      </c>
      <c r="L168" s="5">
        <v>150600</v>
      </c>
      <c r="M168" s="5">
        <f t="shared" si="7"/>
        <v>179500</v>
      </c>
      <c r="N168" s="38">
        <v>1.54</v>
      </c>
      <c r="O168" s="38">
        <v>1.76</v>
      </c>
    </row>
    <row r="169" spans="1:15" s="1" customFormat="1">
      <c r="A169" s="1" t="s">
        <v>663</v>
      </c>
      <c r="B169" s="1" t="s">
        <v>1186</v>
      </c>
      <c r="C169" s="1" t="s">
        <v>1187</v>
      </c>
      <c r="D169" s="1" t="s">
        <v>1175</v>
      </c>
      <c r="E169" s="2">
        <v>550</v>
      </c>
      <c r="F169" s="1" t="s">
        <v>1188</v>
      </c>
      <c r="G169" s="2" t="s">
        <v>18</v>
      </c>
      <c r="H169" s="1" t="s">
        <v>8124</v>
      </c>
      <c r="I169" s="3">
        <v>45219.351180555554</v>
      </c>
      <c r="J169" s="4">
        <v>262000</v>
      </c>
      <c r="K169" s="5">
        <v>28900</v>
      </c>
      <c r="L169" s="5">
        <v>166100</v>
      </c>
      <c r="M169" s="5">
        <f t="shared" si="7"/>
        <v>195000</v>
      </c>
      <c r="N169" s="38">
        <v>1.54</v>
      </c>
      <c r="O169" s="38">
        <v>1.76</v>
      </c>
    </row>
    <row r="170" spans="1:15" s="1" customFormat="1">
      <c r="A170" s="1" t="s">
        <v>663</v>
      </c>
      <c r="B170" s="1" t="s">
        <v>1189</v>
      </c>
      <c r="C170" s="1" t="s">
        <v>1190</v>
      </c>
      <c r="D170" s="1" t="s">
        <v>1175</v>
      </c>
      <c r="E170" s="2">
        <v>550</v>
      </c>
      <c r="F170" s="1" t="s">
        <v>1191</v>
      </c>
      <c r="G170" s="2" t="s">
        <v>18</v>
      </c>
      <c r="H170" s="1" t="s">
        <v>8125</v>
      </c>
      <c r="I170" s="3">
        <v>45260.352708333332</v>
      </c>
      <c r="J170" s="4">
        <v>240000</v>
      </c>
      <c r="K170" s="5">
        <v>28900</v>
      </c>
      <c r="L170" s="5">
        <v>153300</v>
      </c>
      <c r="M170" s="5">
        <f t="shared" si="7"/>
        <v>182200</v>
      </c>
      <c r="N170" s="38">
        <v>1.54</v>
      </c>
      <c r="O170" s="38">
        <v>1.76</v>
      </c>
    </row>
    <row r="171" spans="1:15" s="1" customFormat="1">
      <c r="A171" s="1" t="s">
        <v>663</v>
      </c>
      <c r="B171" s="1" t="s">
        <v>1192</v>
      </c>
      <c r="C171" s="1" t="s">
        <v>1193</v>
      </c>
      <c r="D171" s="1" t="s">
        <v>1175</v>
      </c>
      <c r="E171" s="2">
        <v>510</v>
      </c>
      <c r="F171" s="1" t="s">
        <v>1194</v>
      </c>
      <c r="G171" s="2" t="s">
        <v>18</v>
      </c>
      <c r="H171" s="1" t="s">
        <v>8126</v>
      </c>
      <c r="I171" s="3">
        <v>45176.338425925926</v>
      </c>
      <c r="J171" s="4">
        <v>279500</v>
      </c>
      <c r="K171" s="5">
        <v>52000</v>
      </c>
      <c r="L171" s="5">
        <v>162800</v>
      </c>
      <c r="M171" s="5">
        <f t="shared" si="7"/>
        <v>214800</v>
      </c>
      <c r="N171" s="38">
        <v>1.54</v>
      </c>
      <c r="O171" s="38">
        <v>1.76</v>
      </c>
    </row>
    <row r="172" spans="1:15" s="1" customFormat="1">
      <c r="A172" s="1" t="s">
        <v>663</v>
      </c>
      <c r="B172" s="1" t="s">
        <v>1195</v>
      </c>
      <c r="C172" s="1" t="s">
        <v>1196</v>
      </c>
      <c r="D172" s="1" t="s">
        <v>1175</v>
      </c>
      <c r="E172" s="2">
        <v>550</v>
      </c>
      <c r="F172" s="1" t="s">
        <v>1197</v>
      </c>
      <c r="G172" s="2" t="s">
        <v>18</v>
      </c>
      <c r="H172" s="1" t="s">
        <v>8127</v>
      </c>
      <c r="I172" s="3">
        <v>44935.429062499999</v>
      </c>
      <c r="J172" s="4">
        <v>219900</v>
      </c>
      <c r="K172" s="5">
        <v>26000</v>
      </c>
      <c r="L172" s="5">
        <v>147800</v>
      </c>
      <c r="M172" s="5">
        <f t="shared" si="7"/>
        <v>173800</v>
      </c>
      <c r="N172" s="38">
        <v>1.54</v>
      </c>
      <c r="O172" s="38">
        <v>1.76</v>
      </c>
    </row>
    <row r="173" spans="1:15" s="1" customFormat="1">
      <c r="A173" s="1" t="s">
        <v>663</v>
      </c>
      <c r="B173" s="1" t="s">
        <v>1198</v>
      </c>
      <c r="C173" s="1" t="s">
        <v>1199</v>
      </c>
      <c r="D173" s="1" t="s">
        <v>1175</v>
      </c>
      <c r="E173" s="2">
        <v>550</v>
      </c>
      <c r="F173" s="1" t="s">
        <v>1200</v>
      </c>
      <c r="G173" s="2" t="s">
        <v>18</v>
      </c>
      <c r="H173" s="1" t="s">
        <v>8128</v>
      </c>
      <c r="I173" s="3">
        <v>45040.483159722222</v>
      </c>
      <c r="J173" s="4">
        <v>158000</v>
      </c>
      <c r="K173" s="5">
        <v>13400</v>
      </c>
      <c r="L173" s="5">
        <v>111700</v>
      </c>
      <c r="M173" s="5">
        <f t="shared" si="7"/>
        <v>125100</v>
      </c>
      <c r="N173" s="38">
        <v>1.54</v>
      </c>
      <c r="O173" s="38">
        <v>1.76</v>
      </c>
    </row>
    <row r="174" spans="1:15" s="1" customFormat="1">
      <c r="A174" s="1" t="s">
        <v>663</v>
      </c>
      <c r="B174" s="1" t="s">
        <v>1201</v>
      </c>
      <c r="C174" s="1" t="s">
        <v>1202</v>
      </c>
      <c r="D174" s="1" t="s">
        <v>1175</v>
      </c>
      <c r="E174" s="2">
        <v>510</v>
      </c>
      <c r="F174" s="1" t="s">
        <v>1203</v>
      </c>
      <c r="G174" s="2" t="s">
        <v>18</v>
      </c>
      <c r="H174" s="1" t="s">
        <v>8129</v>
      </c>
      <c r="I174" s="3">
        <v>45126.4218287037</v>
      </c>
      <c r="J174" s="4">
        <v>260000</v>
      </c>
      <c r="K174" s="5">
        <v>75500</v>
      </c>
      <c r="L174" s="5">
        <v>142200</v>
      </c>
      <c r="M174" s="5">
        <f t="shared" si="7"/>
        <v>217700</v>
      </c>
      <c r="N174" s="38">
        <v>1.54</v>
      </c>
      <c r="O174" s="38">
        <v>1.76</v>
      </c>
    </row>
    <row r="175" spans="1:15" s="1" customFormat="1">
      <c r="A175" s="1" t="s">
        <v>663</v>
      </c>
      <c r="B175" s="1" t="s">
        <v>1204</v>
      </c>
      <c r="C175" s="1" t="s">
        <v>1205</v>
      </c>
      <c r="D175" s="1" t="s">
        <v>1175</v>
      </c>
      <c r="E175" s="2">
        <v>510</v>
      </c>
      <c r="F175" s="1" t="s">
        <v>1206</v>
      </c>
      <c r="G175" s="2" t="s">
        <v>18</v>
      </c>
      <c r="H175" s="1" t="s">
        <v>8130</v>
      </c>
      <c r="I175" s="3">
        <v>45239.513888888891</v>
      </c>
      <c r="J175" s="4">
        <v>284900</v>
      </c>
      <c r="K175" s="5">
        <v>45700</v>
      </c>
      <c r="L175" s="5">
        <v>194200</v>
      </c>
      <c r="M175" s="5">
        <f t="shared" si="7"/>
        <v>239900</v>
      </c>
      <c r="N175" s="38">
        <v>1.54</v>
      </c>
      <c r="O175" s="38">
        <v>1.76</v>
      </c>
    </row>
    <row r="176" spans="1:15" s="1" customFormat="1">
      <c r="A176" s="1" t="s">
        <v>663</v>
      </c>
      <c r="B176" s="1" t="s">
        <v>1207</v>
      </c>
      <c r="C176" s="1" t="s">
        <v>1208</v>
      </c>
      <c r="D176" s="1" t="s">
        <v>1175</v>
      </c>
      <c r="E176" s="2">
        <v>510</v>
      </c>
      <c r="F176" s="1" t="s">
        <v>1209</v>
      </c>
      <c r="G176" s="2" t="s">
        <v>18</v>
      </c>
      <c r="H176" s="1" t="s">
        <v>8131</v>
      </c>
      <c r="I176" s="3">
        <v>44963.604988425926</v>
      </c>
      <c r="J176" s="4">
        <v>280000</v>
      </c>
      <c r="K176" s="5">
        <v>52400</v>
      </c>
      <c r="L176" s="5">
        <v>174500</v>
      </c>
      <c r="M176" s="5">
        <f t="shared" si="7"/>
        <v>226900</v>
      </c>
      <c r="N176" s="38">
        <v>1.54</v>
      </c>
      <c r="O176" s="38">
        <v>1.76</v>
      </c>
    </row>
    <row r="177" spans="1:15" s="1" customFormat="1">
      <c r="A177" s="1" t="s">
        <v>663</v>
      </c>
      <c r="B177" s="1" t="s">
        <v>1210</v>
      </c>
      <c r="C177" s="1" t="s">
        <v>1211</v>
      </c>
      <c r="D177" s="1" t="s">
        <v>1175</v>
      </c>
      <c r="E177" s="2">
        <v>510</v>
      </c>
      <c r="F177" s="1" t="s">
        <v>1212</v>
      </c>
      <c r="G177" s="2" t="s">
        <v>18</v>
      </c>
      <c r="H177" s="1" t="s">
        <v>8132</v>
      </c>
      <c r="I177" s="3">
        <v>44986.407222222224</v>
      </c>
      <c r="J177" s="4">
        <v>240000</v>
      </c>
      <c r="K177" s="5">
        <v>55700</v>
      </c>
      <c r="L177" s="5">
        <v>154800</v>
      </c>
      <c r="M177" s="5">
        <f t="shared" si="7"/>
        <v>210500</v>
      </c>
      <c r="N177" s="38">
        <v>1.54</v>
      </c>
      <c r="O177" s="38">
        <v>1.76</v>
      </c>
    </row>
    <row r="178" spans="1:15" s="1" customFormat="1">
      <c r="A178" s="1" t="s">
        <v>663</v>
      </c>
      <c r="B178" s="1" t="s">
        <v>1213</v>
      </c>
      <c r="C178" s="1" t="s">
        <v>1214</v>
      </c>
      <c r="D178" s="1" t="s">
        <v>1175</v>
      </c>
      <c r="E178" s="2">
        <v>510</v>
      </c>
      <c r="F178" s="1" t="s">
        <v>1215</v>
      </c>
      <c r="G178" s="2" t="s">
        <v>18</v>
      </c>
      <c r="H178" s="1" t="s">
        <v>8133</v>
      </c>
      <c r="I178" s="3">
        <v>45162.489976851852</v>
      </c>
      <c r="J178" s="4">
        <v>260000</v>
      </c>
      <c r="K178" s="5">
        <v>59000</v>
      </c>
      <c r="L178" s="5">
        <v>169200</v>
      </c>
      <c r="M178" s="5">
        <f t="shared" si="7"/>
        <v>228200</v>
      </c>
      <c r="N178" s="38">
        <v>1.54</v>
      </c>
      <c r="O178" s="38">
        <v>1.76</v>
      </c>
    </row>
    <row r="179" spans="1:15" s="1" customFormat="1">
      <c r="A179" s="1" t="s">
        <v>663</v>
      </c>
      <c r="B179" s="1" t="s">
        <v>1216</v>
      </c>
      <c r="C179" s="1" t="s">
        <v>1217</v>
      </c>
      <c r="D179" s="1" t="s">
        <v>1175</v>
      </c>
      <c r="E179" s="2">
        <v>550</v>
      </c>
      <c r="F179" s="1" t="s">
        <v>1218</v>
      </c>
      <c r="G179" s="2" t="s">
        <v>18</v>
      </c>
      <c r="H179" s="1" t="s">
        <v>8134</v>
      </c>
      <c r="I179" s="3">
        <v>44958.371157407404</v>
      </c>
      <c r="J179" s="4">
        <v>215900</v>
      </c>
      <c r="K179" s="5">
        <v>28900</v>
      </c>
      <c r="L179" s="5">
        <v>160900</v>
      </c>
      <c r="M179" s="5">
        <f t="shared" si="7"/>
        <v>189800</v>
      </c>
      <c r="N179" s="38">
        <v>1.54</v>
      </c>
      <c r="O179" s="38">
        <v>1.76</v>
      </c>
    </row>
    <row r="180" spans="1:15" s="1" customFormat="1">
      <c r="A180" s="1" t="s">
        <v>663</v>
      </c>
      <c r="B180" s="1" t="s">
        <v>1219</v>
      </c>
      <c r="C180" s="1" t="s">
        <v>1220</v>
      </c>
      <c r="D180" s="1" t="s">
        <v>1175</v>
      </c>
      <c r="E180" s="2">
        <v>510</v>
      </c>
      <c r="F180" s="1" t="s">
        <v>1221</v>
      </c>
      <c r="G180" s="2" t="s">
        <v>18</v>
      </c>
      <c r="H180" s="1" t="s">
        <v>8135</v>
      </c>
      <c r="I180" s="3">
        <v>44939.396307870367</v>
      </c>
      <c r="J180" s="4">
        <v>284900</v>
      </c>
      <c r="K180" s="5">
        <v>65400</v>
      </c>
      <c r="L180" s="5">
        <v>187000</v>
      </c>
      <c r="M180" s="5">
        <f t="shared" si="7"/>
        <v>252400</v>
      </c>
      <c r="N180" s="38">
        <v>1.54</v>
      </c>
      <c r="O180" s="38">
        <v>1.76</v>
      </c>
    </row>
    <row r="181" spans="1:15" s="1" customFormat="1">
      <c r="A181" s="1" t="s">
        <v>663</v>
      </c>
      <c r="B181" s="1" t="s">
        <v>1222</v>
      </c>
      <c r="C181" s="1" t="s">
        <v>1223</v>
      </c>
      <c r="D181" s="1" t="s">
        <v>1175</v>
      </c>
      <c r="E181" s="2">
        <v>510</v>
      </c>
      <c r="F181" s="1" t="s">
        <v>1224</v>
      </c>
      <c r="G181" s="2" t="s">
        <v>18</v>
      </c>
      <c r="H181" s="1" t="s">
        <v>8136</v>
      </c>
      <c r="I181" s="3">
        <v>45086.342094907406</v>
      </c>
      <c r="J181" s="4">
        <v>412000</v>
      </c>
      <c r="K181" s="5">
        <v>65400</v>
      </c>
      <c r="L181" s="5">
        <v>303900</v>
      </c>
      <c r="M181" s="5">
        <f t="shared" si="7"/>
        <v>369300</v>
      </c>
      <c r="N181" s="38">
        <v>1.54</v>
      </c>
      <c r="O181" s="38">
        <v>1.76</v>
      </c>
    </row>
    <row r="182" spans="1:15" s="1" customFormat="1">
      <c r="A182" s="1" t="s">
        <v>663</v>
      </c>
      <c r="B182" s="1" t="s">
        <v>1225</v>
      </c>
      <c r="C182" s="1" t="s">
        <v>1226</v>
      </c>
      <c r="D182" s="1" t="s">
        <v>1175</v>
      </c>
      <c r="E182" s="2">
        <v>510</v>
      </c>
      <c r="F182" s="1" t="s">
        <v>1227</v>
      </c>
      <c r="G182" s="2" t="s">
        <v>18</v>
      </c>
      <c r="H182" s="1" t="s">
        <v>8137</v>
      </c>
      <c r="I182" s="3">
        <v>45031.56622685185</v>
      </c>
      <c r="J182" s="4">
        <v>315000</v>
      </c>
      <c r="K182" s="5">
        <v>66000</v>
      </c>
      <c r="L182" s="5">
        <v>220600</v>
      </c>
      <c r="M182" s="5">
        <f t="shared" si="7"/>
        <v>286600</v>
      </c>
      <c r="N182" s="38">
        <v>1.54</v>
      </c>
      <c r="O182" s="38">
        <v>1.76</v>
      </c>
    </row>
    <row r="183" spans="1:15" s="1" customFormat="1">
      <c r="A183" s="1" t="s">
        <v>663</v>
      </c>
      <c r="B183" s="1" t="s">
        <v>1228</v>
      </c>
      <c r="C183" s="1" t="s">
        <v>1229</v>
      </c>
      <c r="D183" s="1" t="s">
        <v>1175</v>
      </c>
      <c r="E183" s="2">
        <v>510</v>
      </c>
      <c r="F183" s="1" t="s">
        <v>1230</v>
      </c>
      <c r="G183" s="2" t="s">
        <v>18</v>
      </c>
      <c r="H183" s="1" t="s">
        <v>8138</v>
      </c>
      <c r="I183" s="3">
        <v>45162.47184027778</v>
      </c>
      <c r="J183" s="4">
        <v>353000</v>
      </c>
      <c r="K183" s="5">
        <v>75600</v>
      </c>
      <c r="L183" s="5">
        <v>246600</v>
      </c>
      <c r="M183" s="5">
        <f t="shared" si="7"/>
        <v>322200</v>
      </c>
      <c r="N183" s="38">
        <v>1.54</v>
      </c>
      <c r="O183" s="38">
        <v>1.76</v>
      </c>
    </row>
    <row r="184" spans="1:15" s="1" customFormat="1">
      <c r="A184" s="1" t="s">
        <v>663</v>
      </c>
      <c r="B184" s="1" t="s">
        <v>1231</v>
      </c>
      <c r="C184" s="1" t="s">
        <v>1232</v>
      </c>
      <c r="D184" s="1" t="s">
        <v>1175</v>
      </c>
      <c r="E184" s="2">
        <v>510</v>
      </c>
      <c r="F184" s="1" t="s">
        <v>1233</v>
      </c>
      <c r="G184" s="2" t="s">
        <v>18</v>
      </c>
      <c r="H184" s="1" t="s">
        <v>8139</v>
      </c>
      <c r="I184" s="3">
        <v>45156.335578703707</v>
      </c>
      <c r="J184" s="4">
        <v>389900</v>
      </c>
      <c r="K184" s="5">
        <v>94200</v>
      </c>
      <c r="L184" s="5">
        <v>263300</v>
      </c>
      <c r="M184" s="5">
        <f t="shared" si="7"/>
        <v>357500</v>
      </c>
      <c r="N184" s="38">
        <v>1.54</v>
      </c>
      <c r="O184" s="38">
        <v>1.76</v>
      </c>
    </row>
    <row r="185" spans="1:15" s="1" customFormat="1">
      <c r="A185" s="1" t="s">
        <v>663</v>
      </c>
      <c r="B185" s="1" t="s">
        <v>1234</v>
      </c>
      <c r="C185" s="1" t="s">
        <v>1235</v>
      </c>
      <c r="D185" s="1" t="s">
        <v>1175</v>
      </c>
      <c r="E185" s="2">
        <v>510</v>
      </c>
      <c r="F185" s="1" t="s">
        <v>1236</v>
      </c>
      <c r="G185" s="2" t="s">
        <v>18</v>
      </c>
      <c r="H185" s="1" t="s">
        <v>8140</v>
      </c>
      <c r="I185" s="3">
        <v>44986.39503472222</v>
      </c>
      <c r="J185" s="4">
        <v>240000</v>
      </c>
      <c r="K185" s="5">
        <v>52500</v>
      </c>
      <c r="L185" s="5">
        <v>179700</v>
      </c>
      <c r="M185" s="5">
        <f t="shared" si="7"/>
        <v>232200</v>
      </c>
      <c r="N185" s="38">
        <v>1.54</v>
      </c>
      <c r="O185" s="38">
        <v>1.76</v>
      </c>
    </row>
    <row r="186" spans="1:15" s="1" customFormat="1">
      <c r="A186" s="1" t="s">
        <v>663</v>
      </c>
      <c r="B186" s="1" t="s">
        <v>1237</v>
      </c>
      <c r="C186" s="1" t="s">
        <v>1238</v>
      </c>
      <c r="D186" s="1" t="s">
        <v>1175</v>
      </c>
      <c r="E186" s="2">
        <v>510</v>
      </c>
      <c r="F186" s="1" t="s">
        <v>1239</v>
      </c>
      <c r="G186" s="2" t="s">
        <v>18</v>
      </c>
      <c r="H186" s="1" t="s">
        <v>8141</v>
      </c>
      <c r="I186" s="3">
        <v>45251.609710648147</v>
      </c>
      <c r="J186" s="4">
        <v>260000</v>
      </c>
      <c r="K186" s="5">
        <v>70500</v>
      </c>
      <c r="L186" s="5">
        <v>184100</v>
      </c>
      <c r="M186" s="5">
        <f t="shared" si="7"/>
        <v>254600</v>
      </c>
      <c r="N186" s="38">
        <v>1.54</v>
      </c>
      <c r="O186" s="38">
        <v>1.76</v>
      </c>
    </row>
    <row r="187" spans="1:15" s="1" customFormat="1">
      <c r="A187" s="1" t="s">
        <v>663</v>
      </c>
      <c r="B187" s="1" t="s">
        <v>1240</v>
      </c>
      <c r="C187" s="1" t="s">
        <v>1241</v>
      </c>
      <c r="D187" s="1" t="s">
        <v>1175</v>
      </c>
      <c r="E187" s="2">
        <v>510</v>
      </c>
      <c r="F187" s="1" t="s">
        <v>1242</v>
      </c>
      <c r="G187" s="2" t="s">
        <v>18</v>
      </c>
      <c r="H187" s="1" t="s">
        <v>8142</v>
      </c>
      <c r="I187" s="3">
        <v>45182.622106481482</v>
      </c>
      <c r="J187" s="4">
        <v>210000</v>
      </c>
      <c r="K187" s="5">
        <v>69800</v>
      </c>
      <c r="L187" s="5">
        <v>135900</v>
      </c>
      <c r="M187" s="5">
        <f t="shared" si="7"/>
        <v>205700</v>
      </c>
      <c r="N187" s="38">
        <v>1.54</v>
      </c>
      <c r="O187" s="38">
        <v>1.76</v>
      </c>
    </row>
    <row r="188" spans="1:15" s="1" customFormat="1">
      <c r="A188" s="1" t="s">
        <v>663</v>
      </c>
      <c r="B188" s="1" t="s">
        <v>1243</v>
      </c>
      <c r="C188" s="1" t="s">
        <v>1244</v>
      </c>
      <c r="D188" s="1" t="s">
        <v>1175</v>
      </c>
      <c r="E188" s="2">
        <v>510</v>
      </c>
      <c r="F188" s="1" t="s">
        <v>1245</v>
      </c>
      <c r="G188" s="2" t="s">
        <v>18</v>
      </c>
      <c r="H188" s="1" t="s">
        <v>8143</v>
      </c>
      <c r="I188" s="3">
        <v>45028.675335648149</v>
      </c>
      <c r="J188" s="4">
        <v>255100</v>
      </c>
      <c r="K188" s="5">
        <v>71900</v>
      </c>
      <c r="L188" s="5">
        <v>185600</v>
      </c>
      <c r="M188" s="5">
        <f t="shared" si="7"/>
        <v>257500</v>
      </c>
      <c r="N188" s="38">
        <v>1.54</v>
      </c>
      <c r="O188" s="38">
        <v>1.76</v>
      </c>
    </row>
    <row r="189" spans="1:15" s="1" customFormat="1">
      <c r="A189" s="1" t="s">
        <v>663</v>
      </c>
      <c r="B189" s="1" t="s">
        <v>1246</v>
      </c>
      <c r="C189" s="1" t="s">
        <v>1247</v>
      </c>
      <c r="D189" s="1" t="s">
        <v>1175</v>
      </c>
      <c r="E189" s="2">
        <v>510</v>
      </c>
      <c r="F189" s="1" t="s">
        <v>1248</v>
      </c>
      <c r="G189" s="2" t="s">
        <v>18</v>
      </c>
      <c r="H189" s="1" t="s">
        <v>8144</v>
      </c>
      <c r="I189" s="3">
        <v>44929.63212962963</v>
      </c>
      <c r="J189" s="4">
        <v>339000</v>
      </c>
      <c r="K189" s="5">
        <v>69800</v>
      </c>
      <c r="L189" s="5">
        <v>287000</v>
      </c>
      <c r="M189" s="5">
        <f t="shared" si="7"/>
        <v>356800</v>
      </c>
      <c r="N189" s="38">
        <v>1.54</v>
      </c>
      <c r="O189" s="38">
        <v>1.76</v>
      </c>
    </row>
    <row r="190" spans="1:15" s="1" customFormat="1">
      <c r="A190" s="1" t="s">
        <v>663</v>
      </c>
      <c r="B190" s="1" t="s">
        <v>1249</v>
      </c>
      <c r="C190" s="1" t="s">
        <v>1250</v>
      </c>
      <c r="D190" s="1" t="s">
        <v>1175</v>
      </c>
      <c r="E190" s="2">
        <v>510</v>
      </c>
      <c r="F190" s="1" t="s">
        <v>1251</v>
      </c>
      <c r="G190" s="2" t="s">
        <v>18</v>
      </c>
      <c r="H190" s="1" t="s">
        <v>8145</v>
      </c>
      <c r="I190" s="3">
        <v>45119.466481481482</v>
      </c>
      <c r="J190" s="4">
        <v>259000</v>
      </c>
      <c r="K190" s="5">
        <v>86900</v>
      </c>
      <c r="L190" s="5">
        <v>197700</v>
      </c>
      <c r="M190" s="5">
        <f t="shared" si="7"/>
        <v>284600</v>
      </c>
      <c r="N190" s="38">
        <v>1.54</v>
      </c>
      <c r="O190" s="38">
        <v>1.76</v>
      </c>
    </row>
    <row r="191" spans="1:15" s="1" customFormat="1">
      <c r="A191" s="1" t="s">
        <v>663</v>
      </c>
      <c r="B191" s="1" t="s">
        <v>1252</v>
      </c>
      <c r="C191" s="1" t="s">
        <v>1253</v>
      </c>
      <c r="D191" s="1" t="s">
        <v>1254</v>
      </c>
      <c r="E191" s="2">
        <v>510</v>
      </c>
      <c r="F191" s="1" t="s">
        <v>1255</v>
      </c>
      <c r="G191" s="2" t="s">
        <v>18</v>
      </c>
      <c r="H191" s="1" t="s">
        <v>8146</v>
      </c>
      <c r="I191" s="3">
        <v>45091.384791666664</v>
      </c>
      <c r="J191" s="4">
        <v>950000</v>
      </c>
      <c r="K191" s="5">
        <v>252500</v>
      </c>
      <c r="L191" s="5">
        <v>417600</v>
      </c>
      <c r="M191" s="5">
        <f t="shared" si="7"/>
        <v>670100</v>
      </c>
      <c r="N191" s="38">
        <v>1.27</v>
      </c>
      <c r="O191" s="38">
        <v>1.42</v>
      </c>
    </row>
    <row r="192" spans="1:15" s="1" customFormat="1">
      <c r="A192" s="1" t="s">
        <v>663</v>
      </c>
      <c r="B192" s="1" t="s">
        <v>1256</v>
      </c>
      <c r="C192" s="1" t="s">
        <v>1257</v>
      </c>
      <c r="D192" s="1" t="s">
        <v>1254</v>
      </c>
      <c r="E192" s="2">
        <v>510</v>
      </c>
      <c r="F192" s="1" t="s">
        <v>1258</v>
      </c>
      <c r="G192" s="2" t="s">
        <v>18</v>
      </c>
      <c r="H192" s="1" t="s">
        <v>8147</v>
      </c>
      <c r="I192" s="3">
        <v>45152.621053240742</v>
      </c>
      <c r="J192" s="4">
        <v>618000</v>
      </c>
      <c r="K192" s="5">
        <v>181300</v>
      </c>
      <c r="L192" s="5">
        <v>313500</v>
      </c>
      <c r="M192" s="5">
        <f t="shared" si="7"/>
        <v>494800</v>
      </c>
      <c r="N192" s="38">
        <v>1.27</v>
      </c>
      <c r="O192" s="38">
        <v>1.42</v>
      </c>
    </row>
    <row r="193" spans="1:15" s="1" customFormat="1">
      <c r="A193" s="1" t="s">
        <v>663</v>
      </c>
      <c r="B193" s="1" t="s">
        <v>1259</v>
      </c>
      <c r="C193" s="1" t="s">
        <v>1260</v>
      </c>
      <c r="D193" s="1" t="s">
        <v>1254</v>
      </c>
      <c r="E193" s="2">
        <v>510</v>
      </c>
      <c r="F193" s="1" t="s">
        <v>1261</v>
      </c>
      <c r="G193" s="2" t="s">
        <v>18</v>
      </c>
      <c r="H193" s="1" t="s">
        <v>8148</v>
      </c>
      <c r="I193" s="3">
        <v>45077.60465277778</v>
      </c>
      <c r="J193" s="4">
        <v>1090200</v>
      </c>
      <c r="K193" s="5">
        <v>219900</v>
      </c>
      <c r="L193" s="5">
        <v>974900</v>
      </c>
      <c r="M193" s="5">
        <f t="shared" si="7"/>
        <v>1194800</v>
      </c>
      <c r="N193" s="38">
        <v>1.27</v>
      </c>
      <c r="O193" s="38">
        <v>1.42</v>
      </c>
    </row>
    <row r="194" spans="1:15" s="1" customFormat="1">
      <c r="A194" s="1" t="s">
        <v>663</v>
      </c>
      <c r="B194" s="1" t="s">
        <v>1262</v>
      </c>
      <c r="C194" s="1" t="s">
        <v>1263</v>
      </c>
      <c r="D194" s="1" t="s">
        <v>1254</v>
      </c>
      <c r="E194" s="2">
        <v>510</v>
      </c>
      <c r="F194" s="1" t="s">
        <v>1264</v>
      </c>
      <c r="G194" s="2" t="s">
        <v>18</v>
      </c>
      <c r="H194" s="1" t="s">
        <v>8149</v>
      </c>
      <c r="I194" s="3">
        <v>45148.4690162037</v>
      </c>
      <c r="J194" s="4">
        <v>975000</v>
      </c>
      <c r="K194" s="5">
        <v>217500</v>
      </c>
      <c r="L194" s="5">
        <v>649800</v>
      </c>
      <c r="M194" s="5">
        <f t="shared" si="7"/>
        <v>867300</v>
      </c>
      <c r="N194" s="38">
        <v>1.27</v>
      </c>
      <c r="O194" s="38">
        <v>1.42</v>
      </c>
    </row>
    <row r="195" spans="1:15" s="1" customFormat="1">
      <c r="A195" s="1" t="s">
        <v>663</v>
      </c>
      <c r="B195" s="1" t="s">
        <v>1265</v>
      </c>
      <c r="C195" s="1" t="s">
        <v>1266</v>
      </c>
      <c r="D195" s="1" t="s">
        <v>1254</v>
      </c>
      <c r="E195" s="2">
        <v>510</v>
      </c>
      <c r="F195" s="1" t="s">
        <v>1267</v>
      </c>
      <c r="G195" s="2" t="s">
        <v>18</v>
      </c>
      <c r="H195" s="1" t="s">
        <v>8150</v>
      </c>
      <c r="I195" s="3">
        <v>45148.417719907404</v>
      </c>
      <c r="J195" s="4">
        <v>922000</v>
      </c>
      <c r="K195" s="5">
        <v>254300</v>
      </c>
      <c r="L195" s="5">
        <v>572400</v>
      </c>
      <c r="M195" s="5">
        <f t="shared" si="7"/>
        <v>826700</v>
      </c>
      <c r="N195" s="38">
        <v>1.27</v>
      </c>
      <c r="O195" s="38">
        <v>1.42</v>
      </c>
    </row>
    <row r="196" spans="1:15" s="1" customFormat="1">
      <c r="A196" s="1" t="s">
        <v>663</v>
      </c>
      <c r="B196" s="1" t="s">
        <v>1268</v>
      </c>
      <c r="C196" s="1" t="s">
        <v>1269</v>
      </c>
      <c r="D196" s="1" t="s">
        <v>1254</v>
      </c>
      <c r="E196" s="2">
        <v>510</v>
      </c>
      <c r="F196" s="1" t="s">
        <v>1270</v>
      </c>
      <c r="G196" s="2" t="s">
        <v>18</v>
      </c>
      <c r="H196" s="1" t="s">
        <v>8151</v>
      </c>
      <c r="I196" s="3">
        <v>45107.609513888892</v>
      </c>
      <c r="J196" s="4">
        <v>760000</v>
      </c>
      <c r="K196" s="5">
        <v>185300</v>
      </c>
      <c r="L196" s="5">
        <v>564700</v>
      </c>
      <c r="M196" s="5">
        <f t="shared" si="7"/>
        <v>750000</v>
      </c>
      <c r="N196" s="38">
        <v>1.27</v>
      </c>
      <c r="O196" s="38">
        <v>1.42</v>
      </c>
    </row>
    <row r="197" spans="1:15" s="1" customFormat="1">
      <c r="A197" s="1" t="s">
        <v>663</v>
      </c>
      <c r="B197" s="1" t="s">
        <v>1271</v>
      </c>
      <c r="C197" s="1" t="s">
        <v>1272</v>
      </c>
      <c r="D197" s="1" t="s">
        <v>1273</v>
      </c>
      <c r="E197" s="2">
        <v>510</v>
      </c>
      <c r="F197" s="1" t="s">
        <v>1274</v>
      </c>
      <c r="G197" s="2" t="s">
        <v>18</v>
      </c>
      <c r="H197" s="1" t="s">
        <v>8152</v>
      </c>
      <c r="I197" s="3">
        <v>45044.448599537034</v>
      </c>
      <c r="J197" s="4">
        <v>311250</v>
      </c>
      <c r="K197" s="5">
        <v>66100</v>
      </c>
      <c r="L197" s="5">
        <v>170800</v>
      </c>
      <c r="M197" s="5">
        <f t="shared" si="7"/>
        <v>236900</v>
      </c>
      <c r="N197" s="38">
        <v>1.7</v>
      </c>
      <c r="O197" s="38">
        <v>1.9151219828542425</v>
      </c>
    </row>
    <row r="198" spans="1:15" s="1" customFormat="1">
      <c r="A198" s="1" t="s">
        <v>663</v>
      </c>
      <c r="B198" s="1" t="s">
        <v>1275</v>
      </c>
      <c r="C198" s="1" t="s">
        <v>1276</v>
      </c>
      <c r="D198" s="1" t="s">
        <v>1273</v>
      </c>
      <c r="E198" s="2">
        <v>510</v>
      </c>
      <c r="F198" s="1" t="s">
        <v>1277</v>
      </c>
      <c r="G198" s="2" t="s">
        <v>18</v>
      </c>
      <c r="H198" s="1" t="s">
        <v>8153</v>
      </c>
      <c r="I198" s="3">
        <v>45047.555243055554</v>
      </c>
      <c r="J198" s="4">
        <v>250000</v>
      </c>
      <c r="K198" s="5">
        <v>68700</v>
      </c>
      <c r="L198" s="5">
        <v>135300</v>
      </c>
      <c r="M198" s="5">
        <f t="shared" si="7"/>
        <v>204000</v>
      </c>
      <c r="N198" s="38">
        <v>1.7</v>
      </c>
      <c r="O198" s="38">
        <v>1.9151219828542425</v>
      </c>
    </row>
    <row r="199" spans="1:15" s="1" customFormat="1">
      <c r="A199" s="1" t="s">
        <v>663</v>
      </c>
      <c r="B199" s="1" t="s">
        <v>1278</v>
      </c>
      <c r="C199" s="1" t="s">
        <v>1279</v>
      </c>
      <c r="D199" s="1" t="s">
        <v>1273</v>
      </c>
      <c r="E199" s="2">
        <v>510</v>
      </c>
      <c r="F199" s="1" t="s">
        <v>1280</v>
      </c>
      <c r="G199" s="2" t="s">
        <v>18</v>
      </c>
      <c r="H199" s="1" t="s">
        <v>8154</v>
      </c>
      <c r="I199" s="3">
        <v>45009.643530092595</v>
      </c>
      <c r="J199" s="4">
        <v>230000</v>
      </c>
      <c r="K199" s="5">
        <v>69200</v>
      </c>
      <c r="L199" s="5">
        <v>123000</v>
      </c>
      <c r="M199" s="5">
        <f t="shared" si="7"/>
        <v>192200</v>
      </c>
      <c r="N199" s="38">
        <v>1.7</v>
      </c>
      <c r="O199" s="38">
        <v>1.9151219828542425</v>
      </c>
    </row>
    <row r="200" spans="1:15" s="1" customFormat="1">
      <c r="A200" s="1" t="s">
        <v>663</v>
      </c>
      <c r="B200" s="1" t="s">
        <v>1281</v>
      </c>
      <c r="C200" s="1" t="s">
        <v>1282</v>
      </c>
      <c r="D200" s="1" t="s">
        <v>1273</v>
      </c>
      <c r="E200" s="2">
        <v>510</v>
      </c>
      <c r="F200" s="1" t="s">
        <v>1283</v>
      </c>
      <c r="G200" s="2" t="s">
        <v>18</v>
      </c>
      <c r="H200" s="1" t="s">
        <v>8155</v>
      </c>
      <c r="I200" s="3">
        <v>45097.391342592593</v>
      </c>
      <c r="J200" s="4">
        <v>359000</v>
      </c>
      <c r="K200" s="5">
        <v>65400</v>
      </c>
      <c r="L200" s="5">
        <v>249400</v>
      </c>
      <c r="M200" s="5">
        <f t="shared" si="7"/>
        <v>314800</v>
      </c>
      <c r="N200" s="38">
        <v>1.7</v>
      </c>
      <c r="O200" s="38">
        <v>1.9151219828542425</v>
      </c>
    </row>
    <row r="201" spans="1:15" s="1" customFormat="1">
      <c r="A201" s="1" t="s">
        <v>663</v>
      </c>
      <c r="B201" s="1" t="s">
        <v>1284</v>
      </c>
      <c r="C201" s="1" t="s">
        <v>1285</v>
      </c>
      <c r="D201" s="1" t="s">
        <v>1273</v>
      </c>
      <c r="E201" s="2">
        <v>510</v>
      </c>
      <c r="F201" s="1" t="s">
        <v>1286</v>
      </c>
      <c r="G201" s="2" t="s">
        <v>18</v>
      </c>
      <c r="H201" s="1" t="s">
        <v>8156</v>
      </c>
      <c r="I201" s="3">
        <v>45079.606770833336</v>
      </c>
      <c r="J201" s="4">
        <v>275000</v>
      </c>
      <c r="K201" s="5">
        <v>64100</v>
      </c>
      <c r="L201" s="5">
        <v>177300</v>
      </c>
      <c r="M201" s="5">
        <f t="shared" si="7"/>
        <v>241400</v>
      </c>
      <c r="N201" s="38">
        <v>1.7</v>
      </c>
      <c r="O201" s="38">
        <v>1.9151219828542425</v>
      </c>
    </row>
    <row r="202" spans="1:15" s="1" customFormat="1">
      <c r="A202" s="1" t="s">
        <v>663</v>
      </c>
      <c r="B202" s="1" t="s">
        <v>1287</v>
      </c>
      <c r="C202" s="1" t="s">
        <v>1288</v>
      </c>
      <c r="D202" s="1" t="s">
        <v>1273</v>
      </c>
      <c r="E202" s="2">
        <v>510</v>
      </c>
      <c r="F202" s="1" t="s">
        <v>1289</v>
      </c>
      <c r="G202" s="2" t="s">
        <v>18</v>
      </c>
      <c r="H202" s="1" t="s">
        <v>8157</v>
      </c>
      <c r="I202" s="3">
        <v>45047.452928240738</v>
      </c>
      <c r="J202" s="4">
        <v>237500</v>
      </c>
      <c r="K202" s="5">
        <v>61500</v>
      </c>
      <c r="L202" s="5">
        <v>147500</v>
      </c>
      <c r="M202" s="5">
        <f t="shared" si="7"/>
        <v>209000</v>
      </c>
      <c r="N202" s="38">
        <v>1.7</v>
      </c>
      <c r="O202" s="38">
        <v>1.9151219828542425</v>
      </c>
    </row>
    <row r="203" spans="1:15" s="1" customFormat="1">
      <c r="A203" s="1" t="s">
        <v>663</v>
      </c>
      <c r="B203" s="1" t="s">
        <v>1290</v>
      </c>
      <c r="C203" s="1" t="s">
        <v>1291</v>
      </c>
      <c r="D203" s="1" t="s">
        <v>1273</v>
      </c>
      <c r="E203" s="2">
        <v>510</v>
      </c>
      <c r="F203" s="1" t="s">
        <v>1292</v>
      </c>
      <c r="G203" s="2" t="s">
        <v>18</v>
      </c>
      <c r="H203" s="1" t="s">
        <v>8158</v>
      </c>
      <c r="I203" s="3">
        <v>45188.604722222219</v>
      </c>
      <c r="J203" s="4">
        <v>233000</v>
      </c>
      <c r="K203" s="5">
        <v>72700</v>
      </c>
      <c r="L203" s="5">
        <v>132400</v>
      </c>
      <c r="M203" s="5">
        <f t="shared" si="7"/>
        <v>205100</v>
      </c>
      <c r="N203" s="38">
        <v>1.7</v>
      </c>
      <c r="O203" s="38">
        <v>1.9151219828542425</v>
      </c>
    </row>
    <row r="204" spans="1:15" s="1" customFormat="1">
      <c r="A204" s="1" t="s">
        <v>663</v>
      </c>
      <c r="B204" s="1" t="s">
        <v>1293</v>
      </c>
      <c r="C204" s="1" t="s">
        <v>1294</v>
      </c>
      <c r="D204" s="1" t="s">
        <v>1273</v>
      </c>
      <c r="E204" s="2">
        <v>510</v>
      </c>
      <c r="F204" s="1" t="s">
        <v>1295</v>
      </c>
      <c r="G204" s="2" t="s">
        <v>18</v>
      </c>
      <c r="H204" s="1" t="s">
        <v>8159</v>
      </c>
      <c r="I204" s="3">
        <v>45226.588587962964</v>
      </c>
      <c r="J204" s="4">
        <v>376500</v>
      </c>
      <c r="K204" s="5">
        <v>63500</v>
      </c>
      <c r="L204" s="5">
        <v>274400</v>
      </c>
      <c r="M204" s="5">
        <f t="shared" si="7"/>
        <v>337900</v>
      </c>
      <c r="N204" s="38">
        <v>1.7</v>
      </c>
      <c r="O204" s="38">
        <v>1.9151219828542425</v>
      </c>
    </row>
    <row r="205" spans="1:15" s="1" customFormat="1">
      <c r="A205" s="1" t="s">
        <v>663</v>
      </c>
      <c r="B205" s="1" t="s">
        <v>1296</v>
      </c>
      <c r="C205" s="1" t="s">
        <v>1297</v>
      </c>
      <c r="D205" s="1" t="s">
        <v>1273</v>
      </c>
      <c r="E205" s="2">
        <v>510</v>
      </c>
      <c r="F205" s="1" t="s">
        <v>1298</v>
      </c>
      <c r="G205" s="2" t="s">
        <v>18</v>
      </c>
      <c r="H205" s="1" t="s">
        <v>8160</v>
      </c>
      <c r="I205" s="3">
        <v>45117.438946759263</v>
      </c>
      <c r="J205" s="4">
        <v>268000</v>
      </c>
      <c r="K205" s="5">
        <v>61500</v>
      </c>
      <c r="L205" s="5">
        <v>183500</v>
      </c>
      <c r="M205" s="5">
        <f t="shared" si="7"/>
        <v>245000</v>
      </c>
      <c r="N205" s="38">
        <v>1.7</v>
      </c>
      <c r="O205" s="38">
        <v>1.9151219828542425</v>
      </c>
    </row>
    <row r="206" spans="1:15" s="1" customFormat="1">
      <c r="A206" s="1" t="s">
        <v>663</v>
      </c>
      <c r="B206" s="1" t="s">
        <v>1299</v>
      </c>
      <c r="C206" s="1" t="s">
        <v>1300</v>
      </c>
      <c r="D206" s="1" t="s">
        <v>1273</v>
      </c>
      <c r="E206" s="2">
        <v>510</v>
      </c>
      <c r="F206" s="1" t="s">
        <v>1301</v>
      </c>
      <c r="G206" s="2" t="s">
        <v>18</v>
      </c>
      <c r="H206" s="1" t="s">
        <v>8161</v>
      </c>
      <c r="I206" s="3">
        <v>45030.664317129631</v>
      </c>
      <c r="J206" s="4">
        <v>245000</v>
      </c>
      <c r="K206" s="5">
        <v>67400</v>
      </c>
      <c r="L206" s="5">
        <v>160600</v>
      </c>
      <c r="M206" s="5">
        <f t="shared" si="7"/>
        <v>228000</v>
      </c>
      <c r="N206" s="38">
        <v>1.7</v>
      </c>
      <c r="O206" s="38">
        <v>1.9151219828542425</v>
      </c>
    </row>
    <row r="207" spans="1:15" s="1" customFormat="1">
      <c r="A207" s="1" t="s">
        <v>663</v>
      </c>
      <c r="B207" s="1" t="s">
        <v>1302</v>
      </c>
      <c r="C207" s="1" t="s">
        <v>1303</v>
      </c>
      <c r="D207" s="1" t="s">
        <v>1273</v>
      </c>
      <c r="E207" s="2">
        <v>510</v>
      </c>
      <c r="F207" s="1" t="s">
        <v>1304</v>
      </c>
      <c r="G207" s="2" t="s">
        <v>18</v>
      </c>
      <c r="H207" s="1" t="s">
        <v>8162</v>
      </c>
      <c r="I207" s="3">
        <v>45068.612060185187</v>
      </c>
      <c r="J207" s="4">
        <v>254500</v>
      </c>
      <c r="K207" s="5">
        <v>67600</v>
      </c>
      <c r="L207" s="5">
        <v>176300</v>
      </c>
      <c r="M207" s="5">
        <f t="shared" si="7"/>
        <v>243900</v>
      </c>
      <c r="N207" s="38">
        <v>1.7</v>
      </c>
      <c r="O207" s="38">
        <v>1.9151219828542425</v>
      </c>
    </row>
    <row r="208" spans="1:15" s="1" customFormat="1">
      <c r="A208" s="1" t="s">
        <v>663</v>
      </c>
      <c r="B208" s="1" t="s">
        <v>1305</v>
      </c>
      <c r="C208" s="1" t="s">
        <v>1306</v>
      </c>
      <c r="D208" s="1" t="s">
        <v>1273</v>
      </c>
      <c r="E208" s="2">
        <v>510</v>
      </c>
      <c r="F208" s="1" t="s">
        <v>1307</v>
      </c>
      <c r="G208" s="2" t="s">
        <v>18</v>
      </c>
      <c r="H208" s="1" t="s">
        <v>8163</v>
      </c>
      <c r="I208" s="3">
        <v>45257.627500000002</v>
      </c>
      <c r="J208" s="4">
        <v>325000</v>
      </c>
      <c r="K208" s="5">
        <v>74700</v>
      </c>
      <c r="L208" s="5">
        <v>245800</v>
      </c>
      <c r="M208" s="5">
        <f t="shared" si="7"/>
        <v>320500</v>
      </c>
      <c r="N208" s="38">
        <v>1.7</v>
      </c>
      <c r="O208" s="38">
        <v>1.9151219828542425</v>
      </c>
    </row>
    <row r="209" spans="1:15" s="1" customFormat="1">
      <c r="A209" s="1" t="s">
        <v>663</v>
      </c>
      <c r="B209" s="1" t="s">
        <v>1308</v>
      </c>
      <c r="C209" s="1" t="s">
        <v>1309</v>
      </c>
      <c r="D209" s="1" t="s">
        <v>1273</v>
      </c>
      <c r="E209" s="2">
        <v>510</v>
      </c>
      <c r="F209" s="1" t="s">
        <v>1310</v>
      </c>
      <c r="G209" s="2" t="s">
        <v>18</v>
      </c>
      <c r="H209" s="1" t="s">
        <v>8164</v>
      </c>
      <c r="I209" s="3">
        <v>45077.556504629632</v>
      </c>
      <c r="J209" s="4">
        <v>350000</v>
      </c>
      <c r="K209" s="5">
        <v>141700</v>
      </c>
      <c r="L209" s="5">
        <v>231100</v>
      </c>
      <c r="M209" s="5">
        <f t="shared" si="7"/>
        <v>372800</v>
      </c>
      <c r="N209" s="38">
        <v>1.7</v>
      </c>
      <c r="O209" s="38">
        <v>1.9151219828542425</v>
      </c>
    </row>
    <row r="210" spans="1:15" s="1" customFormat="1">
      <c r="A210" s="1" t="s">
        <v>663</v>
      </c>
      <c r="B210" s="1" t="s">
        <v>1311</v>
      </c>
      <c r="C210" s="1" t="s">
        <v>1312</v>
      </c>
      <c r="D210" s="1" t="s">
        <v>1273</v>
      </c>
      <c r="E210" s="2">
        <v>510</v>
      </c>
      <c r="F210" s="1" t="s">
        <v>1313</v>
      </c>
      <c r="G210" s="2" t="s">
        <v>18</v>
      </c>
      <c r="H210" s="1" t="s">
        <v>8165</v>
      </c>
      <c r="I210" s="3">
        <v>45118.363993055558</v>
      </c>
      <c r="J210" s="4">
        <v>164000</v>
      </c>
      <c r="K210" s="5">
        <v>65400</v>
      </c>
      <c r="L210" s="5">
        <v>149900</v>
      </c>
      <c r="M210" s="5">
        <f t="shared" si="7"/>
        <v>215300</v>
      </c>
      <c r="N210" s="38">
        <v>1.7</v>
      </c>
      <c r="O210" s="38">
        <v>1.9151219828542425</v>
      </c>
    </row>
    <row r="211" spans="1:15" s="1" customFormat="1">
      <c r="A211" s="1" t="s">
        <v>663</v>
      </c>
      <c r="B211" s="1" t="s">
        <v>1314</v>
      </c>
      <c r="C211" s="1" t="s">
        <v>1315</v>
      </c>
      <c r="D211" s="1" t="s">
        <v>1316</v>
      </c>
      <c r="E211" s="2">
        <v>510</v>
      </c>
      <c r="F211" s="1" t="s">
        <v>1317</v>
      </c>
      <c r="G211" s="2" t="s">
        <v>18</v>
      </c>
      <c r="H211" s="1" t="s">
        <v>8166</v>
      </c>
      <c r="I211" s="3">
        <v>45168.440104166664</v>
      </c>
      <c r="J211" s="4">
        <v>210000</v>
      </c>
      <c r="K211" s="5">
        <v>71300</v>
      </c>
      <c r="L211" s="5">
        <v>103600</v>
      </c>
      <c r="M211" s="5">
        <f>SUM(K211:L211)+6200+6800</f>
        <v>187900</v>
      </c>
      <c r="N211" s="38">
        <v>1.59</v>
      </c>
      <c r="O211" s="38">
        <v>1.3813373349204288</v>
      </c>
    </row>
    <row r="212" spans="1:15" s="1" customFormat="1">
      <c r="A212" s="1" t="s">
        <v>663</v>
      </c>
      <c r="B212" s="1" t="s">
        <v>1318</v>
      </c>
      <c r="C212" s="1" t="s">
        <v>1319</v>
      </c>
      <c r="D212" s="1" t="s">
        <v>1320</v>
      </c>
      <c r="E212" s="2">
        <v>500</v>
      </c>
      <c r="F212" s="1" t="s">
        <v>1321</v>
      </c>
      <c r="G212" s="2" t="s">
        <v>18</v>
      </c>
      <c r="H212" s="1" t="s">
        <v>8166</v>
      </c>
      <c r="I212" s="3">
        <v>45168.440104166664</v>
      </c>
      <c r="J212" s="4"/>
      <c r="K212" s="5">
        <v>6200</v>
      </c>
      <c r="L212" s="5">
        <v>0</v>
      </c>
      <c r="M212" s="5"/>
      <c r="N212" s="38">
        <v>1</v>
      </c>
      <c r="O212" s="38">
        <v>1</v>
      </c>
    </row>
    <row r="213" spans="1:15" s="1" customFormat="1">
      <c r="A213" s="1" t="s">
        <v>663</v>
      </c>
      <c r="B213" s="1" t="s">
        <v>1322</v>
      </c>
      <c r="C213" s="1" t="s">
        <v>1323</v>
      </c>
      <c r="D213" s="1" t="s">
        <v>1320</v>
      </c>
      <c r="E213" s="2">
        <v>500</v>
      </c>
      <c r="F213" s="1" t="s">
        <v>1321</v>
      </c>
      <c r="G213" s="2" t="s">
        <v>18</v>
      </c>
      <c r="H213" s="1" t="s">
        <v>8166</v>
      </c>
      <c r="I213" s="3">
        <v>45168.440104166664</v>
      </c>
      <c r="J213" s="4"/>
      <c r="K213" s="5">
        <v>6800</v>
      </c>
      <c r="L213" s="5">
        <v>0</v>
      </c>
      <c r="M213" s="5"/>
      <c r="N213" s="38">
        <v>1</v>
      </c>
      <c r="O213" s="38">
        <v>1</v>
      </c>
    </row>
    <row r="214" spans="1:15" s="1" customFormat="1">
      <c r="A214" s="1" t="s">
        <v>663</v>
      </c>
      <c r="B214" s="1" t="s">
        <v>1324</v>
      </c>
      <c r="C214" s="1" t="s">
        <v>1325</v>
      </c>
      <c r="D214" s="1" t="s">
        <v>1316</v>
      </c>
      <c r="E214" s="2">
        <v>510</v>
      </c>
      <c r="F214" s="1" t="s">
        <v>1326</v>
      </c>
      <c r="G214" s="2" t="s">
        <v>18</v>
      </c>
      <c r="H214" s="1" t="s">
        <v>8167</v>
      </c>
      <c r="I214" s="3">
        <v>45239.664710648147</v>
      </c>
      <c r="J214" s="4">
        <v>165000</v>
      </c>
      <c r="K214" s="5">
        <v>42800</v>
      </c>
      <c r="L214" s="5">
        <v>119300</v>
      </c>
      <c r="M214" s="5">
        <f>SUM(K214:L214)</f>
        <v>162100</v>
      </c>
      <c r="N214" s="38">
        <v>1.59</v>
      </c>
      <c r="O214" s="38">
        <v>1.3813373349204288</v>
      </c>
    </row>
    <row r="215" spans="1:15" s="1" customFormat="1">
      <c r="A215" s="1" t="s">
        <v>663</v>
      </c>
      <c r="B215" s="1" t="s">
        <v>1327</v>
      </c>
      <c r="C215" s="1" t="s">
        <v>1328</v>
      </c>
      <c r="D215" s="1" t="s">
        <v>1316</v>
      </c>
      <c r="E215" s="2">
        <v>510</v>
      </c>
      <c r="F215" s="1" t="s">
        <v>1329</v>
      </c>
      <c r="G215" s="2" t="s">
        <v>18</v>
      </c>
      <c r="H215" s="1" t="s">
        <v>8168</v>
      </c>
      <c r="I215" s="3">
        <v>44946.396782407406</v>
      </c>
      <c r="J215" s="4">
        <v>220000</v>
      </c>
      <c r="K215" s="5">
        <v>56700</v>
      </c>
      <c r="L215" s="5">
        <v>196200</v>
      </c>
      <c r="M215" s="5">
        <f>SUM(K215:L215)</f>
        <v>252900</v>
      </c>
      <c r="N215" s="38">
        <v>1.59</v>
      </c>
      <c r="O215" s="38">
        <v>1.3813373349204288</v>
      </c>
    </row>
    <row r="216" spans="1:15" s="1" customFormat="1">
      <c r="A216" s="1" t="s">
        <v>663</v>
      </c>
      <c r="B216" s="1" t="s">
        <v>1330</v>
      </c>
      <c r="C216" s="1" t="s">
        <v>1331</v>
      </c>
      <c r="D216" s="1" t="s">
        <v>1316</v>
      </c>
      <c r="E216" s="2">
        <v>510</v>
      </c>
      <c r="F216" s="1" t="s">
        <v>1332</v>
      </c>
      <c r="G216" s="2" t="s">
        <v>18</v>
      </c>
      <c r="H216" s="1" t="s">
        <v>8169</v>
      </c>
      <c r="I216" s="3">
        <v>45096.557627314818</v>
      </c>
      <c r="J216" s="4">
        <v>175000</v>
      </c>
      <c r="K216" s="5">
        <v>57000</v>
      </c>
      <c r="L216" s="5">
        <v>144700</v>
      </c>
      <c r="M216" s="5">
        <f>SUM(K216:L216)</f>
        <v>201700</v>
      </c>
      <c r="N216" s="38">
        <v>1.59</v>
      </c>
      <c r="O216" s="38">
        <v>1.3813373349204288</v>
      </c>
    </row>
    <row r="217" spans="1:15" s="1" customFormat="1">
      <c r="A217" s="1" t="s">
        <v>663</v>
      </c>
      <c r="B217" s="1" t="s">
        <v>1333</v>
      </c>
      <c r="C217" s="1" t="s">
        <v>1334</v>
      </c>
      <c r="D217" s="1" t="s">
        <v>1316</v>
      </c>
      <c r="E217" s="2">
        <v>510</v>
      </c>
      <c r="F217" s="1" t="s">
        <v>1335</v>
      </c>
      <c r="G217" s="2" t="s">
        <v>18</v>
      </c>
      <c r="H217" s="1" t="s">
        <v>8170</v>
      </c>
      <c r="I217" s="3">
        <v>45160.348877314813</v>
      </c>
      <c r="J217" s="4">
        <v>210000</v>
      </c>
      <c r="K217" s="5">
        <v>130700</v>
      </c>
      <c r="L217" s="5">
        <v>137500</v>
      </c>
      <c r="M217" s="5">
        <f>SUM(K217:L217)</f>
        <v>268200</v>
      </c>
      <c r="N217" s="38">
        <v>1.59</v>
      </c>
      <c r="O217" s="38">
        <v>1.3813373349204288</v>
      </c>
    </row>
    <row r="218" spans="1:15" s="1" customFormat="1">
      <c r="A218" s="1" t="s">
        <v>663</v>
      </c>
      <c r="B218" s="1" t="s">
        <v>1336</v>
      </c>
      <c r="C218" s="1" t="s">
        <v>1337</v>
      </c>
      <c r="D218" s="1" t="s">
        <v>1316</v>
      </c>
      <c r="E218" s="2">
        <v>510</v>
      </c>
      <c r="F218" s="1" t="s">
        <v>1338</v>
      </c>
      <c r="G218" s="2" t="s">
        <v>18</v>
      </c>
      <c r="H218" s="1" t="s">
        <v>8171</v>
      </c>
      <c r="I218" s="3">
        <v>45077.593182870369</v>
      </c>
      <c r="J218" s="4">
        <v>156000</v>
      </c>
      <c r="K218" s="5">
        <v>50200</v>
      </c>
      <c r="L218" s="5">
        <v>137800</v>
      </c>
      <c r="M218" s="5">
        <f>SUM(K218:L218)+28600</f>
        <v>216600</v>
      </c>
      <c r="N218" s="38">
        <v>1.59</v>
      </c>
      <c r="O218" s="38">
        <v>1.3813373349204288</v>
      </c>
    </row>
    <row r="219" spans="1:15" s="1" customFormat="1">
      <c r="A219" s="1" t="s">
        <v>663</v>
      </c>
      <c r="B219" s="1" t="s">
        <v>1339</v>
      </c>
      <c r="C219" s="1" t="s">
        <v>1340</v>
      </c>
      <c r="D219" s="1" t="s">
        <v>1320</v>
      </c>
      <c r="E219" s="2">
        <v>500</v>
      </c>
      <c r="F219" s="1" t="s">
        <v>1341</v>
      </c>
      <c r="G219" s="2" t="s">
        <v>18</v>
      </c>
      <c r="H219" s="1" t="s">
        <v>8171</v>
      </c>
      <c r="I219" s="3">
        <v>45077.593182870369</v>
      </c>
      <c r="J219" s="4"/>
      <c r="K219" s="5">
        <v>28600</v>
      </c>
      <c r="L219" s="5">
        <v>0</v>
      </c>
      <c r="M219" s="5"/>
      <c r="N219" s="38">
        <v>1</v>
      </c>
      <c r="O219" s="38">
        <v>1</v>
      </c>
    </row>
    <row r="220" spans="1:15" s="1" customFormat="1">
      <c r="A220" s="1" t="s">
        <v>663</v>
      </c>
      <c r="B220" s="1" t="s">
        <v>1342</v>
      </c>
      <c r="C220" s="1" t="s">
        <v>1343</v>
      </c>
      <c r="D220" s="1" t="s">
        <v>1344</v>
      </c>
      <c r="E220" s="2">
        <v>510</v>
      </c>
      <c r="F220" s="1" t="s">
        <v>1345</v>
      </c>
      <c r="G220" s="2" t="s">
        <v>18</v>
      </c>
      <c r="H220" s="1" t="s">
        <v>8172</v>
      </c>
      <c r="I220" s="3">
        <v>45135.656817129631</v>
      </c>
      <c r="J220" s="4">
        <v>189900</v>
      </c>
      <c r="K220" s="5">
        <v>26800</v>
      </c>
      <c r="L220" s="5">
        <v>77600</v>
      </c>
      <c r="M220" s="5">
        <f t="shared" ref="M220:M229" si="8">SUM(K220:L220)</f>
        <v>104400</v>
      </c>
      <c r="N220" s="38">
        <v>1.63</v>
      </c>
      <c r="O220" s="38">
        <v>1.89</v>
      </c>
    </row>
    <row r="221" spans="1:15" s="1" customFormat="1">
      <c r="A221" s="1" t="s">
        <v>663</v>
      </c>
      <c r="B221" s="1" t="s">
        <v>1346</v>
      </c>
      <c r="C221" s="1" t="s">
        <v>1347</v>
      </c>
      <c r="D221" s="1" t="s">
        <v>1344</v>
      </c>
      <c r="E221" s="2">
        <v>510</v>
      </c>
      <c r="F221" s="1" t="s">
        <v>1348</v>
      </c>
      <c r="G221" s="2" t="s">
        <v>18</v>
      </c>
      <c r="H221" s="1" t="s">
        <v>8173</v>
      </c>
      <c r="I221" s="3">
        <v>45279.426064814812</v>
      </c>
      <c r="J221" s="4">
        <v>230000</v>
      </c>
      <c r="K221" s="5">
        <v>28000</v>
      </c>
      <c r="L221" s="5">
        <v>148500</v>
      </c>
      <c r="M221" s="5">
        <f t="shared" si="8"/>
        <v>176500</v>
      </c>
      <c r="N221" s="38">
        <v>1.63</v>
      </c>
      <c r="O221" s="38">
        <v>1.89</v>
      </c>
    </row>
    <row r="222" spans="1:15" s="1" customFormat="1">
      <c r="A222" s="1" t="s">
        <v>663</v>
      </c>
      <c r="B222" s="1" t="s">
        <v>1349</v>
      </c>
      <c r="C222" s="1" t="s">
        <v>1350</v>
      </c>
      <c r="D222" s="1" t="s">
        <v>1344</v>
      </c>
      <c r="E222" s="2">
        <v>510</v>
      </c>
      <c r="F222" s="1" t="s">
        <v>1351</v>
      </c>
      <c r="G222" s="2" t="s">
        <v>18</v>
      </c>
      <c r="H222" s="1" t="s">
        <v>8174</v>
      </c>
      <c r="I222" s="3">
        <v>45230.611712962964</v>
      </c>
      <c r="J222" s="4">
        <v>132000</v>
      </c>
      <c r="K222" s="5">
        <v>29800</v>
      </c>
      <c r="L222" s="5">
        <v>74800</v>
      </c>
      <c r="M222" s="5">
        <f t="shared" si="8"/>
        <v>104600</v>
      </c>
      <c r="N222" s="38">
        <v>1.63</v>
      </c>
      <c r="O222" s="38">
        <v>1.89</v>
      </c>
    </row>
    <row r="223" spans="1:15" s="1" customFormat="1">
      <c r="A223" s="1" t="s">
        <v>663</v>
      </c>
      <c r="B223" s="1" t="s">
        <v>1352</v>
      </c>
      <c r="C223" s="1" t="s">
        <v>1353</v>
      </c>
      <c r="D223" s="1" t="s">
        <v>1344</v>
      </c>
      <c r="E223" s="2">
        <v>510</v>
      </c>
      <c r="F223" s="1" t="s">
        <v>1354</v>
      </c>
      <c r="G223" s="2" t="s">
        <v>18</v>
      </c>
      <c r="H223" s="1" t="s">
        <v>8175</v>
      </c>
      <c r="I223" s="3">
        <v>44957.440497685187</v>
      </c>
      <c r="J223" s="4">
        <v>120500</v>
      </c>
      <c r="K223" s="5">
        <v>32200</v>
      </c>
      <c r="L223" s="5">
        <v>75300</v>
      </c>
      <c r="M223" s="5">
        <f t="shared" si="8"/>
        <v>107500</v>
      </c>
      <c r="N223" s="38">
        <v>1.63</v>
      </c>
      <c r="O223" s="38">
        <v>1.89</v>
      </c>
    </row>
    <row r="224" spans="1:15" s="1" customFormat="1">
      <c r="A224" s="1" t="s">
        <v>663</v>
      </c>
      <c r="B224" s="1" t="s">
        <v>1355</v>
      </c>
      <c r="C224" s="1" t="s">
        <v>1356</v>
      </c>
      <c r="D224" s="1" t="s">
        <v>1344</v>
      </c>
      <c r="E224" s="2">
        <v>510</v>
      </c>
      <c r="F224" s="1" t="s">
        <v>1357</v>
      </c>
      <c r="G224" s="2" t="s">
        <v>18</v>
      </c>
      <c r="H224" s="1" t="s">
        <v>8176</v>
      </c>
      <c r="I224" s="3">
        <v>45097.500914351855</v>
      </c>
      <c r="J224" s="4">
        <v>228000</v>
      </c>
      <c r="K224" s="5">
        <v>40700</v>
      </c>
      <c r="L224" s="5">
        <v>164200</v>
      </c>
      <c r="M224" s="5">
        <f t="shared" si="8"/>
        <v>204900</v>
      </c>
      <c r="N224" s="38">
        <v>1.63</v>
      </c>
      <c r="O224" s="38">
        <v>1.89</v>
      </c>
    </row>
    <row r="225" spans="1:15" s="1" customFormat="1">
      <c r="A225" s="1" t="s">
        <v>663</v>
      </c>
      <c r="B225" s="1" t="s">
        <v>1358</v>
      </c>
      <c r="C225" s="1" t="s">
        <v>1359</v>
      </c>
      <c r="D225" s="1" t="s">
        <v>1344</v>
      </c>
      <c r="E225" s="2">
        <v>510</v>
      </c>
      <c r="F225" s="1" t="s">
        <v>1360</v>
      </c>
      <c r="G225" s="2" t="s">
        <v>18</v>
      </c>
      <c r="H225" s="1" t="s">
        <v>8177</v>
      </c>
      <c r="I225" s="3">
        <v>45170.680266203701</v>
      </c>
      <c r="J225" s="4">
        <v>87500</v>
      </c>
      <c r="K225" s="5">
        <v>15400</v>
      </c>
      <c r="L225" s="5">
        <v>66800</v>
      </c>
      <c r="M225" s="5">
        <f t="shared" si="8"/>
        <v>82200</v>
      </c>
      <c r="N225" s="38">
        <v>1.63</v>
      </c>
      <c r="O225" s="38">
        <v>1.89</v>
      </c>
    </row>
    <row r="226" spans="1:15" s="1" customFormat="1">
      <c r="A226" s="1" t="s">
        <v>663</v>
      </c>
      <c r="B226" s="1" t="s">
        <v>1361</v>
      </c>
      <c r="C226" s="1" t="s">
        <v>1362</v>
      </c>
      <c r="D226" s="1" t="s">
        <v>1344</v>
      </c>
      <c r="E226" s="2">
        <v>510</v>
      </c>
      <c r="F226" s="1" t="s">
        <v>1363</v>
      </c>
      <c r="G226" s="2" t="s">
        <v>18</v>
      </c>
      <c r="H226" s="1" t="s">
        <v>8178</v>
      </c>
      <c r="I226" s="3">
        <v>45155.354467592595</v>
      </c>
      <c r="J226" s="4">
        <v>90500</v>
      </c>
      <c r="K226" s="5">
        <v>26800</v>
      </c>
      <c r="L226" s="5">
        <v>66400</v>
      </c>
      <c r="M226" s="5">
        <f t="shared" si="8"/>
        <v>93200</v>
      </c>
      <c r="N226" s="38">
        <v>1.63</v>
      </c>
      <c r="O226" s="38">
        <v>1.89</v>
      </c>
    </row>
    <row r="227" spans="1:15" s="1" customFormat="1">
      <c r="A227" s="1" t="s">
        <v>663</v>
      </c>
      <c r="B227" s="1" t="s">
        <v>1364</v>
      </c>
      <c r="C227" s="1" t="s">
        <v>1365</v>
      </c>
      <c r="D227" s="1" t="s">
        <v>1344</v>
      </c>
      <c r="E227" s="2">
        <v>510</v>
      </c>
      <c r="F227" s="1" t="s">
        <v>1366</v>
      </c>
      <c r="G227" s="2" t="s">
        <v>18</v>
      </c>
      <c r="H227" s="1" t="s">
        <v>8179</v>
      </c>
      <c r="I227" s="3">
        <v>45121.339872685188</v>
      </c>
      <c r="J227" s="4">
        <v>76000</v>
      </c>
      <c r="K227" s="5">
        <v>15100</v>
      </c>
      <c r="L227" s="5">
        <v>67900</v>
      </c>
      <c r="M227" s="5">
        <f t="shared" si="8"/>
        <v>83000</v>
      </c>
      <c r="N227" s="38">
        <v>1.63</v>
      </c>
      <c r="O227" s="38">
        <v>1.89</v>
      </c>
    </row>
    <row r="228" spans="1:15" s="1" customFormat="1">
      <c r="A228" s="1" t="s">
        <v>663</v>
      </c>
      <c r="B228" s="1" t="s">
        <v>1367</v>
      </c>
      <c r="C228" s="1" t="s">
        <v>1368</v>
      </c>
      <c r="D228" s="1" t="s">
        <v>1369</v>
      </c>
      <c r="E228" s="2">
        <v>510</v>
      </c>
      <c r="F228" s="1" t="s">
        <v>1370</v>
      </c>
      <c r="G228" s="2" t="s">
        <v>18</v>
      </c>
      <c r="H228" s="1" t="s">
        <v>8180</v>
      </c>
      <c r="I228" s="3">
        <v>45037.451967592591</v>
      </c>
      <c r="J228" s="4">
        <v>216000</v>
      </c>
      <c r="K228" s="5">
        <v>44500</v>
      </c>
      <c r="L228" s="5">
        <v>97600</v>
      </c>
      <c r="M228" s="5">
        <f t="shared" si="8"/>
        <v>142100</v>
      </c>
      <c r="N228" s="38">
        <v>1.69</v>
      </c>
      <c r="O228" s="38">
        <v>2.0591747572815531</v>
      </c>
    </row>
    <row r="229" spans="1:15" s="1" customFormat="1">
      <c r="A229" s="1" t="s">
        <v>663</v>
      </c>
      <c r="B229" s="1" t="s">
        <v>1371</v>
      </c>
      <c r="C229" s="1" t="s">
        <v>1372</v>
      </c>
      <c r="D229" s="1" t="s">
        <v>1369</v>
      </c>
      <c r="E229" s="2">
        <v>510</v>
      </c>
      <c r="F229" s="1" t="s">
        <v>1373</v>
      </c>
      <c r="G229" s="2" t="s">
        <v>18</v>
      </c>
      <c r="H229" s="1" t="s">
        <v>8181</v>
      </c>
      <c r="I229" s="3">
        <v>45070.558298611111</v>
      </c>
      <c r="J229" s="4">
        <v>205000</v>
      </c>
      <c r="K229" s="5">
        <v>41500</v>
      </c>
      <c r="L229" s="5">
        <v>97300</v>
      </c>
      <c r="M229" s="5">
        <f t="shared" si="8"/>
        <v>138800</v>
      </c>
      <c r="N229" s="38">
        <v>1.69</v>
      </c>
      <c r="O229" s="38">
        <v>2.0591747572815531</v>
      </c>
    </row>
    <row r="230" spans="1:15" s="1" customFormat="1">
      <c r="A230" s="1" t="s">
        <v>663</v>
      </c>
      <c r="B230" s="1" t="s">
        <v>1374</v>
      </c>
      <c r="C230" s="1" t="s">
        <v>1375</v>
      </c>
      <c r="D230" s="1" t="s">
        <v>1369</v>
      </c>
      <c r="E230" s="2">
        <v>510</v>
      </c>
      <c r="F230" s="1" t="s">
        <v>1376</v>
      </c>
      <c r="G230" s="2" t="s">
        <v>18</v>
      </c>
      <c r="H230" s="1" t="s">
        <v>8182</v>
      </c>
      <c r="I230" s="3">
        <v>45121.346574074072</v>
      </c>
      <c r="J230" s="4">
        <v>215000</v>
      </c>
      <c r="K230" s="5">
        <v>23400</v>
      </c>
      <c r="L230" s="5">
        <v>84200</v>
      </c>
      <c r="M230" s="5">
        <f>SUM(K230:L230)+40400</f>
        <v>148000</v>
      </c>
      <c r="N230" s="38">
        <v>1.69</v>
      </c>
      <c r="O230" s="38">
        <v>2.0591747572815531</v>
      </c>
    </row>
    <row r="231" spans="1:15" s="1" customFormat="1">
      <c r="A231" s="1" t="s">
        <v>663</v>
      </c>
      <c r="B231" s="1" t="s">
        <v>1377</v>
      </c>
      <c r="C231" s="1" t="s">
        <v>1378</v>
      </c>
      <c r="D231" s="1" t="s">
        <v>1369</v>
      </c>
      <c r="E231" s="2">
        <v>599</v>
      </c>
      <c r="F231" s="1" t="s">
        <v>1376</v>
      </c>
      <c r="G231" s="2" t="s">
        <v>18</v>
      </c>
      <c r="H231" s="1" t="s">
        <v>8182</v>
      </c>
      <c r="I231" s="3">
        <v>45121.346574074072</v>
      </c>
      <c r="J231" s="4"/>
      <c r="K231" s="5">
        <v>23400</v>
      </c>
      <c r="L231" s="5">
        <v>17000</v>
      </c>
      <c r="M231" s="5"/>
      <c r="N231" s="38">
        <v>1.69</v>
      </c>
      <c r="O231" s="38">
        <v>2.0591747572815531</v>
      </c>
    </row>
    <row r="232" spans="1:15" s="1" customFormat="1">
      <c r="A232" s="1" t="s">
        <v>663</v>
      </c>
      <c r="B232" s="1" t="s">
        <v>1379</v>
      </c>
      <c r="C232" s="1" t="s">
        <v>1380</v>
      </c>
      <c r="D232" s="1" t="s">
        <v>1369</v>
      </c>
      <c r="E232" s="2">
        <v>510</v>
      </c>
      <c r="F232" s="1" t="s">
        <v>1381</v>
      </c>
      <c r="G232" s="2" t="s">
        <v>18</v>
      </c>
      <c r="H232" s="1" t="s">
        <v>8183</v>
      </c>
      <c r="I232" s="3">
        <v>45156.592939814815</v>
      </c>
      <c r="J232" s="4">
        <v>199000</v>
      </c>
      <c r="K232" s="5">
        <v>25800</v>
      </c>
      <c r="L232" s="5">
        <v>99700</v>
      </c>
      <c r="M232" s="5">
        <f>SUM(K232:L232)+18800</f>
        <v>144300</v>
      </c>
      <c r="N232" s="38">
        <v>1.69</v>
      </c>
      <c r="O232" s="38">
        <v>2.0591747572815531</v>
      </c>
    </row>
    <row r="233" spans="1:15" s="1" customFormat="1">
      <c r="A233" s="1" t="s">
        <v>663</v>
      </c>
      <c r="B233" s="1" t="s">
        <v>1382</v>
      </c>
      <c r="C233" s="1" t="s">
        <v>1383</v>
      </c>
      <c r="D233" s="1" t="s">
        <v>1384</v>
      </c>
      <c r="E233" s="2">
        <v>500</v>
      </c>
      <c r="F233" s="1" t="s">
        <v>1385</v>
      </c>
      <c r="G233" s="2" t="s">
        <v>18</v>
      </c>
      <c r="H233" s="1" t="s">
        <v>8183</v>
      </c>
      <c r="I233" s="3">
        <v>45156.592939814815</v>
      </c>
      <c r="J233" s="4"/>
      <c r="K233" s="5">
        <v>18800</v>
      </c>
      <c r="L233" s="5">
        <v>0</v>
      </c>
      <c r="M233" s="5"/>
      <c r="N233" s="38">
        <v>1</v>
      </c>
      <c r="O233" s="38">
        <v>1</v>
      </c>
    </row>
    <row r="234" spans="1:15" s="1" customFormat="1">
      <c r="A234" s="1" t="s">
        <v>663</v>
      </c>
      <c r="B234" s="1" t="s">
        <v>1386</v>
      </c>
      <c r="C234" s="1" t="s">
        <v>1387</v>
      </c>
      <c r="D234" s="1" t="s">
        <v>1369</v>
      </c>
      <c r="E234" s="2">
        <v>510</v>
      </c>
      <c r="F234" s="1" t="s">
        <v>1388</v>
      </c>
      <c r="G234" s="2" t="s">
        <v>18</v>
      </c>
      <c r="H234" s="1" t="s">
        <v>8184</v>
      </c>
      <c r="I234" s="3">
        <v>45203.36136574074</v>
      </c>
      <c r="J234" s="4">
        <v>215000</v>
      </c>
      <c r="K234" s="5">
        <v>46900</v>
      </c>
      <c r="L234" s="5">
        <v>104300</v>
      </c>
      <c r="M234" s="5">
        <f>SUM(K234:L234)+23400</f>
        <v>174600</v>
      </c>
      <c r="N234" s="38">
        <v>1.69</v>
      </c>
      <c r="O234" s="38">
        <v>2.0591747572815531</v>
      </c>
    </row>
    <row r="235" spans="1:15" s="1" customFormat="1">
      <c r="A235" s="1" t="s">
        <v>663</v>
      </c>
      <c r="B235" s="1" t="s">
        <v>1389</v>
      </c>
      <c r="C235" s="1" t="s">
        <v>1390</v>
      </c>
      <c r="D235" s="1" t="s">
        <v>1384</v>
      </c>
      <c r="E235" s="2">
        <v>500</v>
      </c>
      <c r="F235" s="1" t="s">
        <v>1388</v>
      </c>
      <c r="G235" s="2" t="s">
        <v>18</v>
      </c>
      <c r="H235" s="1" t="s">
        <v>8184</v>
      </c>
      <c r="I235" s="3">
        <v>45203.36136574074</v>
      </c>
      <c r="J235" s="4"/>
      <c r="K235" s="5">
        <v>23400</v>
      </c>
      <c r="L235" s="5">
        <v>0</v>
      </c>
      <c r="M235" s="5"/>
      <c r="N235" s="38">
        <v>1</v>
      </c>
      <c r="O235" s="38">
        <v>1</v>
      </c>
    </row>
    <row r="236" spans="1:15" s="1" customFormat="1">
      <c r="A236" s="1" t="s">
        <v>663</v>
      </c>
      <c r="B236" s="1" t="s">
        <v>1391</v>
      </c>
      <c r="C236" s="1" t="s">
        <v>1392</v>
      </c>
      <c r="D236" s="1" t="s">
        <v>1369</v>
      </c>
      <c r="E236" s="2">
        <v>510</v>
      </c>
      <c r="F236" s="1" t="s">
        <v>1393</v>
      </c>
      <c r="G236" s="2" t="s">
        <v>18</v>
      </c>
      <c r="H236" s="1" t="s">
        <v>8185</v>
      </c>
      <c r="I236" s="3">
        <v>45077.388680555552</v>
      </c>
      <c r="J236" s="4">
        <v>215000</v>
      </c>
      <c r="K236" s="5">
        <v>45400</v>
      </c>
      <c r="L236" s="5">
        <v>111100</v>
      </c>
      <c r="M236" s="5">
        <f t="shared" ref="M236:M257" si="9">SUM(K236:L236)</f>
        <v>156500</v>
      </c>
      <c r="N236" s="38">
        <v>1.69</v>
      </c>
      <c r="O236" s="38">
        <v>2.0591747572815531</v>
      </c>
    </row>
    <row r="237" spans="1:15" s="1" customFormat="1">
      <c r="A237" s="1" t="s">
        <v>663</v>
      </c>
      <c r="B237" s="1" t="s">
        <v>1394</v>
      </c>
      <c r="C237" s="1" t="s">
        <v>1395</v>
      </c>
      <c r="D237" s="1" t="s">
        <v>1369</v>
      </c>
      <c r="E237" s="2">
        <v>510</v>
      </c>
      <c r="F237" s="1" t="s">
        <v>1396</v>
      </c>
      <c r="G237" s="2" t="s">
        <v>18</v>
      </c>
      <c r="H237" s="1" t="s">
        <v>8186</v>
      </c>
      <c r="I237" s="3">
        <v>45049.601284722223</v>
      </c>
      <c r="J237" s="4">
        <v>206000</v>
      </c>
      <c r="K237" s="5">
        <v>33500</v>
      </c>
      <c r="L237" s="5">
        <v>120000</v>
      </c>
      <c r="M237" s="5">
        <f t="shared" si="9"/>
        <v>153500</v>
      </c>
      <c r="N237" s="38">
        <v>1.69</v>
      </c>
      <c r="O237" s="38">
        <v>2.0591747572815531</v>
      </c>
    </row>
    <row r="238" spans="1:15" s="1" customFormat="1">
      <c r="A238" s="1" t="s">
        <v>663</v>
      </c>
      <c r="B238" s="1" t="s">
        <v>1397</v>
      </c>
      <c r="C238" s="1" t="s">
        <v>1398</v>
      </c>
      <c r="D238" s="1" t="s">
        <v>1369</v>
      </c>
      <c r="E238" s="2">
        <v>510</v>
      </c>
      <c r="F238" s="1" t="s">
        <v>1399</v>
      </c>
      <c r="G238" s="2" t="s">
        <v>18</v>
      </c>
      <c r="H238" s="1" t="s">
        <v>8187</v>
      </c>
      <c r="I238" s="3">
        <v>45056.631111111114</v>
      </c>
      <c r="J238" s="4">
        <v>230000</v>
      </c>
      <c r="K238" s="5">
        <v>39500</v>
      </c>
      <c r="L238" s="5">
        <v>134400</v>
      </c>
      <c r="M238" s="5">
        <f t="shared" si="9"/>
        <v>173900</v>
      </c>
      <c r="N238" s="38">
        <v>1.69</v>
      </c>
      <c r="O238" s="38">
        <v>2.0591747572815531</v>
      </c>
    </row>
    <row r="239" spans="1:15" s="1" customFormat="1">
      <c r="A239" s="1" t="s">
        <v>663</v>
      </c>
      <c r="B239" s="1" t="s">
        <v>1400</v>
      </c>
      <c r="C239" s="1" t="s">
        <v>1401</v>
      </c>
      <c r="D239" s="1" t="s">
        <v>1369</v>
      </c>
      <c r="E239" s="2">
        <v>510</v>
      </c>
      <c r="F239" s="1" t="s">
        <v>1402</v>
      </c>
      <c r="G239" s="2" t="s">
        <v>18</v>
      </c>
      <c r="H239" s="1" t="s">
        <v>8188</v>
      </c>
      <c r="I239" s="3">
        <v>45169.45590277778</v>
      </c>
      <c r="J239" s="4">
        <v>265000</v>
      </c>
      <c r="K239" s="5">
        <v>35400</v>
      </c>
      <c r="L239" s="5">
        <v>170100</v>
      </c>
      <c r="M239" s="5">
        <f t="shared" si="9"/>
        <v>205500</v>
      </c>
      <c r="N239" s="38">
        <v>1.69</v>
      </c>
      <c r="O239" s="38">
        <v>2.0591747572815531</v>
      </c>
    </row>
    <row r="240" spans="1:15" s="1" customFormat="1">
      <c r="A240" s="1" t="s">
        <v>663</v>
      </c>
      <c r="B240" s="1" t="s">
        <v>1403</v>
      </c>
      <c r="C240" s="1" t="s">
        <v>1404</v>
      </c>
      <c r="D240" s="1" t="s">
        <v>1369</v>
      </c>
      <c r="E240" s="2">
        <v>510</v>
      </c>
      <c r="F240" s="1" t="s">
        <v>1405</v>
      </c>
      <c r="G240" s="2" t="s">
        <v>18</v>
      </c>
      <c r="H240" s="1" t="s">
        <v>8189</v>
      </c>
      <c r="I240" s="3">
        <v>45083.476076388892</v>
      </c>
      <c r="J240" s="4">
        <v>155000</v>
      </c>
      <c r="K240" s="5">
        <v>29400</v>
      </c>
      <c r="L240" s="5">
        <v>100500</v>
      </c>
      <c r="M240" s="5">
        <f t="shared" si="9"/>
        <v>129900</v>
      </c>
      <c r="N240" s="38">
        <v>1.69</v>
      </c>
      <c r="O240" s="38">
        <v>2.0591747572815531</v>
      </c>
    </row>
    <row r="241" spans="1:15" s="1" customFormat="1">
      <c r="A241" s="1" t="s">
        <v>663</v>
      </c>
      <c r="B241" s="1" t="s">
        <v>1406</v>
      </c>
      <c r="C241" s="1" t="s">
        <v>1407</v>
      </c>
      <c r="D241" s="1" t="s">
        <v>1369</v>
      </c>
      <c r="E241" s="2">
        <v>510</v>
      </c>
      <c r="F241" s="1" t="s">
        <v>1408</v>
      </c>
      <c r="G241" s="2" t="s">
        <v>18</v>
      </c>
      <c r="H241" s="1" t="s">
        <v>8190</v>
      </c>
      <c r="I241" s="3">
        <v>45023.47252314815</v>
      </c>
      <c r="J241" s="4">
        <v>125500</v>
      </c>
      <c r="K241" s="5">
        <v>32600</v>
      </c>
      <c r="L241" s="5">
        <v>74100</v>
      </c>
      <c r="M241" s="5">
        <f t="shared" si="9"/>
        <v>106700</v>
      </c>
      <c r="N241" s="38">
        <v>1.69</v>
      </c>
      <c r="O241" s="38">
        <v>2.0591747572815531</v>
      </c>
    </row>
    <row r="242" spans="1:15" s="1" customFormat="1">
      <c r="A242" s="1" t="s">
        <v>663</v>
      </c>
      <c r="B242" s="1" t="s">
        <v>1409</v>
      </c>
      <c r="C242" s="1" t="s">
        <v>1410</v>
      </c>
      <c r="D242" s="1" t="s">
        <v>1369</v>
      </c>
      <c r="E242" s="2">
        <v>510</v>
      </c>
      <c r="F242" s="1" t="s">
        <v>1411</v>
      </c>
      <c r="G242" s="2" t="s">
        <v>18</v>
      </c>
      <c r="H242" s="1" t="s">
        <v>8191</v>
      </c>
      <c r="I242" s="3">
        <v>44995.377800925926</v>
      </c>
      <c r="J242" s="4">
        <v>290000</v>
      </c>
      <c r="K242" s="5">
        <v>84700</v>
      </c>
      <c r="L242" s="5">
        <v>181100</v>
      </c>
      <c r="M242" s="5">
        <f t="shared" si="9"/>
        <v>265800</v>
      </c>
      <c r="N242" s="38">
        <v>1.69</v>
      </c>
      <c r="O242" s="38">
        <v>2.0591747572815531</v>
      </c>
    </row>
    <row r="243" spans="1:15" s="1" customFormat="1">
      <c r="A243" s="1" t="s">
        <v>663</v>
      </c>
      <c r="B243" s="1" t="s">
        <v>1412</v>
      </c>
      <c r="C243" s="1" t="s">
        <v>1413</v>
      </c>
      <c r="D243" s="1" t="s">
        <v>1369</v>
      </c>
      <c r="E243" s="2">
        <v>510</v>
      </c>
      <c r="F243" s="1" t="s">
        <v>1414</v>
      </c>
      <c r="G243" s="2" t="s">
        <v>18</v>
      </c>
      <c r="H243" s="1" t="s">
        <v>8192</v>
      </c>
      <c r="I243" s="3">
        <v>45247.595127314817</v>
      </c>
      <c r="J243" s="4">
        <v>173000</v>
      </c>
      <c r="K243" s="5">
        <v>53700</v>
      </c>
      <c r="L243" s="5">
        <v>108200</v>
      </c>
      <c r="M243" s="5">
        <f t="shared" si="9"/>
        <v>161900</v>
      </c>
      <c r="N243" s="38">
        <v>1.69</v>
      </c>
      <c r="O243" s="38">
        <v>2.0591747572815531</v>
      </c>
    </row>
    <row r="244" spans="1:15" s="1" customFormat="1">
      <c r="A244" s="1" t="s">
        <v>663</v>
      </c>
      <c r="B244" s="1" t="s">
        <v>1415</v>
      </c>
      <c r="C244" s="1" t="s">
        <v>1416</v>
      </c>
      <c r="D244" s="1" t="s">
        <v>1369</v>
      </c>
      <c r="E244" s="2">
        <v>510</v>
      </c>
      <c r="F244" s="1" t="s">
        <v>1417</v>
      </c>
      <c r="G244" s="2" t="s">
        <v>18</v>
      </c>
      <c r="H244" s="1" t="s">
        <v>8193</v>
      </c>
      <c r="I244" s="3">
        <v>45264.587511574071</v>
      </c>
      <c r="J244" s="4">
        <v>165000</v>
      </c>
      <c r="K244" s="5">
        <v>35200</v>
      </c>
      <c r="L244" s="5">
        <v>120700</v>
      </c>
      <c r="M244" s="5">
        <f t="shared" si="9"/>
        <v>155900</v>
      </c>
      <c r="N244" s="38">
        <v>1.69</v>
      </c>
      <c r="O244" s="38">
        <v>2.0591747572815531</v>
      </c>
    </row>
    <row r="245" spans="1:15" s="1" customFormat="1">
      <c r="A245" s="1" t="s">
        <v>663</v>
      </c>
      <c r="B245" s="1" t="s">
        <v>1418</v>
      </c>
      <c r="C245" s="1" t="s">
        <v>1419</v>
      </c>
      <c r="D245" s="1" t="s">
        <v>1369</v>
      </c>
      <c r="E245" s="2">
        <v>510</v>
      </c>
      <c r="F245" s="1" t="s">
        <v>1420</v>
      </c>
      <c r="G245" s="2" t="s">
        <v>18</v>
      </c>
      <c r="H245" s="1" t="s">
        <v>8194</v>
      </c>
      <c r="I245" s="3">
        <v>44988.492650462962</v>
      </c>
      <c r="J245" s="4">
        <v>108000</v>
      </c>
      <c r="K245" s="5">
        <v>34200</v>
      </c>
      <c r="L245" s="5">
        <v>70300</v>
      </c>
      <c r="M245" s="5">
        <f t="shared" si="9"/>
        <v>104500</v>
      </c>
      <c r="N245" s="38">
        <v>1.69</v>
      </c>
      <c r="O245" s="38">
        <v>2.0591747572815531</v>
      </c>
    </row>
    <row r="246" spans="1:15" s="1" customFormat="1">
      <c r="A246" s="1" t="s">
        <v>663</v>
      </c>
      <c r="B246" s="1" t="s">
        <v>1421</v>
      </c>
      <c r="C246" s="1" t="s">
        <v>1422</v>
      </c>
      <c r="D246" s="1" t="s">
        <v>1369</v>
      </c>
      <c r="E246" s="2">
        <v>510</v>
      </c>
      <c r="F246" s="1" t="s">
        <v>1423</v>
      </c>
      <c r="G246" s="2" t="s">
        <v>18</v>
      </c>
      <c r="H246" s="1" t="s">
        <v>8195</v>
      </c>
      <c r="I246" s="3">
        <v>45226.35664351852</v>
      </c>
      <c r="J246" s="4">
        <v>129000</v>
      </c>
      <c r="K246" s="5">
        <v>32500</v>
      </c>
      <c r="L246" s="5">
        <v>92500</v>
      </c>
      <c r="M246" s="5">
        <f t="shared" si="9"/>
        <v>125000</v>
      </c>
      <c r="N246" s="38">
        <v>1.69</v>
      </c>
      <c r="O246" s="38">
        <v>2.0591747572815531</v>
      </c>
    </row>
    <row r="247" spans="1:15" s="1" customFormat="1">
      <c r="A247" s="1" t="s">
        <v>663</v>
      </c>
      <c r="B247" s="1" t="s">
        <v>1424</v>
      </c>
      <c r="C247" s="1" t="s">
        <v>1425</v>
      </c>
      <c r="D247" s="1" t="s">
        <v>1369</v>
      </c>
      <c r="E247" s="2">
        <v>510</v>
      </c>
      <c r="F247" s="1" t="s">
        <v>1426</v>
      </c>
      <c r="G247" s="2" t="s">
        <v>18</v>
      </c>
      <c r="H247" s="1" t="s">
        <v>8196</v>
      </c>
      <c r="I247" s="3">
        <v>45077.58053240741</v>
      </c>
      <c r="J247" s="4">
        <v>123600</v>
      </c>
      <c r="K247" s="5">
        <v>25500</v>
      </c>
      <c r="L247" s="5">
        <v>101300</v>
      </c>
      <c r="M247" s="5">
        <f t="shared" si="9"/>
        <v>126800</v>
      </c>
      <c r="N247" s="38">
        <v>1.69</v>
      </c>
      <c r="O247" s="38">
        <v>2.0591747572815531</v>
      </c>
    </row>
    <row r="248" spans="1:15" s="1" customFormat="1">
      <c r="A248" s="1" t="s">
        <v>663</v>
      </c>
      <c r="B248" s="1" t="s">
        <v>1427</v>
      </c>
      <c r="C248" s="1" t="s">
        <v>1428</v>
      </c>
      <c r="D248" s="1" t="s">
        <v>1369</v>
      </c>
      <c r="E248" s="2">
        <v>510</v>
      </c>
      <c r="F248" s="1" t="s">
        <v>1429</v>
      </c>
      <c r="G248" s="2" t="s">
        <v>18</v>
      </c>
      <c r="H248" s="1" t="s">
        <v>8197</v>
      </c>
      <c r="I248" s="3">
        <v>44981.390543981484</v>
      </c>
      <c r="J248" s="4">
        <v>162500</v>
      </c>
      <c r="K248" s="5">
        <v>43000</v>
      </c>
      <c r="L248" s="5">
        <v>125700</v>
      </c>
      <c r="M248" s="5">
        <f t="shared" si="9"/>
        <v>168700</v>
      </c>
      <c r="N248" s="38">
        <v>1.69</v>
      </c>
      <c r="O248" s="38">
        <v>2.0591747572815531</v>
      </c>
    </row>
    <row r="249" spans="1:15" s="1" customFormat="1">
      <c r="A249" s="1" t="s">
        <v>663</v>
      </c>
      <c r="B249" s="1" t="s">
        <v>1430</v>
      </c>
      <c r="C249" s="1" t="s">
        <v>1431</v>
      </c>
      <c r="D249" s="1" t="s">
        <v>1369</v>
      </c>
      <c r="E249" s="2">
        <v>510</v>
      </c>
      <c r="F249" s="1" t="s">
        <v>1432</v>
      </c>
      <c r="G249" s="2" t="s">
        <v>18</v>
      </c>
      <c r="H249" s="1" t="s">
        <v>8198</v>
      </c>
      <c r="I249" s="3">
        <v>45177.596145833333</v>
      </c>
      <c r="J249" s="4">
        <v>225000</v>
      </c>
      <c r="K249" s="5">
        <v>79000</v>
      </c>
      <c r="L249" s="5">
        <v>156100</v>
      </c>
      <c r="M249" s="5">
        <f t="shared" si="9"/>
        <v>235100</v>
      </c>
      <c r="N249" s="38">
        <v>1.69</v>
      </c>
      <c r="O249" s="38">
        <v>2.0591747572815531</v>
      </c>
    </row>
    <row r="250" spans="1:15" s="1" customFormat="1">
      <c r="A250" s="1" t="s">
        <v>663</v>
      </c>
      <c r="B250" s="1" t="s">
        <v>1433</v>
      </c>
      <c r="C250" s="1" t="s">
        <v>1434</v>
      </c>
      <c r="D250" s="1" t="s">
        <v>1369</v>
      </c>
      <c r="E250" s="2">
        <v>510</v>
      </c>
      <c r="F250" s="1" t="s">
        <v>1435</v>
      </c>
      <c r="G250" s="2" t="s">
        <v>18</v>
      </c>
      <c r="H250" s="1" t="s">
        <v>8199</v>
      </c>
      <c r="I250" s="3">
        <v>45212.472928240742</v>
      </c>
      <c r="J250" s="4">
        <v>151800</v>
      </c>
      <c r="K250" s="5">
        <v>39400</v>
      </c>
      <c r="L250" s="5">
        <v>120800</v>
      </c>
      <c r="M250" s="5">
        <f t="shared" si="9"/>
        <v>160200</v>
      </c>
      <c r="N250" s="38">
        <v>1.69</v>
      </c>
      <c r="O250" s="38">
        <v>2.0591747572815531</v>
      </c>
    </row>
    <row r="251" spans="1:15" s="1" customFormat="1">
      <c r="A251" s="1" t="s">
        <v>663</v>
      </c>
      <c r="B251" s="1" t="s">
        <v>1436</v>
      </c>
      <c r="C251" s="1" t="s">
        <v>1437</v>
      </c>
      <c r="D251" s="1" t="s">
        <v>1369</v>
      </c>
      <c r="E251" s="2">
        <v>510</v>
      </c>
      <c r="F251" s="1" t="s">
        <v>1438</v>
      </c>
      <c r="G251" s="2" t="s">
        <v>18</v>
      </c>
      <c r="H251" s="1" t="s">
        <v>8200</v>
      </c>
      <c r="I251" s="3">
        <v>45279.501909722225</v>
      </c>
      <c r="J251" s="4">
        <v>135000</v>
      </c>
      <c r="K251" s="5">
        <v>33500</v>
      </c>
      <c r="L251" s="5">
        <v>109600</v>
      </c>
      <c r="M251" s="5">
        <f t="shared" si="9"/>
        <v>143100</v>
      </c>
      <c r="N251" s="38">
        <v>1.69</v>
      </c>
      <c r="O251" s="38">
        <v>2.0591747572815531</v>
      </c>
    </row>
    <row r="252" spans="1:15" s="1" customFormat="1">
      <c r="A252" s="1" t="s">
        <v>663</v>
      </c>
      <c r="B252" s="1" t="s">
        <v>1439</v>
      </c>
      <c r="C252" s="1" t="s">
        <v>1440</v>
      </c>
      <c r="D252" s="1" t="s">
        <v>1441</v>
      </c>
      <c r="E252" s="2">
        <v>510</v>
      </c>
      <c r="F252" s="1" t="s">
        <v>1442</v>
      </c>
      <c r="G252" s="2" t="s">
        <v>18</v>
      </c>
      <c r="H252" s="1" t="s">
        <v>8201</v>
      </c>
      <c r="I252" s="3">
        <v>45068.574918981481</v>
      </c>
      <c r="J252" s="4">
        <v>233500</v>
      </c>
      <c r="K252" s="5">
        <v>53900</v>
      </c>
      <c r="L252" s="5">
        <v>117400</v>
      </c>
      <c r="M252" s="5">
        <f t="shared" si="9"/>
        <v>171300</v>
      </c>
      <c r="N252" s="38">
        <v>1.61</v>
      </c>
      <c r="O252" s="38">
        <v>1.84</v>
      </c>
    </row>
    <row r="253" spans="1:15" s="1" customFormat="1">
      <c r="A253" s="1" t="s">
        <v>663</v>
      </c>
      <c r="B253" s="1" t="s">
        <v>1443</v>
      </c>
      <c r="C253" s="1" t="s">
        <v>1444</v>
      </c>
      <c r="D253" s="1" t="s">
        <v>1441</v>
      </c>
      <c r="E253" s="2">
        <v>510</v>
      </c>
      <c r="F253" s="1" t="s">
        <v>1445</v>
      </c>
      <c r="G253" s="2" t="s">
        <v>18</v>
      </c>
      <c r="H253" s="1" t="s">
        <v>8202</v>
      </c>
      <c r="I253" s="3">
        <v>45114.403368055559</v>
      </c>
      <c r="J253" s="4">
        <v>200000</v>
      </c>
      <c r="K253" s="5">
        <v>51500</v>
      </c>
      <c r="L253" s="5">
        <v>97200</v>
      </c>
      <c r="M253" s="5">
        <f t="shared" si="9"/>
        <v>148700</v>
      </c>
      <c r="N253" s="38">
        <v>1.61</v>
      </c>
      <c r="O253" s="38">
        <v>1.84</v>
      </c>
    </row>
    <row r="254" spans="1:15" s="1" customFormat="1">
      <c r="A254" s="1" t="s">
        <v>663</v>
      </c>
      <c r="B254" s="1" t="s">
        <v>1446</v>
      </c>
      <c r="C254" s="1" t="s">
        <v>1447</v>
      </c>
      <c r="D254" s="1" t="s">
        <v>1441</v>
      </c>
      <c r="E254" s="2">
        <v>510</v>
      </c>
      <c r="F254" s="1" t="s">
        <v>1448</v>
      </c>
      <c r="G254" s="2" t="s">
        <v>18</v>
      </c>
      <c r="H254" s="1" t="s">
        <v>8203</v>
      </c>
      <c r="I254" s="3">
        <v>45085.373564814814</v>
      </c>
      <c r="J254" s="4">
        <v>307000</v>
      </c>
      <c r="K254" s="5">
        <v>49600</v>
      </c>
      <c r="L254" s="5">
        <v>180700</v>
      </c>
      <c r="M254" s="5">
        <f t="shared" si="9"/>
        <v>230300</v>
      </c>
      <c r="N254" s="38">
        <v>1.61</v>
      </c>
      <c r="O254" s="38">
        <v>1.84</v>
      </c>
    </row>
    <row r="255" spans="1:15" s="1" customFormat="1">
      <c r="A255" s="1" t="s">
        <v>663</v>
      </c>
      <c r="B255" s="1" t="s">
        <v>1449</v>
      </c>
      <c r="C255" s="1" t="s">
        <v>1450</v>
      </c>
      <c r="D255" s="1" t="s">
        <v>1441</v>
      </c>
      <c r="E255" s="2">
        <v>510</v>
      </c>
      <c r="F255" s="1" t="s">
        <v>1451</v>
      </c>
      <c r="G255" s="2" t="s">
        <v>18</v>
      </c>
      <c r="H255" s="1" t="s">
        <v>8204</v>
      </c>
      <c r="I255" s="3">
        <v>45071.366157407407</v>
      </c>
      <c r="J255" s="4">
        <v>275000</v>
      </c>
      <c r="K255" s="5">
        <v>53600</v>
      </c>
      <c r="L255" s="5">
        <v>164600</v>
      </c>
      <c r="M255" s="5">
        <f t="shared" si="9"/>
        <v>218200</v>
      </c>
      <c r="N255" s="38">
        <v>1.61</v>
      </c>
      <c r="O255" s="38">
        <v>1.84</v>
      </c>
    </row>
    <row r="256" spans="1:15" s="1" customFormat="1">
      <c r="A256" s="1" t="s">
        <v>663</v>
      </c>
      <c r="B256" s="1" t="s">
        <v>1452</v>
      </c>
      <c r="C256" s="1" t="s">
        <v>1453</v>
      </c>
      <c r="D256" s="1" t="s">
        <v>1441</v>
      </c>
      <c r="E256" s="2">
        <v>510</v>
      </c>
      <c r="F256" s="1" t="s">
        <v>1454</v>
      </c>
      <c r="G256" s="2" t="s">
        <v>18</v>
      </c>
      <c r="H256" s="1" t="s">
        <v>8205</v>
      </c>
      <c r="I256" s="3">
        <v>45015.623622685183</v>
      </c>
      <c r="J256" s="4">
        <v>125000</v>
      </c>
      <c r="K256" s="5">
        <v>36100</v>
      </c>
      <c r="L256" s="5">
        <v>66300</v>
      </c>
      <c r="M256" s="5">
        <f t="shared" si="9"/>
        <v>102400</v>
      </c>
      <c r="N256" s="38">
        <v>1.61</v>
      </c>
      <c r="O256" s="38">
        <v>1.84</v>
      </c>
    </row>
    <row r="257" spans="1:15" s="1" customFormat="1">
      <c r="A257" s="1" t="s">
        <v>663</v>
      </c>
      <c r="B257" s="1" t="s">
        <v>1455</v>
      </c>
      <c r="C257" s="1" t="s">
        <v>1456</v>
      </c>
      <c r="D257" s="1" t="s">
        <v>1441</v>
      </c>
      <c r="E257" s="2">
        <v>510</v>
      </c>
      <c r="F257" s="1" t="s">
        <v>1457</v>
      </c>
      <c r="G257" s="2" t="s">
        <v>18</v>
      </c>
      <c r="H257" s="1" t="s">
        <v>8206</v>
      </c>
      <c r="I257" s="3">
        <v>45030.362685185188</v>
      </c>
      <c r="J257" s="4">
        <v>231000</v>
      </c>
      <c r="K257" s="5">
        <v>41000</v>
      </c>
      <c r="L257" s="5">
        <v>148600</v>
      </c>
      <c r="M257" s="5">
        <f t="shared" si="9"/>
        <v>189600</v>
      </c>
      <c r="N257" s="38">
        <v>1.61</v>
      </c>
      <c r="O257" s="38">
        <v>1.84</v>
      </c>
    </row>
    <row r="258" spans="1:15" s="1" customFormat="1">
      <c r="A258" s="1" t="s">
        <v>663</v>
      </c>
      <c r="B258" s="1" t="s">
        <v>1458</v>
      </c>
      <c r="C258" s="1" t="s">
        <v>1459</v>
      </c>
      <c r="D258" s="1" t="s">
        <v>1441</v>
      </c>
      <c r="E258" s="2">
        <v>510</v>
      </c>
      <c r="F258" s="1" t="s">
        <v>1460</v>
      </c>
      <c r="G258" s="2" t="s">
        <v>18</v>
      </c>
      <c r="H258" s="1" t="s">
        <v>8207</v>
      </c>
      <c r="I258" s="3">
        <v>45258.372766203705</v>
      </c>
      <c r="J258" s="4">
        <v>285000</v>
      </c>
      <c r="K258" s="5">
        <v>24500</v>
      </c>
      <c r="L258" s="5">
        <v>212100</v>
      </c>
      <c r="M258" s="5">
        <f>SUM(K258:L258)+16300</f>
        <v>252900</v>
      </c>
      <c r="N258" s="38">
        <v>1.61</v>
      </c>
      <c r="O258" s="38">
        <v>1.84</v>
      </c>
    </row>
    <row r="259" spans="1:15" s="1" customFormat="1">
      <c r="A259" s="1" t="s">
        <v>663</v>
      </c>
      <c r="B259" s="1" t="s">
        <v>1461</v>
      </c>
      <c r="C259" s="1" t="s">
        <v>1462</v>
      </c>
      <c r="D259" s="1" t="s">
        <v>1463</v>
      </c>
      <c r="E259" s="2">
        <v>500</v>
      </c>
      <c r="F259" s="1" t="s">
        <v>1464</v>
      </c>
      <c r="G259" s="2" t="s">
        <v>18</v>
      </c>
      <c r="H259" s="1" t="s">
        <v>8207</v>
      </c>
      <c r="I259" s="3">
        <v>45258.372766203705</v>
      </c>
      <c r="J259" s="4"/>
      <c r="K259" s="5">
        <v>16300</v>
      </c>
      <c r="L259" s="5">
        <v>0</v>
      </c>
      <c r="M259" s="5"/>
      <c r="N259" s="38">
        <v>1</v>
      </c>
      <c r="O259" s="38">
        <v>1</v>
      </c>
    </row>
    <row r="260" spans="1:15" s="1" customFormat="1">
      <c r="A260" s="1" t="s">
        <v>663</v>
      </c>
      <c r="B260" s="1" t="s">
        <v>1465</v>
      </c>
      <c r="C260" s="1" t="s">
        <v>1466</v>
      </c>
      <c r="D260" s="1" t="s">
        <v>1441</v>
      </c>
      <c r="E260" s="2">
        <v>510</v>
      </c>
      <c r="F260" s="1" t="s">
        <v>1467</v>
      </c>
      <c r="G260" s="2" t="s">
        <v>18</v>
      </c>
      <c r="H260" s="1" t="s">
        <v>8208</v>
      </c>
      <c r="I260" s="3">
        <v>45238.567557870374</v>
      </c>
      <c r="J260" s="4">
        <v>275000</v>
      </c>
      <c r="K260" s="5">
        <v>54300</v>
      </c>
      <c r="L260" s="5">
        <v>192800</v>
      </c>
      <c r="M260" s="5">
        <f t="shared" ref="M260:M291" si="10">SUM(K260:L260)</f>
        <v>247100</v>
      </c>
      <c r="N260" s="38">
        <v>1.61</v>
      </c>
      <c r="O260" s="38">
        <v>1.84</v>
      </c>
    </row>
    <row r="261" spans="1:15" s="1" customFormat="1">
      <c r="A261" s="1" t="s">
        <v>663</v>
      </c>
      <c r="B261" s="1" t="s">
        <v>1468</v>
      </c>
      <c r="C261" s="1" t="s">
        <v>1469</v>
      </c>
      <c r="D261" s="1" t="s">
        <v>1441</v>
      </c>
      <c r="E261" s="2">
        <v>510</v>
      </c>
      <c r="F261" s="1" t="s">
        <v>1470</v>
      </c>
      <c r="G261" s="2" t="s">
        <v>18</v>
      </c>
      <c r="H261" s="1" t="s">
        <v>8209</v>
      </c>
      <c r="I261" s="3">
        <v>44995.448229166665</v>
      </c>
      <c r="J261" s="4">
        <v>205000</v>
      </c>
      <c r="K261" s="5">
        <v>96300</v>
      </c>
      <c r="L261" s="5">
        <v>90800</v>
      </c>
      <c r="M261" s="5">
        <f t="shared" si="10"/>
        <v>187100</v>
      </c>
      <c r="N261" s="38">
        <v>1.61</v>
      </c>
      <c r="O261" s="38">
        <v>1.84</v>
      </c>
    </row>
    <row r="262" spans="1:15" s="1" customFormat="1">
      <c r="A262" s="1" t="s">
        <v>663</v>
      </c>
      <c r="B262" s="1" t="s">
        <v>1471</v>
      </c>
      <c r="C262" s="1" t="s">
        <v>1472</v>
      </c>
      <c r="D262" s="1" t="s">
        <v>1441</v>
      </c>
      <c r="E262" s="2">
        <v>510</v>
      </c>
      <c r="F262" s="1" t="s">
        <v>1473</v>
      </c>
      <c r="G262" s="2" t="s">
        <v>18</v>
      </c>
      <c r="H262" s="1" t="s">
        <v>8210</v>
      </c>
      <c r="I262" s="3">
        <v>45086.466134259259</v>
      </c>
      <c r="J262" s="4">
        <v>315000</v>
      </c>
      <c r="K262" s="5">
        <v>53900</v>
      </c>
      <c r="L262" s="5">
        <v>236700</v>
      </c>
      <c r="M262" s="5">
        <f t="shared" si="10"/>
        <v>290600</v>
      </c>
      <c r="N262" s="38">
        <v>1.61</v>
      </c>
      <c r="O262" s="38">
        <v>1.84</v>
      </c>
    </row>
    <row r="263" spans="1:15" s="1" customFormat="1">
      <c r="A263" s="1" t="s">
        <v>663</v>
      </c>
      <c r="B263" s="1" t="s">
        <v>1474</v>
      </c>
      <c r="C263" s="1" t="s">
        <v>1475</v>
      </c>
      <c r="D263" s="1" t="s">
        <v>1441</v>
      </c>
      <c r="E263" s="2">
        <v>510</v>
      </c>
      <c r="F263" s="1" t="s">
        <v>1476</v>
      </c>
      <c r="G263" s="2" t="s">
        <v>18</v>
      </c>
      <c r="H263" s="1" t="s">
        <v>8211</v>
      </c>
      <c r="I263" s="3">
        <v>45167.659375000003</v>
      </c>
      <c r="J263" s="4">
        <v>130000</v>
      </c>
      <c r="K263" s="5">
        <v>30400</v>
      </c>
      <c r="L263" s="5">
        <v>100900</v>
      </c>
      <c r="M263" s="5">
        <f t="shared" si="10"/>
        <v>131300</v>
      </c>
      <c r="N263" s="38">
        <v>1.61</v>
      </c>
      <c r="O263" s="38">
        <v>1.84</v>
      </c>
    </row>
    <row r="264" spans="1:15" s="1" customFormat="1">
      <c r="A264" s="1" t="s">
        <v>663</v>
      </c>
      <c r="B264" s="1" t="s">
        <v>1477</v>
      </c>
      <c r="C264" s="1" t="s">
        <v>1478</v>
      </c>
      <c r="D264" s="1" t="s">
        <v>1441</v>
      </c>
      <c r="E264" s="2">
        <v>511</v>
      </c>
      <c r="F264" s="1" t="s">
        <v>1479</v>
      </c>
      <c r="G264" s="2" t="s">
        <v>18</v>
      </c>
      <c r="H264" s="1" t="s">
        <v>8212</v>
      </c>
      <c r="I264" s="3">
        <v>44936.433206018519</v>
      </c>
      <c r="J264" s="4">
        <v>265000</v>
      </c>
      <c r="K264" s="5">
        <v>69400</v>
      </c>
      <c r="L264" s="5">
        <v>198600</v>
      </c>
      <c r="M264" s="5">
        <f t="shared" si="10"/>
        <v>268000</v>
      </c>
      <c r="N264" s="38">
        <v>1.61</v>
      </c>
      <c r="O264" s="38">
        <v>1.84</v>
      </c>
    </row>
    <row r="265" spans="1:15" s="1" customFormat="1">
      <c r="A265" s="1" t="s">
        <v>663</v>
      </c>
      <c r="B265" s="1" t="s">
        <v>1480</v>
      </c>
      <c r="C265" s="1" t="s">
        <v>1481</v>
      </c>
      <c r="D265" s="1" t="s">
        <v>1441</v>
      </c>
      <c r="E265" s="2">
        <v>510</v>
      </c>
      <c r="F265" s="1" t="s">
        <v>1482</v>
      </c>
      <c r="G265" s="2" t="s">
        <v>18</v>
      </c>
      <c r="H265" s="1" t="s">
        <v>8213</v>
      </c>
      <c r="I265" s="3">
        <v>45138.622650462959</v>
      </c>
      <c r="J265" s="4">
        <v>198000</v>
      </c>
      <c r="K265" s="5">
        <v>96300</v>
      </c>
      <c r="L265" s="5">
        <v>128400</v>
      </c>
      <c r="M265" s="5">
        <f t="shared" si="10"/>
        <v>224700</v>
      </c>
      <c r="N265" s="38">
        <v>1.61</v>
      </c>
      <c r="O265" s="38">
        <v>1.84</v>
      </c>
    </row>
    <row r="266" spans="1:15" s="1" customFormat="1">
      <c r="A266" s="1" t="s">
        <v>663</v>
      </c>
      <c r="B266" s="1" t="s">
        <v>1483</v>
      </c>
      <c r="C266" s="1" t="s">
        <v>1484</v>
      </c>
      <c r="D266" s="1" t="s">
        <v>1441</v>
      </c>
      <c r="E266" s="2">
        <v>510</v>
      </c>
      <c r="F266" s="1" t="s">
        <v>1485</v>
      </c>
      <c r="G266" s="2" t="s">
        <v>18</v>
      </c>
      <c r="H266" s="1" t="s">
        <v>8214</v>
      </c>
      <c r="I266" s="3">
        <v>45085.4530787037</v>
      </c>
      <c r="J266" s="4">
        <v>135000</v>
      </c>
      <c r="K266" s="5">
        <v>58800</v>
      </c>
      <c r="L266" s="5">
        <v>144100</v>
      </c>
      <c r="M266" s="5">
        <f t="shared" si="10"/>
        <v>202900</v>
      </c>
      <c r="N266" s="38">
        <v>1.61</v>
      </c>
      <c r="O266" s="38">
        <v>1.84</v>
      </c>
    </row>
    <row r="267" spans="1:15" s="1" customFormat="1">
      <c r="A267" s="1" t="s">
        <v>663</v>
      </c>
      <c r="B267" s="1" t="s">
        <v>1486</v>
      </c>
      <c r="C267" s="1" t="s">
        <v>1487</v>
      </c>
      <c r="D267" s="1" t="s">
        <v>1488</v>
      </c>
      <c r="E267" s="2">
        <v>510</v>
      </c>
      <c r="F267" s="1" t="s">
        <v>1489</v>
      </c>
      <c r="G267" s="2" t="s">
        <v>18</v>
      </c>
      <c r="H267" s="1" t="s">
        <v>8215</v>
      </c>
      <c r="I267" s="3">
        <v>45224.480347222219</v>
      </c>
      <c r="J267" s="4">
        <v>350000</v>
      </c>
      <c r="K267" s="5">
        <v>44900</v>
      </c>
      <c r="L267" s="5">
        <v>134000</v>
      </c>
      <c r="M267" s="5">
        <f t="shared" si="10"/>
        <v>178900</v>
      </c>
      <c r="N267" s="38">
        <v>1</v>
      </c>
      <c r="O267" s="38">
        <v>1.44</v>
      </c>
    </row>
    <row r="268" spans="1:15" s="1" customFormat="1">
      <c r="A268" s="1" t="s">
        <v>663</v>
      </c>
      <c r="B268" s="1" t="s">
        <v>1490</v>
      </c>
      <c r="C268" s="1" t="s">
        <v>1491</v>
      </c>
      <c r="D268" s="1" t="s">
        <v>1488</v>
      </c>
      <c r="E268" s="2">
        <v>510</v>
      </c>
      <c r="F268" s="1" t="s">
        <v>1492</v>
      </c>
      <c r="G268" s="2" t="s">
        <v>18</v>
      </c>
      <c r="H268" s="1" t="s">
        <v>8216</v>
      </c>
      <c r="I268" s="3">
        <v>45247.351979166669</v>
      </c>
      <c r="J268" s="4">
        <v>310000</v>
      </c>
      <c r="K268" s="5">
        <v>64700</v>
      </c>
      <c r="L268" s="5">
        <v>145500</v>
      </c>
      <c r="M268" s="5">
        <f t="shared" si="10"/>
        <v>210200</v>
      </c>
      <c r="N268" s="38">
        <v>1</v>
      </c>
      <c r="O268" s="38">
        <v>1.44</v>
      </c>
    </row>
    <row r="269" spans="1:15" s="1" customFormat="1">
      <c r="A269" s="1" t="s">
        <v>663</v>
      </c>
      <c r="B269" s="1" t="s">
        <v>1493</v>
      </c>
      <c r="C269" s="1" t="s">
        <v>1494</v>
      </c>
      <c r="D269" s="1" t="s">
        <v>1488</v>
      </c>
      <c r="E269" s="2">
        <v>510</v>
      </c>
      <c r="F269" s="1" t="s">
        <v>1495</v>
      </c>
      <c r="G269" s="2" t="s">
        <v>18</v>
      </c>
      <c r="H269" s="1" t="s">
        <v>8217</v>
      </c>
      <c r="I269" s="3">
        <v>45016.480983796297</v>
      </c>
      <c r="J269" s="4">
        <v>295500</v>
      </c>
      <c r="K269" s="5">
        <v>59300</v>
      </c>
      <c r="L269" s="5">
        <v>142000</v>
      </c>
      <c r="M269" s="5">
        <f t="shared" si="10"/>
        <v>201300</v>
      </c>
      <c r="N269" s="38">
        <v>1</v>
      </c>
      <c r="O269" s="38">
        <v>1.44</v>
      </c>
    </row>
    <row r="270" spans="1:15" s="1" customFormat="1">
      <c r="A270" s="1" t="s">
        <v>663</v>
      </c>
      <c r="B270" s="1" t="s">
        <v>1496</v>
      </c>
      <c r="C270" s="1" t="s">
        <v>1497</v>
      </c>
      <c r="D270" s="1" t="s">
        <v>1488</v>
      </c>
      <c r="E270" s="2">
        <v>510</v>
      </c>
      <c r="F270" s="1" t="s">
        <v>1498</v>
      </c>
      <c r="G270" s="2" t="s">
        <v>18</v>
      </c>
      <c r="H270" s="1" t="s">
        <v>8218</v>
      </c>
      <c r="I270" s="3">
        <v>45252.347233796296</v>
      </c>
      <c r="J270" s="4">
        <v>227000</v>
      </c>
      <c r="K270" s="5">
        <v>41900</v>
      </c>
      <c r="L270" s="5">
        <v>118100</v>
      </c>
      <c r="M270" s="5">
        <f t="shared" si="10"/>
        <v>160000</v>
      </c>
      <c r="N270" s="38">
        <v>1</v>
      </c>
      <c r="O270" s="38">
        <v>1.44</v>
      </c>
    </row>
    <row r="271" spans="1:15" s="1" customFormat="1">
      <c r="A271" s="1" t="s">
        <v>663</v>
      </c>
      <c r="B271" s="1" t="s">
        <v>1499</v>
      </c>
      <c r="C271" s="1" t="s">
        <v>1500</v>
      </c>
      <c r="D271" s="1" t="s">
        <v>1488</v>
      </c>
      <c r="E271" s="2">
        <v>510</v>
      </c>
      <c r="F271" s="1" t="s">
        <v>1501</v>
      </c>
      <c r="G271" s="2" t="s">
        <v>18</v>
      </c>
      <c r="H271" s="1" t="s">
        <v>8219</v>
      </c>
      <c r="I271" s="3">
        <v>44950.392071759263</v>
      </c>
      <c r="J271" s="4">
        <v>310000</v>
      </c>
      <c r="K271" s="5">
        <v>65200</v>
      </c>
      <c r="L271" s="5">
        <v>159500</v>
      </c>
      <c r="M271" s="5">
        <f t="shared" si="10"/>
        <v>224700</v>
      </c>
      <c r="N271" s="38">
        <v>1</v>
      </c>
      <c r="O271" s="38">
        <v>1.44</v>
      </c>
    </row>
    <row r="272" spans="1:15" s="1" customFormat="1">
      <c r="A272" s="1" t="s">
        <v>663</v>
      </c>
      <c r="B272" s="1" t="s">
        <v>1502</v>
      </c>
      <c r="C272" s="1" t="s">
        <v>1503</v>
      </c>
      <c r="D272" s="1" t="s">
        <v>1488</v>
      </c>
      <c r="E272" s="2">
        <v>510</v>
      </c>
      <c r="F272" s="1" t="s">
        <v>1504</v>
      </c>
      <c r="G272" s="2" t="s">
        <v>18</v>
      </c>
      <c r="H272" s="1" t="s">
        <v>8220</v>
      </c>
      <c r="I272" s="3">
        <v>45146.561122685183</v>
      </c>
      <c r="J272" s="4">
        <v>197000</v>
      </c>
      <c r="K272" s="5">
        <v>45000</v>
      </c>
      <c r="L272" s="5">
        <v>115800</v>
      </c>
      <c r="M272" s="5">
        <f t="shared" si="10"/>
        <v>160800</v>
      </c>
      <c r="N272" s="38">
        <v>1</v>
      </c>
      <c r="O272" s="38">
        <v>1.44</v>
      </c>
    </row>
    <row r="273" spans="1:15" s="1" customFormat="1">
      <c r="A273" s="1" t="s">
        <v>663</v>
      </c>
      <c r="B273" s="1" t="s">
        <v>1505</v>
      </c>
      <c r="C273" s="1" t="s">
        <v>1506</v>
      </c>
      <c r="D273" s="1" t="s">
        <v>1507</v>
      </c>
      <c r="E273" s="2">
        <v>510</v>
      </c>
      <c r="F273" s="1" t="s">
        <v>1508</v>
      </c>
      <c r="G273" s="2" t="s">
        <v>18</v>
      </c>
      <c r="H273" s="1" t="s">
        <v>8221</v>
      </c>
      <c r="I273" s="3">
        <v>45128.375162037039</v>
      </c>
      <c r="J273" s="4">
        <v>285000</v>
      </c>
      <c r="K273" s="5">
        <v>47100</v>
      </c>
      <c r="L273" s="5">
        <v>161700</v>
      </c>
      <c r="M273" s="5">
        <f t="shared" si="10"/>
        <v>208800</v>
      </c>
      <c r="N273" s="38">
        <v>1.59</v>
      </c>
      <c r="O273" s="38">
        <v>1.59</v>
      </c>
    </row>
    <row r="274" spans="1:15" s="1" customFormat="1" ht="18" customHeight="1">
      <c r="A274" s="1" t="s">
        <v>663</v>
      </c>
      <c r="B274" s="1" t="s">
        <v>1509</v>
      </c>
      <c r="C274" s="1" t="s">
        <v>1510</v>
      </c>
      <c r="D274" s="1" t="s">
        <v>1507</v>
      </c>
      <c r="E274" s="2">
        <v>510</v>
      </c>
      <c r="F274" s="1" t="s">
        <v>1511</v>
      </c>
      <c r="G274" s="2" t="s">
        <v>18</v>
      </c>
      <c r="H274" s="1" t="s">
        <v>8222</v>
      </c>
      <c r="I274" s="3">
        <v>44973.515428240738</v>
      </c>
      <c r="J274" s="4">
        <v>275000</v>
      </c>
      <c r="K274" s="5">
        <v>53500</v>
      </c>
      <c r="L274" s="5">
        <v>166700</v>
      </c>
      <c r="M274" s="5">
        <f t="shared" si="10"/>
        <v>220200</v>
      </c>
      <c r="N274" s="38">
        <v>1.59</v>
      </c>
      <c r="O274" s="38">
        <v>1.59</v>
      </c>
    </row>
    <row r="275" spans="1:15" s="1" customFormat="1">
      <c r="A275" s="1" t="s">
        <v>663</v>
      </c>
      <c r="B275" s="1" t="s">
        <v>1512</v>
      </c>
      <c r="C275" s="1" t="s">
        <v>1513</v>
      </c>
      <c r="D275" s="1" t="s">
        <v>1507</v>
      </c>
      <c r="E275" s="2">
        <v>510</v>
      </c>
      <c r="F275" s="1" t="s">
        <v>1514</v>
      </c>
      <c r="G275" s="2" t="s">
        <v>18</v>
      </c>
      <c r="H275" s="1" t="s">
        <v>8223</v>
      </c>
      <c r="I275" s="3">
        <v>45065.567511574074</v>
      </c>
      <c r="J275" s="4">
        <v>410000</v>
      </c>
      <c r="K275" s="5">
        <v>45800</v>
      </c>
      <c r="L275" s="5">
        <v>304800</v>
      </c>
      <c r="M275" s="5">
        <f t="shared" si="10"/>
        <v>350600</v>
      </c>
      <c r="N275" s="38">
        <v>1.59</v>
      </c>
      <c r="O275" s="38">
        <v>1.59</v>
      </c>
    </row>
    <row r="276" spans="1:15" s="1" customFormat="1">
      <c r="A276" s="1" t="s">
        <v>663</v>
      </c>
      <c r="B276" s="1" t="s">
        <v>1515</v>
      </c>
      <c r="C276" s="1" t="s">
        <v>1516</v>
      </c>
      <c r="D276" s="1" t="s">
        <v>1507</v>
      </c>
      <c r="E276" s="2">
        <v>510</v>
      </c>
      <c r="F276" s="1" t="s">
        <v>1517</v>
      </c>
      <c r="G276" s="2" t="s">
        <v>18</v>
      </c>
      <c r="H276" s="1" t="s">
        <v>8224</v>
      </c>
      <c r="I276" s="3">
        <v>45089.482094907406</v>
      </c>
      <c r="J276" s="4">
        <v>330000</v>
      </c>
      <c r="K276" s="5">
        <v>59700</v>
      </c>
      <c r="L276" s="5">
        <v>224800</v>
      </c>
      <c r="M276" s="5">
        <f t="shared" si="10"/>
        <v>284500</v>
      </c>
      <c r="N276" s="38">
        <v>1.59</v>
      </c>
      <c r="O276" s="38">
        <v>1.59</v>
      </c>
    </row>
    <row r="277" spans="1:15" s="1" customFormat="1">
      <c r="A277" s="1" t="s">
        <v>663</v>
      </c>
      <c r="B277" s="1" t="s">
        <v>1518</v>
      </c>
      <c r="C277" s="1" t="s">
        <v>1519</v>
      </c>
      <c r="D277" s="1" t="s">
        <v>1507</v>
      </c>
      <c r="E277" s="2">
        <v>510</v>
      </c>
      <c r="F277" s="1" t="s">
        <v>1520</v>
      </c>
      <c r="G277" s="2" t="s">
        <v>18</v>
      </c>
      <c r="H277" s="1" t="s">
        <v>8225</v>
      </c>
      <c r="I277" s="3">
        <v>45219.403969907406</v>
      </c>
      <c r="J277" s="4">
        <v>300000</v>
      </c>
      <c r="K277" s="5">
        <v>53200</v>
      </c>
      <c r="L277" s="5">
        <v>205500</v>
      </c>
      <c r="M277" s="5">
        <f t="shared" si="10"/>
        <v>258700</v>
      </c>
      <c r="N277" s="38">
        <v>1.59</v>
      </c>
      <c r="O277" s="38">
        <v>1.59</v>
      </c>
    </row>
    <row r="278" spans="1:15" s="1" customFormat="1">
      <c r="A278" s="1" t="s">
        <v>663</v>
      </c>
      <c r="B278" s="1" t="s">
        <v>1521</v>
      </c>
      <c r="C278" s="1" t="s">
        <v>1522</v>
      </c>
      <c r="D278" s="1" t="s">
        <v>1507</v>
      </c>
      <c r="E278" s="2">
        <v>510</v>
      </c>
      <c r="F278" s="1" t="s">
        <v>1523</v>
      </c>
      <c r="G278" s="2" t="s">
        <v>18</v>
      </c>
      <c r="H278" s="1" t="s">
        <v>8226</v>
      </c>
      <c r="I278" s="3">
        <v>45072.376423611109</v>
      </c>
      <c r="J278" s="4">
        <v>275000</v>
      </c>
      <c r="K278" s="5">
        <v>48000</v>
      </c>
      <c r="L278" s="5">
        <v>190000</v>
      </c>
      <c r="M278" s="5">
        <f t="shared" si="10"/>
        <v>238000</v>
      </c>
      <c r="N278" s="38">
        <v>1.59</v>
      </c>
      <c r="O278" s="38">
        <v>1.59</v>
      </c>
    </row>
    <row r="279" spans="1:15" s="1" customFormat="1">
      <c r="A279" s="1" t="s">
        <v>663</v>
      </c>
      <c r="B279" s="1" t="s">
        <v>1524</v>
      </c>
      <c r="C279" s="1" t="s">
        <v>1525</v>
      </c>
      <c r="D279" s="1" t="s">
        <v>1507</v>
      </c>
      <c r="E279" s="2">
        <v>510</v>
      </c>
      <c r="F279" s="1" t="s">
        <v>1526</v>
      </c>
      <c r="G279" s="2" t="s">
        <v>18</v>
      </c>
      <c r="H279" s="1" t="s">
        <v>8227</v>
      </c>
      <c r="I279" s="3">
        <v>44963.474398148152</v>
      </c>
      <c r="J279" s="4">
        <v>240000</v>
      </c>
      <c r="K279" s="5">
        <v>47500</v>
      </c>
      <c r="L279" s="5">
        <v>168100</v>
      </c>
      <c r="M279" s="5">
        <f t="shared" si="10"/>
        <v>215600</v>
      </c>
      <c r="N279" s="38">
        <v>1.59</v>
      </c>
      <c r="O279" s="38">
        <v>1.59</v>
      </c>
    </row>
    <row r="280" spans="1:15" s="1" customFormat="1">
      <c r="A280" s="1" t="s">
        <v>663</v>
      </c>
      <c r="B280" s="1" t="s">
        <v>1527</v>
      </c>
      <c r="C280" s="1" t="s">
        <v>1528</v>
      </c>
      <c r="D280" s="1" t="s">
        <v>1507</v>
      </c>
      <c r="E280" s="2">
        <v>510</v>
      </c>
      <c r="F280" s="1" t="s">
        <v>1529</v>
      </c>
      <c r="G280" s="2" t="s">
        <v>18</v>
      </c>
      <c r="H280" s="1" t="s">
        <v>8228</v>
      </c>
      <c r="I280" s="3">
        <v>45198.3512962963</v>
      </c>
      <c r="J280" s="4">
        <v>253000</v>
      </c>
      <c r="K280" s="5">
        <v>47400</v>
      </c>
      <c r="L280" s="5">
        <v>180700</v>
      </c>
      <c r="M280" s="5">
        <f t="shared" si="10"/>
        <v>228100</v>
      </c>
      <c r="N280" s="38">
        <v>1.59</v>
      </c>
      <c r="O280" s="38">
        <v>1.59</v>
      </c>
    </row>
    <row r="281" spans="1:15" s="1" customFormat="1">
      <c r="A281" s="1" t="s">
        <v>663</v>
      </c>
      <c r="B281" s="1" t="s">
        <v>1530</v>
      </c>
      <c r="C281" s="1" t="s">
        <v>1531</v>
      </c>
      <c r="D281" s="1" t="s">
        <v>1507</v>
      </c>
      <c r="E281" s="2">
        <v>510</v>
      </c>
      <c r="F281" s="1" t="s">
        <v>1532</v>
      </c>
      <c r="G281" s="2" t="s">
        <v>18</v>
      </c>
      <c r="H281" s="1" t="s">
        <v>8229</v>
      </c>
      <c r="I281" s="3">
        <v>45218.388171296298</v>
      </c>
      <c r="J281" s="4">
        <v>280000</v>
      </c>
      <c r="K281" s="5">
        <v>35800</v>
      </c>
      <c r="L281" s="5">
        <v>228700</v>
      </c>
      <c r="M281" s="5">
        <f t="shared" si="10"/>
        <v>264500</v>
      </c>
      <c r="N281" s="38">
        <v>1.59</v>
      </c>
      <c r="O281" s="38">
        <v>1.59</v>
      </c>
    </row>
    <row r="282" spans="1:15" s="1" customFormat="1">
      <c r="A282" s="1" t="s">
        <v>663</v>
      </c>
      <c r="B282" s="1" t="s">
        <v>1533</v>
      </c>
      <c r="C282" s="1" t="s">
        <v>1534</v>
      </c>
      <c r="D282" s="1" t="s">
        <v>1507</v>
      </c>
      <c r="E282" s="2">
        <v>510</v>
      </c>
      <c r="F282" s="1" t="s">
        <v>1535</v>
      </c>
      <c r="G282" s="2" t="s">
        <v>18</v>
      </c>
      <c r="H282" s="1" t="s">
        <v>8230</v>
      </c>
      <c r="I282" s="3">
        <v>45233.647222222222</v>
      </c>
      <c r="J282" s="4">
        <v>279900</v>
      </c>
      <c r="K282" s="5">
        <v>58700</v>
      </c>
      <c r="L282" s="5">
        <v>206800</v>
      </c>
      <c r="M282" s="5">
        <f t="shared" si="10"/>
        <v>265500</v>
      </c>
      <c r="N282" s="38">
        <v>1.59</v>
      </c>
      <c r="O282" s="38">
        <v>1.59</v>
      </c>
    </row>
    <row r="283" spans="1:15" s="1" customFormat="1">
      <c r="A283" s="1" t="s">
        <v>663</v>
      </c>
      <c r="B283" s="1" t="s">
        <v>1536</v>
      </c>
      <c r="C283" s="1" t="s">
        <v>1537</v>
      </c>
      <c r="D283" s="1" t="s">
        <v>1507</v>
      </c>
      <c r="E283" s="2">
        <v>510</v>
      </c>
      <c r="F283" s="1" t="s">
        <v>1538</v>
      </c>
      <c r="G283" s="2" t="s">
        <v>18</v>
      </c>
      <c r="H283" s="1" t="s">
        <v>8231</v>
      </c>
      <c r="I283" s="3">
        <v>45138.472326388888</v>
      </c>
      <c r="J283" s="4">
        <v>254000</v>
      </c>
      <c r="K283" s="5">
        <v>61000</v>
      </c>
      <c r="L283" s="5">
        <v>180500</v>
      </c>
      <c r="M283" s="5">
        <f t="shared" si="10"/>
        <v>241500</v>
      </c>
      <c r="N283" s="38">
        <v>1.59</v>
      </c>
      <c r="O283" s="38">
        <v>1.59</v>
      </c>
    </row>
    <row r="284" spans="1:15" s="1" customFormat="1">
      <c r="A284" s="1" t="s">
        <v>663</v>
      </c>
      <c r="B284" s="1" t="s">
        <v>1539</v>
      </c>
      <c r="C284" s="1" t="s">
        <v>1540</v>
      </c>
      <c r="D284" s="1" t="s">
        <v>1507</v>
      </c>
      <c r="E284" s="2">
        <v>510</v>
      </c>
      <c r="F284" s="1" t="s">
        <v>1541</v>
      </c>
      <c r="G284" s="2" t="s">
        <v>18</v>
      </c>
      <c r="H284" s="1" t="s">
        <v>8232</v>
      </c>
      <c r="I284" s="3">
        <v>45002.412430555552</v>
      </c>
      <c r="J284" s="4">
        <v>280000</v>
      </c>
      <c r="K284" s="5">
        <v>38300</v>
      </c>
      <c r="L284" s="5">
        <v>232700</v>
      </c>
      <c r="M284" s="5">
        <f t="shared" si="10"/>
        <v>271000</v>
      </c>
      <c r="N284" s="38">
        <v>1.59</v>
      </c>
      <c r="O284" s="38">
        <v>1.59</v>
      </c>
    </row>
    <row r="285" spans="1:15" s="1" customFormat="1">
      <c r="A285" s="1" t="s">
        <v>663</v>
      </c>
      <c r="B285" s="1" t="s">
        <v>1542</v>
      </c>
      <c r="C285" s="1" t="s">
        <v>1543</v>
      </c>
      <c r="D285" s="1" t="s">
        <v>1507</v>
      </c>
      <c r="E285" s="2">
        <v>510</v>
      </c>
      <c r="F285" s="1" t="s">
        <v>1544</v>
      </c>
      <c r="G285" s="2" t="s">
        <v>18</v>
      </c>
      <c r="H285" s="1" t="s">
        <v>8233</v>
      </c>
      <c r="I285" s="3">
        <v>44967.368773148148</v>
      </c>
      <c r="J285" s="4">
        <v>316000</v>
      </c>
      <c r="K285" s="5">
        <v>56000</v>
      </c>
      <c r="L285" s="5">
        <v>252100</v>
      </c>
      <c r="M285" s="5">
        <f t="shared" si="10"/>
        <v>308100</v>
      </c>
      <c r="N285" s="38">
        <v>1.59</v>
      </c>
      <c r="O285" s="38">
        <v>1.59</v>
      </c>
    </row>
    <row r="286" spans="1:15" s="1" customFormat="1">
      <c r="A286" s="1" t="s">
        <v>663</v>
      </c>
      <c r="B286" s="1" t="s">
        <v>1545</v>
      </c>
      <c r="C286" s="1" t="s">
        <v>1546</v>
      </c>
      <c r="D286" s="1" t="s">
        <v>1507</v>
      </c>
      <c r="E286" s="2">
        <v>510</v>
      </c>
      <c r="F286" s="1" t="s">
        <v>1547</v>
      </c>
      <c r="G286" s="2" t="s">
        <v>18</v>
      </c>
      <c r="H286" s="1" t="s">
        <v>8234</v>
      </c>
      <c r="I286" s="3">
        <v>45205.481377314813</v>
      </c>
      <c r="J286" s="4">
        <v>259000</v>
      </c>
      <c r="K286" s="5">
        <v>46000</v>
      </c>
      <c r="L286" s="5">
        <v>206700</v>
      </c>
      <c r="M286" s="5">
        <f t="shared" si="10"/>
        <v>252700</v>
      </c>
      <c r="N286" s="38">
        <v>1.59</v>
      </c>
      <c r="O286" s="38">
        <v>1.59</v>
      </c>
    </row>
    <row r="287" spans="1:15" s="1" customFormat="1">
      <c r="A287" s="1" t="s">
        <v>663</v>
      </c>
      <c r="B287" s="1" t="s">
        <v>1548</v>
      </c>
      <c r="C287" s="1" t="s">
        <v>1549</v>
      </c>
      <c r="D287" s="1" t="s">
        <v>1507</v>
      </c>
      <c r="E287" s="2">
        <v>510</v>
      </c>
      <c r="F287" s="1" t="s">
        <v>1550</v>
      </c>
      <c r="G287" s="2" t="s">
        <v>18</v>
      </c>
      <c r="H287" s="1" t="s">
        <v>8235</v>
      </c>
      <c r="I287" s="3">
        <v>45243.59648148148</v>
      </c>
      <c r="J287" s="4">
        <v>240000</v>
      </c>
      <c r="K287" s="5">
        <v>38300</v>
      </c>
      <c r="L287" s="5">
        <v>199000</v>
      </c>
      <c r="M287" s="5">
        <f t="shared" si="10"/>
        <v>237300</v>
      </c>
      <c r="N287" s="38">
        <v>1.59</v>
      </c>
      <c r="O287" s="38">
        <v>1.59</v>
      </c>
    </row>
    <row r="288" spans="1:15" s="1" customFormat="1">
      <c r="A288" s="1" t="s">
        <v>663</v>
      </c>
      <c r="B288" s="1" t="s">
        <v>1551</v>
      </c>
      <c r="C288" s="1" t="s">
        <v>1552</v>
      </c>
      <c r="D288" s="1" t="s">
        <v>1507</v>
      </c>
      <c r="E288" s="2">
        <v>510</v>
      </c>
      <c r="F288" s="1" t="s">
        <v>1553</v>
      </c>
      <c r="G288" s="2" t="s">
        <v>18</v>
      </c>
      <c r="H288" s="1" t="s">
        <v>8236</v>
      </c>
      <c r="I288" s="3">
        <v>45028.544918981483</v>
      </c>
      <c r="J288" s="4">
        <v>226750</v>
      </c>
      <c r="K288" s="5">
        <v>59300</v>
      </c>
      <c r="L288" s="5">
        <v>166100</v>
      </c>
      <c r="M288" s="5">
        <f t="shared" si="10"/>
        <v>225400</v>
      </c>
      <c r="N288" s="38">
        <v>1.59</v>
      </c>
      <c r="O288" s="38">
        <v>1.59</v>
      </c>
    </row>
    <row r="289" spans="1:15" s="1" customFormat="1">
      <c r="A289" s="1" t="s">
        <v>663</v>
      </c>
      <c r="B289" s="1" t="s">
        <v>1554</v>
      </c>
      <c r="C289" s="1" t="s">
        <v>1555</v>
      </c>
      <c r="D289" s="1" t="s">
        <v>1507</v>
      </c>
      <c r="E289" s="2">
        <v>510</v>
      </c>
      <c r="F289" s="1" t="s">
        <v>1556</v>
      </c>
      <c r="G289" s="2" t="s">
        <v>18</v>
      </c>
      <c r="H289" s="1" t="s">
        <v>8237</v>
      </c>
      <c r="I289" s="3">
        <v>45131.431793981479</v>
      </c>
      <c r="J289" s="4">
        <v>205000</v>
      </c>
      <c r="K289" s="5">
        <v>53500</v>
      </c>
      <c r="L289" s="5">
        <v>158100</v>
      </c>
      <c r="M289" s="5">
        <f t="shared" si="10"/>
        <v>211600</v>
      </c>
      <c r="N289" s="38">
        <v>1.59</v>
      </c>
      <c r="O289" s="38">
        <v>1.59</v>
      </c>
    </row>
    <row r="290" spans="1:15" s="1" customFormat="1">
      <c r="A290" s="1" t="s">
        <v>663</v>
      </c>
      <c r="B290" s="1" t="s">
        <v>1557</v>
      </c>
      <c r="C290" s="1" t="s">
        <v>1558</v>
      </c>
      <c r="D290" s="1" t="s">
        <v>1507</v>
      </c>
      <c r="E290" s="2">
        <v>510</v>
      </c>
      <c r="F290" s="1" t="s">
        <v>1559</v>
      </c>
      <c r="G290" s="2" t="s">
        <v>18</v>
      </c>
      <c r="H290" s="1" t="s">
        <v>8238</v>
      </c>
      <c r="I290" s="3">
        <v>45016.516504629632</v>
      </c>
      <c r="J290" s="4">
        <v>250000</v>
      </c>
      <c r="K290" s="5">
        <v>56700</v>
      </c>
      <c r="L290" s="5">
        <v>205100</v>
      </c>
      <c r="M290" s="5">
        <f t="shared" si="10"/>
        <v>261800</v>
      </c>
      <c r="N290" s="38">
        <v>1.59</v>
      </c>
      <c r="O290" s="38">
        <v>1.59</v>
      </c>
    </row>
    <row r="291" spans="1:15" s="1" customFormat="1">
      <c r="A291" s="1" t="s">
        <v>663</v>
      </c>
      <c r="B291" s="1" t="s">
        <v>1560</v>
      </c>
      <c r="C291" s="1" t="s">
        <v>1561</v>
      </c>
      <c r="D291" s="1" t="s">
        <v>1507</v>
      </c>
      <c r="E291" s="2">
        <v>510</v>
      </c>
      <c r="F291" s="1" t="s">
        <v>1562</v>
      </c>
      <c r="G291" s="2" t="s">
        <v>18</v>
      </c>
      <c r="H291" s="1" t="s">
        <v>8239</v>
      </c>
      <c r="I291" s="3">
        <v>45091.62976851852</v>
      </c>
      <c r="J291" s="4">
        <v>300000</v>
      </c>
      <c r="K291" s="5">
        <v>93500</v>
      </c>
      <c r="L291" s="5">
        <v>235000</v>
      </c>
      <c r="M291" s="5">
        <f t="shared" si="10"/>
        <v>328500</v>
      </c>
      <c r="N291" s="38">
        <v>1.59</v>
      </c>
      <c r="O291" s="38">
        <v>1.59</v>
      </c>
    </row>
    <row r="292" spans="1:15" s="1" customFormat="1">
      <c r="A292" s="1" t="s">
        <v>663</v>
      </c>
      <c r="B292" s="1" t="s">
        <v>1563</v>
      </c>
      <c r="C292" s="1" t="s">
        <v>1564</v>
      </c>
      <c r="D292" s="1" t="s">
        <v>1565</v>
      </c>
      <c r="E292" s="2">
        <v>511</v>
      </c>
      <c r="F292" s="1" t="s">
        <v>1566</v>
      </c>
      <c r="G292" s="2" t="s">
        <v>18</v>
      </c>
      <c r="H292" s="1" t="s">
        <v>8240</v>
      </c>
      <c r="I292" s="3">
        <v>45177.570104166669</v>
      </c>
      <c r="J292" s="4">
        <v>735000</v>
      </c>
      <c r="K292" s="5">
        <v>93500</v>
      </c>
      <c r="L292" s="5">
        <v>422300</v>
      </c>
      <c r="M292" s="5">
        <f t="shared" ref="M292:M320" si="11">SUM(K292:L292)</f>
        <v>515800</v>
      </c>
      <c r="N292" s="38">
        <v>1.52</v>
      </c>
      <c r="O292" s="38">
        <v>1.52</v>
      </c>
    </row>
    <row r="293" spans="1:15" s="1" customFormat="1">
      <c r="A293" s="1" t="s">
        <v>663</v>
      </c>
      <c r="B293" s="1" t="s">
        <v>1567</v>
      </c>
      <c r="C293" s="1" t="s">
        <v>1568</v>
      </c>
      <c r="D293" s="1" t="s">
        <v>1565</v>
      </c>
      <c r="E293" s="2">
        <v>510</v>
      </c>
      <c r="F293" s="1" t="s">
        <v>1569</v>
      </c>
      <c r="G293" s="2" t="s">
        <v>18</v>
      </c>
      <c r="H293" s="1" t="s">
        <v>8241</v>
      </c>
      <c r="I293" s="3">
        <v>45027.43922453704</v>
      </c>
      <c r="J293" s="4">
        <v>530000</v>
      </c>
      <c r="K293" s="5">
        <v>60000</v>
      </c>
      <c r="L293" s="5">
        <v>318400</v>
      </c>
      <c r="M293" s="5">
        <f t="shared" si="11"/>
        <v>378400</v>
      </c>
      <c r="N293" s="38">
        <v>1.52</v>
      </c>
      <c r="O293" s="38">
        <v>1.52</v>
      </c>
    </row>
    <row r="294" spans="1:15" s="1" customFormat="1">
      <c r="A294" s="1" t="s">
        <v>663</v>
      </c>
      <c r="B294" s="1" t="s">
        <v>1570</v>
      </c>
      <c r="C294" s="1" t="s">
        <v>1571</v>
      </c>
      <c r="D294" s="1" t="s">
        <v>1565</v>
      </c>
      <c r="E294" s="2">
        <v>510</v>
      </c>
      <c r="F294" s="1" t="s">
        <v>1572</v>
      </c>
      <c r="G294" s="2" t="s">
        <v>18</v>
      </c>
      <c r="H294" s="1" t="s">
        <v>8242</v>
      </c>
      <c r="I294" s="3">
        <v>45051.370358796295</v>
      </c>
      <c r="J294" s="4">
        <v>200000</v>
      </c>
      <c r="K294" s="5">
        <v>48200</v>
      </c>
      <c r="L294" s="5">
        <v>98100</v>
      </c>
      <c r="M294" s="5">
        <f t="shared" si="11"/>
        <v>146300</v>
      </c>
      <c r="N294" s="38">
        <v>1.52</v>
      </c>
      <c r="O294" s="38">
        <v>1.52</v>
      </c>
    </row>
    <row r="295" spans="1:15" s="1" customFormat="1">
      <c r="A295" s="1" t="s">
        <v>663</v>
      </c>
      <c r="B295" s="1" t="s">
        <v>1573</v>
      </c>
      <c r="C295" s="1" t="s">
        <v>1574</v>
      </c>
      <c r="D295" s="1" t="s">
        <v>1565</v>
      </c>
      <c r="E295" s="2">
        <v>510</v>
      </c>
      <c r="F295" s="1" t="s">
        <v>1575</v>
      </c>
      <c r="G295" s="2" t="s">
        <v>18</v>
      </c>
      <c r="H295" s="1" t="s">
        <v>8243</v>
      </c>
      <c r="I295" s="3">
        <v>45174.40457175926</v>
      </c>
      <c r="J295" s="4">
        <v>1900000</v>
      </c>
      <c r="K295" s="5">
        <v>93000</v>
      </c>
      <c r="L295" s="5">
        <v>1348500</v>
      </c>
      <c r="M295" s="5">
        <f t="shared" si="11"/>
        <v>1441500</v>
      </c>
      <c r="N295" s="38">
        <v>1.52</v>
      </c>
      <c r="O295" s="38">
        <v>1.52</v>
      </c>
    </row>
    <row r="296" spans="1:15" s="1" customFormat="1">
      <c r="A296" s="1" t="s">
        <v>663</v>
      </c>
      <c r="B296" s="1" t="s">
        <v>1576</v>
      </c>
      <c r="C296" s="1" t="s">
        <v>1577</v>
      </c>
      <c r="D296" s="1" t="s">
        <v>1565</v>
      </c>
      <c r="E296" s="2">
        <v>510</v>
      </c>
      <c r="F296" s="1" t="s">
        <v>1578</v>
      </c>
      <c r="G296" s="2" t="s">
        <v>18</v>
      </c>
      <c r="H296" s="1" t="s">
        <v>8244</v>
      </c>
      <c r="I296" s="3">
        <v>45275.615081018521</v>
      </c>
      <c r="J296" s="4">
        <v>513500</v>
      </c>
      <c r="K296" s="5">
        <v>45300</v>
      </c>
      <c r="L296" s="5">
        <v>353300</v>
      </c>
      <c r="M296" s="5">
        <f t="shared" si="11"/>
        <v>398600</v>
      </c>
      <c r="N296" s="38">
        <v>1.52</v>
      </c>
      <c r="O296" s="38">
        <v>1.52</v>
      </c>
    </row>
    <row r="297" spans="1:15" s="1" customFormat="1">
      <c r="A297" s="1" t="s">
        <v>663</v>
      </c>
      <c r="B297" s="1" t="s">
        <v>1579</v>
      </c>
      <c r="C297" s="1" t="s">
        <v>1580</v>
      </c>
      <c r="D297" s="1" t="s">
        <v>1565</v>
      </c>
      <c r="E297" s="2">
        <v>510</v>
      </c>
      <c r="F297" s="1" t="s">
        <v>1581</v>
      </c>
      <c r="G297" s="2" t="s">
        <v>18</v>
      </c>
      <c r="H297" s="1" t="s">
        <v>8245</v>
      </c>
      <c r="I297" s="3">
        <v>45055.567754629628</v>
      </c>
      <c r="J297" s="4">
        <v>265000</v>
      </c>
      <c r="K297" s="5">
        <v>78700</v>
      </c>
      <c r="L297" s="5">
        <v>145500</v>
      </c>
      <c r="M297" s="5">
        <f t="shared" si="11"/>
        <v>224200</v>
      </c>
      <c r="N297" s="38">
        <v>1.52</v>
      </c>
      <c r="O297" s="38">
        <v>1.52</v>
      </c>
    </row>
    <row r="298" spans="1:15" s="1" customFormat="1">
      <c r="A298" s="1" t="s">
        <v>663</v>
      </c>
      <c r="B298" s="1" t="s">
        <v>1582</v>
      </c>
      <c r="C298" s="1" t="s">
        <v>1583</v>
      </c>
      <c r="D298" s="1" t="s">
        <v>1565</v>
      </c>
      <c r="E298" s="2">
        <v>510</v>
      </c>
      <c r="F298" s="1" t="s">
        <v>1584</v>
      </c>
      <c r="G298" s="2" t="s">
        <v>18</v>
      </c>
      <c r="H298" s="1" t="s">
        <v>8246</v>
      </c>
      <c r="I298" s="3">
        <v>45009.367766203701</v>
      </c>
      <c r="J298" s="4">
        <v>230000</v>
      </c>
      <c r="K298" s="5">
        <v>70200</v>
      </c>
      <c r="L298" s="5">
        <v>126700</v>
      </c>
      <c r="M298" s="5">
        <f t="shared" si="11"/>
        <v>196900</v>
      </c>
      <c r="N298" s="38">
        <v>1.52</v>
      </c>
      <c r="O298" s="38">
        <v>1.52</v>
      </c>
    </row>
    <row r="299" spans="1:15" s="1" customFormat="1">
      <c r="A299" s="1" t="s">
        <v>663</v>
      </c>
      <c r="B299" s="1" t="s">
        <v>1585</v>
      </c>
      <c r="C299" s="1" t="s">
        <v>1586</v>
      </c>
      <c r="D299" s="1" t="s">
        <v>1565</v>
      </c>
      <c r="E299" s="2">
        <v>510</v>
      </c>
      <c r="F299" s="1" t="s">
        <v>1587</v>
      </c>
      <c r="G299" s="2" t="s">
        <v>18</v>
      </c>
      <c r="H299" s="1" t="s">
        <v>8247</v>
      </c>
      <c r="I299" s="3">
        <v>44999.431643518517</v>
      </c>
      <c r="J299" s="4">
        <v>270000</v>
      </c>
      <c r="K299" s="5">
        <v>66200</v>
      </c>
      <c r="L299" s="5">
        <v>169700</v>
      </c>
      <c r="M299" s="5">
        <f t="shared" si="11"/>
        <v>235900</v>
      </c>
      <c r="N299" s="38">
        <v>1.52</v>
      </c>
      <c r="O299" s="38">
        <v>1.52</v>
      </c>
    </row>
    <row r="300" spans="1:15" s="1" customFormat="1">
      <c r="A300" s="1" t="s">
        <v>663</v>
      </c>
      <c r="B300" s="1" t="s">
        <v>1588</v>
      </c>
      <c r="C300" s="1" t="s">
        <v>1589</v>
      </c>
      <c r="D300" s="1" t="s">
        <v>1565</v>
      </c>
      <c r="E300" s="2">
        <v>510</v>
      </c>
      <c r="F300" s="1" t="s">
        <v>1590</v>
      </c>
      <c r="G300" s="2" t="s">
        <v>18</v>
      </c>
      <c r="H300" s="1" t="s">
        <v>8248</v>
      </c>
      <c r="I300" s="3">
        <v>45029.617997685185</v>
      </c>
      <c r="J300" s="4">
        <v>265000</v>
      </c>
      <c r="K300" s="5">
        <v>66900</v>
      </c>
      <c r="L300" s="5">
        <v>175700</v>
      </c>
      <c r="M300" s="5">
        <f t="shared" si="11"/>
        <v>242600</v>
      </c>
      <c r="N300" s="38">
        <v>1.52</v>
      </c>
      <c r="O300" s="38">
        <v>1.52</v>
      </c>
    </row>
    <row r="301" spans="1:15" s="1" customFormat="1">
      <c r="A301" s="1" t="s">
        <v>663</v>
      </c>
      <c r="B301" s="1" t="s">
        <v>1591</v>
      </c>
      <c r="C301" s="1" t="s">
        <v>1592</v>
      </c>
      <c r="D301" s="1" t="s">
        <v>1565</v>
      </c>
      <c r="E301" s="2">
        <v>510</v>
      </c>
      <c r="F301" s="1" t="s">
        <v>1593</v>
      </c>
      <c r="G301" s="2" t="s">
        <v>18</v>
      </c>
      <c r="H301" s="1" t="s">
        <v>8249</v>
      </c>
      <c r="I301" s="3">
        <v>44973.442824074074</v>
      </c>
      <c r="J301" s="4">
        <v>457000</v>
      </c>
      <c r="K301" s="5">
        <v>78700</v>
      </c>
      <c r="L301" s="5">
        <v>347000</v>
      </c>
      <c r="M301" s="5">
        <f t="shared" si="11"/>
        <v>425700</v>
      </c>
      <c r="N301" s="38">
        <v>1.52</v>
      </c>
      <c r="O301" s="38">
        <v>1.52</v>
      </c>
    </row>
    <row r="302" spans="1:15" s="1" customFormat="1">
      <c r="A302" s="1" t="s">
        <v>663</v>
      </c>
      <c r="B302" s="1" t="s">
        <v>1594</v>
      </c>
      <c r="C302" s="1" t="s">
        <v>1595</v>
      </c>
      <c r="D302" s="1" t="s">
        <v>1565</v>
      </c>
      <c r="E302" s="2">
        <v>510</v>
      </c>
      <c r="F302" s="1" t="s">
        <v>1596</v>
      </c>
      <c r="G302" s="2" t="s">
        <v>18</v>
      </c>
      <c r="H302" s="1" t="s">
        <v>8250</v>
      </c>
      <c r="I302" s="3">
        <v>45135.429826388892</v>
      </c>
      <c r="J302" s="4">
        <v>639900</v>
      </c>
      <c r="K302" s="5">
        <v>53200</v>
      </c>
      <c r="L302" s="5">
        <v>548000</v>
      </c>
      <c r="M302" s="5">
        <f t="shared" si="11"/>
        <v>601200</v>
      </c>
      <c r="N302" s="38">
        <v>1.52</v>
      </c>
      <c r="O302" s="38">
        <v>1.52</v>
      </c>
    </row>
    <row r="303" spans="1:15" s="1" customFormat="1">
      <c r="A303" s="1" t="s">
        <v>663</v>
      </c>
      <c r="B303" s="1" t="s">
        <v>1597</v>
      </c>
      <c r="C303" s="1" t="s">
        <v>1598</v>
      </c>
      <c r="D303" s="1" t="s">
        <v>1565</v>
      </c>
      <c r="E303" s="2">
        <v>510</v>
      </c>
      <c r="F303" s="1" t="s">
        <v>1599</v>
      </c>
      <c r="G303" s="2" t="s">
        <v>18</v>
      </c>
      <c r="H303" s="1" t="s">
        <v>8251</v>
      </c>
      <c r="I303" s="3">
        <v>44953.39775462963</v>
      </c>
      <c r="J303" s="4">
        <v>525000</v>
      </c>
      <c r="K303" s="5">
        <v>52100</v>
      </c>
      <c r="L303" s="5">
        <v>462000</v>
      </c>
      <c r="M303" s="5">
        <f t="shared" si="11"/>
        <v>514100</v>
      </c>
      <c r="N303" s="38">
        <v>1.52</v>
      </c>
      <c r="O303" s="38">
        <v>1.52</v>
      </c>
    </row>
    <row r="304" spans="1:15" s="1" customFormat="1">
      <c r="A304" s="1" t="s">
        <v>663</v>
      </c>
      <c r="B304" s="1" t="s">
        <v>1600</v>
      </c>
      <c r="C304" s="1" t="s">
        <v>1601</v>
      </c>
      <c r="D304" s="1" t="s">
        <v>1565</v>
      </c>
      <c r="E304" s="2">
        <v>510</v>
      </c>
      <c r="F304" s="1" t="s">
        <v>1602</v>
      </c>
      <c r="G304" s="2" t="s">
        <v>18</v>
      </c>
      <c r="H304" s="1" t="s">
        <v>8252</v>
      </c>
      <c r="I304" s="3">
        <v>45275.424120370371</v>
      </c>
      <c r="J304" s="4">
        <v>415000</v>
      </c>
      <c r="K304" s="5">
        <v>68100</v>
      </c>
      <c r="L304" s="5">
        <v>349400</v>
      </c>
      <c r="M304" s="5">
        <f t="shared" si="11"/>
        <v>417500</v>
      </c>
      <c r="N304" s="38">
        <v>1.52</v>
      </c>
      <c r="O304" s="38">
        <v>1.52</v>
      </c>
    </row>
    <row r="305" spans="1:15" s="1" customFormat="1">
      <c r="A305" s="1" t="s">
        <v>663</v>
      </c>
      <c r="B305" s="1" t="s">
        <v>1603</v>
      </c>
      <c r="C305" s="1" t="s">
        <v>1604</v>
      </c>
      <c r="D305" s="1" t="s">
        <v>1565</v>
      </c>
      <c r="E305" s="2">
        <v>510</v>
      </c>
      <c r="F305" s="1" t="s">
        <v>1605</v>
      </c>
      <c r="G305" s="2" t="s">
        <v>18</v>
      </c>
      <c r="H305" s="1" t="s">
        <v>8253</v>
      </c>
      <c r="I305" s="3">
        <v>44991.438252314816</v>
      </c>
      <c r="J305" s="4">
        <v>165000</v>
      </c>
      <c r="K305" s="5">
        <v>66900</v>
      </c>
      <c r="L305" s="5">
        <v>107000</v>
      </c>
      <c r="M305" s="5">
        <f t="shared" si="11"/>
        <v>173900</v>
      </c>
      <c r="N305" s="38">
        <v>1.52</v>
      </c>
      <c r="O305" s="38">
        <v>1.52</v>
      </c>
    </row>
    <row r="306" spans="1:15" s="1" customFormat="1">
      <c r="A306" s="1" t="s">
        <v>663</v>
      </c>
      <c r="B306" s="1" t="s">
        <v>1606</v>
      </c>
      <c r="C306" s="1" t="s">
        <v>1607</v>
      </c>
      <c r="D306" s="1" t="s">
        <v>1565</v>
      </c>
      <c r="E306" s="2">
        <v>510</v>
      </c>
      <c r="F306" s="1" t="s">
        <v>1608</v>
      </c>
      <c r="G306" s="2" t="s">
        <v>18</v>
      </c>
      <c r="H306" s="1" t="s">
        <v>8254</v>
      </c>
      <c r="I306" s="3">
        <v>45069.584409722222</v>
      </c>
      <c r="J306" s="4">
        <v>342000</v>
      </c>
      <c r="K306" s="5">
        <v>66900</v>
      </c>
      <c r="L306" s="5">
        <v>295300</v>
      </c>
      <c r="M306" s="5">
        <f t="shared" si="11"/>
        <v>362200</v>
      </c>
      <c r="N306" s="38">
        <v>1.52</v>
      </c>
      <c r="O306" s="38">
        <v>1.52</v>
      </c>
    </row>
    <row r="307" spans="1:15" s="1" customFormat="1">
      <c r="A307" s="1" t="s">
        <v>663</v>
      </c>
      <c r="B307" s="1" t="s">
        <v>1609</v>
      </c>
      <c r="C307" s="1" t="s">
        <v>1610</v>
      </c>
      <c r="D307" s="1" t="s">
        <v>1565</v>
      </c>
      <c r="E307" s="2">
        <v>510</v>
      </c>
      <c r="F307" s="1" t="s">
        <v>1611</v>
      </c>
      <c r="G307" s="2" t="s">
        <v>18</v>
      </c>
      <c r="H307" s="1" t="s">
        <v>8255</v>
      </c>
      <c r="I307" s="3">
        <v>45051.382199074076</v>
      </c>
      <c r="J307" s="4">
        <v>165000</v>
      </c>
      <c r="K307" s="5">
        <v>61800</v>
      </c>
      <c r="L307" s="5">
        <v>119600</v>
      </c>
      <c r="M307" s="5">
        <f t="shared" si="11"/>
        <v>181400</v>
      </c>
      <c r="N307" s="38">
        <v>1.52</v>
      </c>
      <c r="O307" s="38">
        <v>1.52</v>
      </c>
    </row>
    <row r="308" spans="1:15" s="1" customFormat="1">
      <c r="A308" s="1" t="s">
        <v>663</v>
      </c>
      <c r="B308" s="1" t="s">
        <v>1612</v>
      </c>
      <c r="C308" s="1" t="s">
        <v>1613</v>
      </c>
      <c r="D308" s="1" t="s">
        <v>1565</v>
      </c>
      <c r="E308" s="2">
        <v>510</v>
      </c>
      <c r="F308" s="1" t="s">
        <v>1614</v>
      </c>
      <c r="G308" s="2" t="s">
        <v>18</v>
      </c>
      <c r="H308" s="1" t="s">
        <v>8256</v>
      </c>
      <c r="I308" s="3">
        <v>45093.579456018517</v>
      </c>
      <c r="J308" s="4">
        <v>130000</v>
      </c>
      <c r="K308" s="5">
        <v>68500</v>
      </c>
      <c r="L308" s="5">
        <v>75700</v>
      </c>
      <c r="M308" s="5">
        <f t="shared" si="11"/>
        <v>144200</v>
      </c>
      <c r="N308" s="38">
        <v>1.52</v>
      </c>
      <c r="O308" s="38">
        <v>1.52</v>
      </c>
    </row>
    <row r="309" spans="1:15" s="1" customFormat="1">
      <c r="A309" s="1" t="s">
        <v>663</v>
      </c>
      <c r="B309" s="1" t="s">
        <v>1615</v>
      </c>
      <c r="C309" s="1" t="s">
        <v>1616</v>
      </c>
      <c r="D309" s="1" t="s">
        <v>1565</v>
      </c>
      <c r="E309" s="2">
        <v>510</v>
      </c>
      <c r="F309" s="1" t="s">
        <v>1617</v>
      </c>
      <c r="G309" s="2" t="s">
        <v>18</v>
      </c>
      <c r="H309" s="1" t="s">
        <v>8257</v>
      </c>
      <c r="I309" s="3">
        <v>44963.358206018522</v>
      </c>
      <c r="J309" s="4">
        <v>200000</v>
      </c>
      <c r="K309" s="5">
        <v>76000</v>
      </c>
      <c r="L309" s="5">
        <v>165200</v>
      </c>
      <c r="M309" s="5">
        <f t="shared" si="11"/>
        <v>241200</v>
      </c>
      <c r="N309" s="38">
        <v>1.52</v>
      </c>
      <c r="O309" s="38">
        <v>1.52</v>
      </c>
    </row>
    <row r="310" spans="1:15" s="1" customFormat="1">
      <c r="A310" s="1" t="s">
        <v>663</v>
      </c>
      <c r="B310" s="1" t="s">
        <v>1618</v>
      </c>
      <c r="C310" s="1" t="s">
        <v>1619</v>
      </c>
      <c r="D310" s="1" t="s">
        <v>1620</v>
      </c>
      <c r="E310" s="2">
        <v>510</v>
      </c>
      <c r="F310" s="1" t="s">
        <v>1621</v>
      </c>
      <c r="G310" s="2" t="s">
        <v>18</v>
      </c>
      <c r="H310" s="1" t="s">
        <v>8258</v>
      </c>
      <c r="I310" s="3">
        <v>45015.663946759261</v>
      </c>
      <c r="J310" s="4">
        <v>660000</v>
      </c>
      <c r="K310" s="5">
        <v>83900</v>
      </c>
      <c r="L310" s="5">
        <v>350800</v>
      </c>
      <c r="M310" s="5">
        <f t="shared" si="11"/>
        <v>434700</v>
      </c>
      <c r="N310" s="38">
        <v>1.64</v>
      </c>
      <c r="O310" s="38">
        <v>1.64</v>
      </c>
    </row>
    <row r="311" spans="1:15" s="1" customFormat="1">
      <c r="A311" s="1" t="s">
        <v>663</v>
      </c>
      <c r="B311" s="1" t="s">
        <v>1622</v>
      </c>
      <c r="C311" s="1" t="s">
        <v>1623</v>
      </c>
      <c r="D311" s="1" t="s">
        <v>1620</v>
      </c>
      <c r="E311" s="2">
        <v>510</v>
      </c>
      <c r="F311" s="1" t="s">
        <v>1624</v>
      </c>
      <c r="G311" s="2" t="s">
        <v>18</v>
      </c>
      <c r="H311" s="1" t="s">
        <v>8259</v>
      </c>
      <c r="I311" s="3">
        <v>45156.430520833332</v>
      </c>
      <c r="J311" s="4">
        <v>207000</v>
      </c>
      <c r="K311" s="5">
        <v>55500</v>
      </c>
      <c r="L311" s="5">
        <v>87700</v>
      </c>
      <c r="M311" s="5">
        <f t="shared" si="11"/>
        <v>143200</v>
      </c>
      <c r="N311" s="38">
        <v>1.64</v>
      </c>
      <c r="O311" s="38">
        <v>1.64</v>
      </c>
    </row>
    <row r="312" spans="1:15" s="1" customFormat="1">
      <c r="A312" s="1" t="s">
        <v>663</v>
      </c>
      <c r="B312" s="1" t="s">
        <v>1625</v>
      </c>
      <c r="C312" s="1" t="s">
        <v>1626</v>
      </c>
      <c r="D312" s="1" t="s">
        <v>1620</v>
      </c>
      <c r="E312" s="2">
        <v>510</v>
      </c>
      <c r="F312" s="1" t="s">
        <v>1627</v>
      </c>
      <c r="G312" s="2" t="s">
        <v>18</v>
      </c>
      <c r="H312" s="1" t="s">
        <v>8260</v>
      </c>
      <c r="I312" s="3">
        <v>45097.571458333332</v>
      </c>
      <c r="J312" s="4">
        <v>315025</v>
      </c>
      <c r="K312" s="5">
        <v>79500</v>
      </c>
      <c r="L312" s="5">
        <v>162100</v>
      </c>
      <c r="M312" s="5">
        <f t="shared" si="11"/>
        <v>241600</v>
      </c>
      <c r="N312" s="38">
        <v>1.64</v>
      </c>
      <c r="O312" s="38">
        <v>1.64</v>
      </c>
    </row>
    <row r="313" spans="1:15" s="1" customFormat="1">
      <c r="A313" s="1" t="s">
        <v>663</v>
      </c>
      <c r="B313" s="1" t="s">
        <v>1628</v>
      </c>
      <c r="C313" s="1" t="s">
        <v>1629</v>
      </c>
      <c r="D313" s="1" t="s">
        <v>1620</v>
      </c>
      <c r="E313" s="2">
        <v>510</v>
      </c>
      <c r="F313" s="1" t="s">
        <v>1630</v>
      </c>
      <c r="G313" s="2" t="s">
        <v>18</v>
      </c>
      <c r="H313" s="1" t="s">
        <v>8261</v>
      </c>
      <c r="I313" s="3">
        <v>45057.643055555556</v>
      </c>
      <c r="J313" s="4">
        <v>313000</v>
      </c>
      <c r="K313" s="5">
        <v>50300</v>
      </c>
      <c r="L313" s="5">
        <v>197900</v>
      </c>
      <c r="M313" s="5">
        <f t="shared" si="11"/>
        <v>248200</v>
      </c>
      <c r="N313" s="38">
        <v>1.64</v>
      </c>
      <c r="O313" s="38">
        <v>1.64</v>
      </c>
    </row>
    <row r="314" spans="1:15" s="1" customFormat="1">
      <c r="A314" s="1" t="s">
        <v>663</v>
      </c>
      <c r="B314" s="1" t="s">
        <v>1631</v>
      </c>
      <c r="C314" s="1" t="s">
        <v>1632</v>
      </c>
      <c r="D314" s="1" t="s">
        <v>1620</v>
      </c>
      <c r="E314" s="2">
        <v>510</v>
      </c>
      <c r="F314" s="1" t="s">
        <v>1633</v>
      </c>
      <c r="G314" s="2" t="s">
        <v>18</v>
      </c>
      <c r="H314" s="1" t="s">
        <v>8262</v>
      </c>
      <c r="I314" s="3">
        <v>45244.636574074073</v>
      </c>
      <c r="J314" s="4">
        <v>503475</v>
      </c>
      <c r="K314" s="5">
        <v>34400</v>
      </c>
      <c r="L314" s="5">
        <v>378500</v>
      </c>
      <c r="M314" s="5">
        <f t="shared" si="11"/>
        <v>412900</v>
      </c>
      <c r="N314" s="38">
        <v>1.64</v>
      </c>
      <c r="O314" s="38">
        <v>1.64</v>
      </c>
    </row>
    <row r="315" spans="1:15" s="1" customFormat="1">
      <c r="A315" s="1" t="s">
        <v>663</v>
      </c>
      <c r="B315" s="1" t="s">
        <v>1634</v>
      </c>
      <c r="C315" s="1" t="s">
        <v>1635</v>
      </c>
      <c r="D315" s="1" t="s">
        <v>1620</v>
      </c>
      <c r="E315" s="2">
        <v>510</v>
      </c>
      <c r="F315" s="1" t="s">
        <v>1636</v>
      </c>
      <c r="G315" s="2" t="s">
        <v>18</v>
      </c>
      <c r="H315" s="1" t="s">
        <v>8263</v>
      </c>
      <c r="I315" s="3">
        <v>45093.560208333336</v>
      </c>
      <c r="J315" s="4">
        <v>369000</v>
      </c>
      <c r="K315" s="5">
        <v>68000</v>
      </c>
      <c r="L315" s="5">
        <v>240600</v>
      </c>
      <c r="M315" s="5">
        <f t="shared" si="11"/>
        <v>308600</v>
      </c>
      <c r="N315" s="38">
        <v>1.64</v>
      </c>
      <c r="O315" s="38">
        <v>1.64</v>
      </c>
    </row>
    <row r="316" spans="1:15" s="1" customFormat="1">
      <c r="A316" s="1" t="s">
        <v>663</v>
      </c>
      <c r="B316" s="1" t="s">
        <v>1637</v>
      </c>
      <c r="C316" s="1" t="s">
        <v>1638</v>
      </c>
      <c r="D316" s="1" t="s">
        <v>1620</v>
      </c>
      <c r="E316" s="2">
        <v>510</v>
      </c>
      <c r="F316" s="1" t="s">
        <v>1639</v>
      </c>
      <c r="G316" s="2" t="s">
        <v>18</v>
      </c>
      <c r="H316" s="1" t="s">
        <v>8264</v>
      </c>
      <c r="I316" s="3">
        <v>45107.413206018522</v>
      </c>
      <c r="J316" s="4">
        <v>257000</v>
      </c>
      <c r="K316" s="5">
        <v>50300</v>
      </c>
      <c r="L316" s="5">
        <v>173300</v>
      </c>
      <c r="M316" s="5">
        <f t="shared" si="11"/>
        <v>223600</v>
      </c>
      <c r="N316" s="38">
        <v>1.64</v>
      </c>
      <c r="O316" s="38">
        <v>1.64</v>
      </c>
    </row>
    <row r="317" spans="1:15" s="1" customFormat="1">
      <c r="A317" s="1" t="s">
        <v>663</v>
      </c>
      <c r="B317" s="1" t="s">
        <v>1640</v>
      </c>
      <c r="C317" s="1" t="s">
        <v>1641</v>
      </c>
      <c r="D317" s="1" t="s">
        <v>1620</v>
      </c>
      <c r="E317" s="2">
        <v>510</v>
      </c>
      <c r="F317" s="1" t="s">
        <v>1642</v>
      </c>
      <c r="G317" s="2" t="s">
        <v>18</v>
      </c>
      <c r="H317" s="1" t="s">
        <v>8265</v>
      </c>
      <c r="I317" s="3">
        <v>45155.470023148147</v>
      </c>
      <c r="J317" s="4">
        <v>250000</v>
      </c>
      <c r="K317" s="5">
        <v>55400</v>
      </c>
      <c r="L317" s="5">
        <v>163600</v>
      </c>
      <c r="M317" s="5">
        <f t="shared" si="11"/>
        <v>219000</v>
      </c>
      <c r="N317" s="38">
        <v>1.64</v>
      </c>
      <c r="O317" s="38">
        <v>1.64</v>
      </c>
    </row>
    <row r="318" spans="1:15" s="1" customFormat="1">
      <c r="A318" s="1" t="s">
        <v>663</v>
      </c>
      <c r="B318" s="1" t="s">
        <v>1643</v>
      </c>
      <c r="C318" s="1" t="s">
        <v>1644</v>
      </c>
      <c r="D318" s="1" t="s">
        <v>1620</v>
      </c>
      <c r="E318" s="2">
        <v>510</v>
      </c>
      <c r="F318" s="1" t="s">
        <v>1645</v>
      </c>
      <c r="G318" s="2" t="s">
        <v>18</v>
      </c>
      <c r="H318" s="1" t="s">
        <v>8266</v>
      </c>
      <c r="I318" s="3">
        <v>45240.505995370368</v>
      </c>
      <c r="J318" s="4">
        <v>410000</v>
      </c>
      <c r="K318" s="5">
        <v>39000</v>
      </c>
      <c r="L318" s="5">
        <v>333200</v>
      </c>
      <c r="M318" s="5">
        <f t="shared" si="11"/>
        <v>372200</v>
      </c>
      <c r="N318" s="38">
        <v>1.64</v>
      </c>
      <c r="O318" s="38">
        <v>1.64</v>
      </c>
    </row>
    <row r="319" spans="1:15" s="1" customFormat="1">
      <c r="A319" s="1" t="s">
        <v>663</v>
      </c>
      <c r="B319" s="1" t="s">
        <v>1646</v>
      </c>
      <c r="C319" s="1" t="s">
        <v>1647</v>
      </c>
      <c r="D319" s="1" t="s">
        <v>1620</v>
      </c>
      <c r="E319" s="2">
        <v>510</v>
      </c>
      <c r="F319" s="1" t="s">
        <v>1648</v>
      </c>
      <c r="G319" s="2" t="s">
        <v>18</v>
      </c>
      <c r="H319" s="1" t="s">
        <v>8267</v>
      </c>
      <c r="I319" s="3">
        <v>45247.336608796293</v>
      </c>
      <c r="J319" s="4">
        <v>242000</v>
      </c>
      <c r="K319" s="5">
        <v>53100</v>
      </c>
      <c r="L319" s="5">
        <v>119200</v>
      </c>
      <c r="M319" s="5">
        <f t="shared" si="11"/>
        <v>172300</v>
      </c>
      <c r="N319" s="38">
        <v>1.64</v>
      </c>
      <c r="O319" s="38">
        <v>1.64</v>
      </c>
    </row>
    <row r="320" spans="1:15" s="1" customFormat="1">
      <c r="A320" s="1" t="s">
        <v>663</v>
      </c>
      <c r="B320" s="1" t="s">
        <v>1649</v>
      </c>
      <c r="C320" s="1" t="s">
        <v>1650</v>
      </c>
      <c r="D320" s="1" t="s">
        <v>1620</v>
      </c>
      <c r="E320" s="2">
        <v>510</v>
      </c>
      <c r="F320" s="1" t="s">
        <v>1651</v>
      </c>
      <c r="G320" s="2" t="s">
        <v>18</v>
      </c>
      <c r="H320" s="1" t="s">
        <v>8268</v>
      </c>
      <c r="I320" s="3">
        <v>45261.619791666664</v>
      </c>
      <c r="J320" s="4">
        <v>255000</v>
      </c>
      <c r="K320" s="5">
        <v>60300</v>
      </c>
      <c r="L320" s="5">
        <v>163600</v>
      </c>
      <c r="M320" s="5">
        <f t="shared" si="11"/>
        <v>223900</v>
      </c>
      <c r="N320" s="38">
        <v>1.64</v>
      </c>
      <c r="O320" s="38">
        <v>1.64</v>
      </c>
    </row>
    <row r="321" spans="1:15" s="1" customFormat="1">
      <c r="A321" s="1" t="s">
        <v>663</v>
      </c>
      <c r="B321" s="1" t="s">
        <v>1652</v>
      </c>
      <c r="C321" s="1" t="s">
        <v>1653</v>
      </c>
      <c r="D321" s="1" t="s">
        <v>1620</v>
      </c>
      <c r="E321" s="2">
        <v>510</v>
      </c>
      <c r="F321" s="1" t="s">
        <v>1654</v>
      </c>
      <c r="G321" s="2" t="s">
        <v>18</v>
      </c>
      <c r="H321" s="1" t="s">
        <v>8269</v>
      </c>
      <c r="I321" s="3">
        <v>45289.527789351851</v>
      </c>
      <c r="J321" s="4">
        <v>195000</v>
      </c>
      <c r="K321" s="5">
        <v>65800</v>
      </c>
      <c r="L321" s="5">
        <v>121500</v>
      </c>
      <c r="M321" s="5">
        <f>SUM(K321:L321)+8800+1900</f>
        <v>198000</v>
      </c>
      <c r="N321" s="38">
        <v>1.64</v>
      </c>
      <c r="O321" s="38">
        <v>1.64</v>
      </c>
    </row>
    <row r="322" spans="1:15" s="1" customFormat="1">
      <c r="A322" s="1" t="s">
        <v>663</v>
      </c>
      <c r="B322" s="1" t="s">
        <v>1655</v>
      </c>
      <c r="C322" s="1" t="s">
        <v>1656</v>
      </c>
      <c r="D322" s="1" t="s">
        <v>1620</v>
      </c>
      <c r="E322" s="2">
        <v>500</v>
      </c>
      <c r="F322" s="1" t="s">
        <v>1657</v>
      </c>
      <c r="G322" s="2" t="s">
        <v>18</v>
      </c>
      <c r="H322" s="1" t="s">
        <v>8269</v>
      </c>
      <c r="I322" s="3">
        <v>45289.527789351851</v>
      </c>
      <c r="J322" s="4"/>
      <c r="K322" s="5">
        <v>8800</v>
      </c>
      <c r="L322" s="5">
        <v>0</v>
      </c>
      <c r="M322" s="5"/>
      <c r="N322" s="38">
        <v>1.64</v>
      </c>
      <c r="O322" s="38">
        <v>1.64</v>
      </c>
    </row>
    <row r="323" spans="1:15" s="1" customFormat="1">
      <c r="A323" s="1" t="s">
        <v>663</v>
      </c>
      <c r="B323" s="1" t="s">
        <v>1658</v>
      </c>
      <c r="C323" s="1" t="s">
        <v>1659</v>
      </c>
      <c r="D323" s="1" t="s">
        <v>1620</v>
      </c>
      <c r="E323" s="2">
        <v>500</v>
      </c>
      <c r="F323" s="1" t="s">
        <v>1660</v>
      </c>
      <c r="G323" s="2" t="s">
        <v>18</v>
      </c>
      <c r="H323" s="1" t="s">
        <v>8269</v>
      </c>
      <c r="I323" s="3">
        <v>45289.527789351851</v>
      </c>
      <c r="J323" s="4"/>
      <c r="K323" s="5">
        <v>1900</v>
      </c>
      <c r="L323" s="5">
        <v>0</v>
      </c>
      <c r="M323" s="5"/>
      <c r="N323" s="38">
        <v>1.64</v>
      </c>
      <c r="O323" s="38">
        <v>1.64</v>
      </c>
    </row>
    <row r="324" spans="1:15" s="1" customFormat="1">
      <c r="A324" s="1" t="s">
        <v>663</v>
      </c>
      <c r="B324" s="1" t="s">
        <v>1661</v>
      </c>
      <c r="C324" s="1" t="s">
        <v>1662</v>
      </c>
      <c r="D324" s="1" t="s">
        <v>1620</v>
      </c>
      <c r="E324" s="2">
        <v>510</v>
      </c>
      <c r="F324" s="1" t="s">
        <v>1663</v>
      </c>
      <c r="G324" s="2" t="s">
        <v>18</v>
      </c>
      <c r="H324" s="1" t="s">
        <v>8270</v>
      </c>
      <c r="I324" s="3">
        <v>45096.372002314813</v>
      </c>
      <c r="J324" s="4">
        <v>299900</v>
      </c>
      <c r="K324" s="5">
        <v>34600</v>
      </c>
      <c r="L324" s="5">
        <v>248700</v>
      </c>
      <c r="M324" s="5">
        <f t="shared" ref="M324:M368" si="12">SUM(K324:L324)</f>
        <v>283300</v>
      </c>
      <c r="N324" s="38">
        <v>1.64</v>
      </c>
      <c r="O324" s="38">
        <v>1.64</v>
      </c>
    </row>
    <row r="325" spans="1:15" s="1" customFormat="1">
      <c r="A325" s="1" t="s">
        <v>663</v>
      </c>
      <c r="B325" s="1" t="s">
        <v>1664</v>
      </c>
      <c r="C325" s="1" t="s">
        <v>1665</v>
      </c>
      <c r="D325" s="1" t="s">
        <v>1620</v>
      </c>
      <c r="E325" s="2">
        <v>510</v>
      </c>
      <c r="F325" s="1" t="s">
        <v>1666</v>
      </c>
      <c r="G325" s="2" t="s">
        <v>18</v>
      </c>
      <c r="H325" s="1" t="s">
        <v>8271</v>
      </c>
      <c r="I325" s="3">
        <v>45043.418761574074</v>
      </c>
      <c r="J325" s="4">
        <v>259000</v>
      </c>
      <c r="K325" s="5">
        <v>53700</v>
      </c>
      <c r="L325" s="5">
        <v>197100</v>
      </c>
      <c r="M325" s="5">
        <f t="shared" si="12"/>
        <v>250800</v>
      </c>
      <c r="N325" s="38">
        <v>1.64</v>
      </c>
      <c r="O325" s="38">
        <v>1.64</v>
      </c>
    </row>
    <row r="326" spans="1:15" s="1" customFormat="1">
      <c r="A326" s="1" t="s">
        <v>663</v>
      </c>
      <c r="B326" s="1" t="s">
        <v>1667</v>
      </c>
      <c r="C326" s="1" t="s">
        <v>1668</v>
      </c>
      <c r="D326" s="1" t="s">
        <v>1620</v>
      </c>
      <c r="E326" s="2">
        <v>510</v>
      </c>
      <c r="F326" s="1" t="s">
        <v>1669</v>
      </c>
      <c r="G326" s="2" t="s">
        <v>18</v>
      </c>
      <c r="H326" s="1" t="s">
        <v>8272</v>
      </c>
      <c r="I326" s="3">
        <v>45091.351354166669</v>
      </c>
      <c r="J326" s="4">
        <v>265000</v>
      </c>
      <c r="K326" s="5">
        <v>51600</v>
      </c>
      <c r="L326" s="5">
        <v>205300</v>
      </c>
      <c r="M326" s="5">
        <f t="shared" si="12"/>
        <v>256900</v>
      </c>
      <c r="N326" s="38">
        <v>1.64</v>
      </c>
      <c r="O326" s="38">
        <v>1.64</v>
      </c>
    </row>
    <row r="327" spans="1:15" s="1" customFormat="1">
      <c r="A327" s="1" t="s">
        <v>663</v>
      </c>
      <c r="B327" s="1" t="s">
        <v>1670</v>
      </c>
      <c r="C327" s="1" t="s">
        <v>1671</v>
      </c>
      <c r="D327" s="1" t="s">
        <v>1620</v>
      </c>
      <c r="E327" s="2">
        <v>510</v>
      </c>
      <c r="F327" s="1" t="s">
        <v>1672</v>
      </c>
      <c r="G327" s="2" t="s">
        <v>18</v>
      </c>
      <c r="H327" s="1" t="s">
        <v>8273</v>
      </c>
      <c r="I327" s="3">
        <v>44971.357870370368</v>
      </c>
      <c r="J327" s="4">
        <v>188500</v>
      </c>
      <c r="K327" s="5">
        <v>50900</v>
      </c>
      <c r="L327" s="5">
        <v>136600</v>
      </c>
      <c r="M327" s="5">
        <f t="shared" si="12"/>
        <v>187500</v>
      </c>
      <c r="N327" s="38">
        <v>1.64</v>
      </c>
      <c r="O327" s="38">
        <v>1.64</v>
      </c>
    </row>
    <row r="328" spans="1:15" s="1" customFormat="1">
      <c r="A328" s="1" t="s">
        <v>663</v>
      </c>
      <c r="B328" s="1" t="s">
        <v>1673</v>
      </c>
      <c r="C328" s="1" t="s">
        <v>1674</v>
      </c>
      <c r="D328" s="1" t="s">
        <v>1620</v>
      </c>
      <c r="E328" s="2">
        <v>510</v>
      </c>
      <c r="F328" s="1" t="s">
        <v>1675</v>
      </c>
      <c r="G328" s="2" t="s">
        <v>18</v>
      </c>
      <c r="H328" s="1" t="s">
        <v>8274</v>
      </c>
      <c r="I328" s="3">
        <v>45212.366550925923</v>
      </c>
      <c r="J328" s="4">
        <v>241750</v>
      </c>
      <c r="K328" s="5">
        <v>55400</v>
      </c>
      <c r="L328" s="5">
        <v>188200</v>
      </c>
      <c r="M328" s="5">
        <f t="shared" si="12"/>
        <v>243600</v>
      </c>
      <c r="N328" s="38">
        <v>1.64</v>
      </c>
      <c r="O328" s="38">
        <v>1.64</v>
      </c>
    </row>
    <row r="329" spans="1:15" s="1" customFormat="1">
      <c r="A329" s="1" t="s">
        <v>663</v>
      </c>
      <c r="B329" s="1" t="s">
        <v>1676</v>
      </c>
      <c r="C329" s="1" t="s">
        <v>1677</v>
      </c>
      <c r="D329" s="1" t="s">
        <v>1620</v>
      </c>
      <c r="E329" s="2">
        <v>510</v>
      </c>
      <c r="F329" s="1" t="s">
        <v>1678</v>
      </c>
      <c r="G329" s="2" t="s">
        <v>18</v>
      </c>
      <c r="H329" s="1" t="s">
        <v>8275</v>
      </c>
      <c r="I329" s="3">
        <v>45120.391458333332</v>
      </c>
      <c r="J329" s="4">
        <v>330000</v>
      </c>
      <c r="K329" s="5">
        <v>57600</v>
      </c>
      <c r="L329" s="5">
        <v>286200</v>
      </c>
      <c r="M329" s="5">
        <f t="shared" si="12"/>
        <v>343800</v>
      </c>
      <c r="N329" s="38">
        <v>1.64</v>
      </c>
      <c r="O329" s="38">
        <v>1.64</v>
      </c>
    </row>
    <row r="330" spans="1:15" s="1" customFormat="1">
      <c r="A330" s="1" t="s">
        <v>663</v>
      </c>
      <c r="B330" s="1" t="s">
        <v>1679</v>
      </c>
      <c r="C330" s="1" t="s">
        <v>1680</v>
      </c>
      <c r="D330" s="1" t="s">
        <v>1620</v>
      </c>
      <c r="E330" s="2">
        <v>510</v>
      </c>
      <c r="F330" s="1" t="s">
        <v>1681</v>
      </c>
      <c r="G330" s="2" t="s">
        <v>18</v>
      </c>
      <c r="H330" s="1" t="s">
        <v>8276</v>
      </c>
      <c r="I330" s="3">
        <v>45189.508252314816</v>
      </c>
      <c r="J330" s="4">
        <v>211000</v>
      </c>
      <c r="K330" s="5">
        <v>87200</v>
      </c>
      <c r="L330" s="5">
        <v>137800</v>
      </c>
      <c r="M330" s="5">
        <f t="shared" si="12"/>
        <v>225000</v>
      </c>
      <c r="N330" s="38">
        <v>1.64</v>
      </c>
      <c r="O330" s="38">
        <v>1.64</v>
      </c>
    </row>
    <row r="331" spans="1:15" s="1" customFormat="1">
      <c r="A331" s="1" t="s">
        <v>663</v>
      </c>
      <c r="B331" s="1" t="s">
        <v>1682</v>
      </c>
      <c r="C331" s="1" t="s">
        <v>1683</v>
      </c>
      <c r="D331" s="1" t="s">
        <v>1620</v>
      </c>
      <c r="E331" s="2">
        <v>510</v>
      </c>
      <c r="F331" s="1" t="s">
        <v>1684</v>
      </c>
      <c r="G331" s="2" t="s">
        <v>18</v>
      </c>
      <c r="H331" s="1" t="s">
        <v>8277</v>
      </c>
      <c r="I331" s="3">
        <v>45034.625740740739</v>
      </c>
      <c r="J331" s="4">
        <v>200000</v>
      </c>
      <c r="K331" s="5">
        <v>86300</v>
      </c>
      <c r="L331" s="5">
        <v>129500</v>
      </c>
      <c r="M331" s="5">
        <f t="shared" si="12"/>
        <v>215800</v>
      </c>
      <c r="N331" s="38">
        <v>1.64</v>
      </c>
      <c r="O331" s="38">
        <v>1.64</v>
      </c>
    </row>
    <row r="332" spans="1:15" s="1" customFormat="1">
      <c r="A332" s="1" t="s">
        <v>663</v>
      </c>
      <c r="B332" s="1" t="s">
        <v>1685</v>
      </c>
      <c r="C332" s="1" t="s">
        <v>1686</v>
      </c>
      <c r="D332" s="1" t="s">
        <v>1620</v>
      </c>
      <c r="E332" s="2">
        <v>510</v>
      </c>
      <c r="F332" s="1" t="s">
        <v>1687</v>
      </c>
      <c r="G332" s="2" t="s">
        <v>18</v>
      </c>
      <c r="H332" s="1" t="s">
        <v>8278</v>
      </c>
      <c r="I332" s="3">
        <v>45289.445983796293</v>
      </c>
      <c r="J332" s="4">
        <v>140000</v>
      </c>
      <c r="K332" s="5">
        <v>47100</v>
      </c>
      <c r="L332" s="5">
        <v>115800</v>
      </c>
      <c r="M332" s="5">
        <f t="shared" si="12"/>
        <v>162900</v>
      </c>
      <c r="N332" s="38">
        <v>1.64</v>
      </c>
      <c r="O332" s="38">
        <v>1.64</v>
      </c>
    </row>
    <row r="333" spans="1:15" s="1" customFormat="1">
      <c r="A333" s="1" t="s">
        <v>663</v>
      </c>
      <c r="B333" s="1" t="s">
        <v>1688</v>
      </c>
      <c r="C333" s="1" t="s">
        <v>1689</v>
      </c>
      <c r="D333" s="1" t="s">
        <v>1690</v>
      </c>
      <c r="E333" s="2">
        <v>510</v>
      </c>
      <c r="F333" s="1" t="s">
        <v>1691</v>
      </c>
      <c r="G333" s="2" t="s">
        <v>18</v>
      </c>
      <c r="H333" s="1" t="s">
        <v>8279</v>
      </c>
      <c r="I333" s="3">
        <v>45114.398402777777</v>
      </c>
      <c r="J333" s="4">
        <v>175000</v>
      </c>
      <c r="K333" s="5">
        <v>31500</v>
      </c>
      <c r="L333" s="5">
        <v>78600</v>
      </c>
      <c r="M333" s="5">
        <f t="shared" si="12"/>
        <v>110100</v>
      </c>
      <c r="N333" s="38">
        <v>1.35</v>
      </c>
      <c r="O333" s="38">
        <v>1.35</v>
      </c>
    </row>
    <row r="334" spans="1:15" s="1" customFormat="1">
      <c r="A334" s="1" t="s">
        <v>663</v>
      </c>
      <c r="B334" s="1" t="s">
        <v>1692</v>
      </c>
      <c r="C334" s="1" t="s">
        <v>1693</v>
      </c>
      <c r="D334" s="1" t="s">
        <v>1690</v>
      </c>
      <c r="E334" s="2">
        <v>510</v>
      </c>
      <c r="F334" s="1" t="s">
        <v>1694</v>
      </c>
      <c r="G334" s="2" t="s">
        <v>18</v>
      </c>
      <c r="H334" s="1" t="s">
        <v>8280</v>
      </c>
      <c r="I334" s="3">
        <v>45054.660590277781</v>
      </c>
      <c r="J334" s="4">
        <v>177000</v>
      </c>
      <c r="K334" s="5">
        <v>35600</v>
      </c>
      <c r="L334" s="5">
        <v>75800</v>
      </c>
      <c r="M334" s="5">
        <f t="shared" si="12"/>
        <v>111400</v>
      </c>
      <c r="N334" s="38">
        <v>1.35</v>
      </c>
      <c r="O334" s="38">
        <v>1.35</v>
      </c>
    </row>
    <row r="335" spans="1:15" s="1" customFormat="1">
      <c r="A335" s="1" t="s">
        <v>663</v>
      </c>
      <c r="B335" s="1" t="s">
        <v>1695</v>
      </c>
      <c r="C335" s="1" t="s">
        <v>1696</v>
      </c>
      <c r="D335" s="1" t="s">
        <v>1690</v>
      </c>
      <c r="E335" s="2">
        <v>510</v>
      </c>
      <c r="F335" s="1" t="s">
        <v>1697</v>
      </c>
      <c r="G335" s="2" t="s">
        <v>18</v>
      </c>
      <c r="H335" s="1" t="s">
        <v>8281</v>
      </c>
      <c r="I335" s="3">
        <v>45163.450543981482</v>
      </c>
      <c r="J335" s="4">
        <v>144000</v>
      </c>
      <c r="K335" s="5">
        <v>35600</v>
      </c>
      <c r="L335" s="5">
        <v>70000</v>
      </c>
      <c r="M335" s="5">
        <f t="shared" si="12"/>
        <v>105600</v>
      </c>
      <c r="N335" s="38">
        <v>1.35</v>
      </c>
      <c r="O335" s="38">
        <v>1.35</v>
      </c>
    </row>
    <row r="336" spans="1:15" s="1" customFormat="1">
      <c r="A336" s="1" t="s">
        <v>663</v>
      </c>
      <c r="B336" s="1" t="s">
        <v>1698</v>
      </c>
      <c r="C336" s="1" t="s">
        <v>1699</v>
      </c>
      <c r="D336" s="1" t="s">
        <v>1690</v>
      </c>
      <c r="E336" s="2">
        <v>510</v>
      </c>
      <c r="F336" s="1" t="s">
        <v>1700</v>
      </c>
      <c r="G336" s="2" t="s">
        <v>18</v>
      </c>
      <c r="H336" s="1" t="s">
        <v>8282</v>
      </c>
      <c r="I336" s="3">
        <v>44951.61204861111</v>
      </c>
      <c r="J336" s="4">
        <v>130000</v>
      </c>
      <c r="K336" s="5">
        <v>39800</v>
      </c>
      <c r="L336" s="5">
        <v>70300</v>
      </c>
      <c r="M336" s="5">
        <f t="shared" si="12"/>
        <v>110100</v>
      </c>
      <c r="N336" s="38">
        <v>1.35</v>
      </c>
      <c r="O336" s="38">
        <v>1.35</v>
      </c>
    </row>
    <row r="337" spans="1:15" s="1" customFormat="1">
      <c r="A337" s="1" t="s">
        <v>663</v>
      </c>
      <c r="B337" s="1" t="s">
        <v>1701</v>
      </c>
      <c r="C337" s="1" t="s">
        <v>1702</v>
      </c>
      <c r="D337" s="1" t="s">
        <v>1703</v>
      </c>
      <c r="E337" s="2">
        <v>510</v>
      </c>
      <c r="F337" s="1" t="s">
        <v>1704</v>
      </c>
      <c r="G337" s="2" t="s">
        <v>18</v>
      </c>
      <c r="H337" s="1" t="s">
        <v>8283</v>
      </c>
      <c r="I337" s="3">
        <v>44987.626805555556</v>
      </c>
      <c r="J337" s="4">
        <v>154900</v>
      </c>
      <c r="K337" s="5">
        <v>32200</v>
      </c>
      <c r="L337" s="5">
        <v>51700</v>
      </c>
      <c r="M337" s="5">
        <f t="shared" si="12"/>
        <v>83900</v>
      </c>
      <c r="N337" s="38">
        <v>1.79</v>
      </c>
      <c r="O337" s="38">
        <v>2.401815161940918</v>
      </c>
    </row>
    <row r="338" spans="1:15" s="1" customFormat="1">
      <c r="A338" s="1" t="s">
        <v>663</v>
      </c>
      <c r="B338" s="1" t="s">
        <v>1705</v>
      </c>
      <c r="C338" s="1" t="s">
        <v>1706</v>
      </c>
      <c r="D338" s="1" t="s">
        <v>1703</v>
      </c>
      <c r="E338" s="2">
        <v>510</v>
      </c>
      <c r="F338" s="1" t="s">
        <v>1707</v>
      </c>
      <c r="G338" s="2" t="s">
        <v>18</v>
      </c>
      <c r="H338" s="1" t="s">
        <v>8284</v>
      </c>
      <c r="I338" s="3">
        <v>45100.435810185183</v>
      </c>
      <c r="J338" s="4">
        <v>188300</v>
      </c>
      <c r="K338" s="5">
        <v>39300</v>
      </c>
      <c r="L338" s="5">
        <v>81900</v>
      </c>
      <c r="M338" s="5">
        <f t="shared" si="12"/>
        <v>121200</v>
      </c>
      <c r="N338" s="38">
        <v>1.79</v>
      </c>
      <c r="O338" s="38">
        <v>2.401815161940918</v>
      </c>
    </row>
    <row r="339" spans="1:15" s="1" customFormat="1">
      <c r="A339" s="1" t="s">
        <v>663</v>
      </c>
      <c r="B339" s="1" t="s">
        <v>1708</v>
      </c>
      <c r="C339" s="1" t="s">
        <v>1709</v>
      </c>
      <c r="D339" s="1" t="s">
        <v>1703</v>
      </c>
      <c r="E339" s="2">
        <v>510</v>
      </c>
      <c r="F339" s="1" t="s">
        <v>1710</v>
      </c>
      <c r="G339" s="2" t="s">
        <v>18</v>
      </c>
      <c r="H339" s="1" t="s">
        <v>8285</v>
      </c>
      <c r="I339" s="3">
        <v>45077.628668981481</v>
      </c>
      <c r="J339" s="4">
        <v>176500</v>
      </c>
      <c r="K339" s="5">
        <v>34100</v>
      </c>
      <c r="L339" s="5">
        <v>86000</v>
      </c>
      <c r="M339" s="5">
        <f t="shared" si="12"/>
        <v>120100</v>
      </c>
      <c r="N339" s="38">
        <v>1.79</v>
      </c>
      <c r="O339" s="38">
        <v>2.401815161940918</v>
      </c>
    </row>
    <row r="340" spans="1:15" s="1" customFormat="1">
      <c r="A340" s="1" t="s">
        <v>663</v>
      </c>
      <c r="B340" s="1" t="s">
        <v>1711</v>
      </c>
      <c r="C340" s="1" t="s">
        <v>1712</v>
      </c>
      <c r="D340" s="1" t="s">
        <v>1703</v>
      </c>
      <c r="E340" s="2">
        <v>510</v>
      </c>
      <c r="F340" s="1" t="s">
        <v>1713</v>
      </c>
      <c r="G340" s="2" t="s">
        <v>18</v>
      </c>
      <c r="H340" s="1" t="s">
        <v>8286</v>
      </c>
      <c r="I340" s="3">
        <v>45142.357939814814</v>
      </c>
      <c r="J340" s="4">
        <v>200500</v>
      </c>
      <c r="K340" s="5">
        <v>41200</v>
      </c>
      <c r="L340" s="5">
        <v>105300</v>
      </c>
      <c r="M340" s="5">
        <f t="shared" si="12"/>
        <v>146500</v>
      </c>
      <c r="N340" s="38">
        <v>1.79</v>
      </c>
      <c r="O340" s="38">
        <v>2.401815161940918</v>
      </c>
    </row>
    <row r="341" spans="1:15" s="1" customFormat="1">
      <c r="A341" s="1" t="s">
        <v>663</v>
      </c>
      <c r="B341" s="1" t="s">
        <v>1714</v>
      </c>
      <c r="C341" s="1" t="s">
        <v>1715</v>
      </c>
      <c r="D341" s="1" t="s">
        <v>1703</v>
      </c>
      <c r="E341" s="2">
        <v>510</v>
      </c>
      <c r="F341" s="1" t="s">
        <v>1716</v>
      </c>
      <c r="G341" s="2" t="s">
        <v>18</v>
      </c>
      <c r="H341" s="1" t="s">
        <v>8287</v>
      </c>
      <c r="I341" s="3">
        <v>45098.599965277775</v>
      </c>
      <c r="J341" s="4">
        <v>187000</v>
      </c>
      <c r="K341" s="5">
        <v>50900</v>
      </c>
      <c r="L341" s="5">
        <v>139200</v>
      </c>
      <c r="M341" s="5">
        <f t="shared" si="12"/>
        <v>190100</v>
      </c>
      <c r="N341" s="38">
        <v>1.79</v>
      </c>
      <c r="O341" s="38">
        <v>2.401815161940918</v>
      </c>
    </row>
    <row r="342" spans="1:15" s="1" customFormat="1">
      <c r="A342" s="1" t="s">
        <v>663</v>
      </c>
      <c r="B342" s="1" t="s">
        <v>1717</v>
      </c>
      <c r="C342" s="1" t="s">
        <v>1718</v>
      </c>
      <c r="D342" s="1" t="s">
        <v>1703</v>
      </c>
      <c r="E342" s="2">
        <v>510</v>
      </c>
      <c r="F342" s="1" t="s">
        <v>1719</v>
      </c>
      <c r="G342" s="2" t="s">
        <v>18</v>
      </c>
      <c r="H342" s="1" t="s">
        <v>8288</v>
      </c>
      <c r="I342" s="3">
        <v>45007.490289351852</v>
      </c>
      <c r="J342" s="4">
        <v>200000</v>
      </c>
      <c r="K342" s="5">
        <v>41200</v>
      </c>
      <c r="L342" s="5">
        <v>107600</v>
      </c>
      <c r="M342" s="5">
        <f t="shared" si="12"/>
        <v>148800</v>
      </c>
      <c r="N342" s="38">
        <v>1.79</v>
      </c>
      <c r="O342" s="38">
        <v>2.401815161940918</v>
      </c>
    </row>
    <row r="343" spans="1:15" s="1" customFormat="1">
      <c r="A343" s="1" t="s">
        <v>663</v>
      </c>
      <c r="B343" s="1" t="s">
        <v>1720</v>
      </c>
      <c r="C343" s="1" t="s">
        <v>1721</v>
      </c>
      <c r="D343" s="1" t="s">
        <v>1703</v>
      </c>
      <c r="E343" s="2">
        <v>510</v>
      </c>
      <c r="F343" s="1" t="s">
        <v>1722</v>
      </c>
      <c r="G343" s="2" t="s">
        <v>18</v>
      </c>
      <c r="H343" s="1" t="s">
        <v>8289</v>
      </c>
      <c r="I343" s="3">
        <v>45205.413668981484</v>
      </c>
      <c r="J343" s="4">
        <v>174000</v>
      </c>
      <c r="K343" s="5">
        <v>50900</v>
      </c>
      <c r="L343" s="5">
        <v>82600</v>
      </c>
      <c r="M343" s="5">
        <f t="shared" si="12"/>
        <v>133500</v>
      </c>
      <c r="N343" s="38">
        <v>1.79</v>
      </c>
      <c r="O343" s="38">
        <v>2.401815161940918</v>
      </c>
    </row>
    <row r="344" spans="1:15" s="1" customFormat="1">
      <c r="A344" s="1" t="s">
        <v>663</v>
      </c>
      <c r="B344" s="1" t="s">
        <v>1723</v>
      </c>
      <c r="C344" s="1" t="s">
        <v>1724</v>
      </c>
      <c r="D344" s="1" t="s">
        <v>1703</v>
      </c>
      <c r="E344" s="2">
        <v>510</v>
      </c>
      <c r="F344" s="1" t="s">
        <v>1725</v>
      </c>
      <c r="G344" s="2" t="s">
        <v>18</v>
      </c>
      <c r="H344" s="1" t="s">
        <v>8290</v>
      </c>
      <c r="I344" s="3">
        <v>45013.337094907409</v>
      </c>
      <c r="J344" s="4">
        <v>156000</v>
      </c>
      <c r="K344" s="5">
        <v>34100</v>
      </c>
      <c r="L344" s="5">
        <v>87400</v>
      </c>
      <c r="M344" s="5">
        <f t="shared" si="12"/>
        <v>121500</v>
      </c>
      <c r="N344" s="38">
        <v>1.79</v>
      </c>
      <c r="O344" s="38">
        <v>2.401815161940918</v>
      </c>
    </row>
    <row r="345" spans="1:15" s="1" customFormat="1">
      <c r="A345" s="1" t="s">
        <v>663</v>
      </c>
      <c r="B345" s="1" t="s">
        <v>1726</v>
      </c>
      <c r="C345" s="1" t="s">
        <v>1727</v>
      </c>
      <c r="D345" s="1" t="s">
        <v>1703</v>
      </c>
      <c r="E345" s="2">
        <v>510</v>
      </c>
      <c r="F345" s="1" t="s">
        <v>1728</v>
      </c>
      <c r="G345" s="2" t="s">
        <v>18</v>
      </c>
      <c r="H345" s="1" t="s">
        <v>8291</v>
      </c>
      <c r="I345" s="3">
        <v>44965.380381944444</v>
      </c>
      <c r="J345" s="4">
        <v>182500</v>
      </c>
      <c r="K345" s="5">
        <v>40700</v>
      </c>
      <c r="L345" s="5">
        <v>104000</v>
      </c>
      <c r="M345" s="5">
        <f t="shared" si="12"/>
        <v>144700</v>
      </c>
      <c r="N345" s="38">
        <v>1.79</v>
      </c>
      <c r="O345" s="38">
        <v>2.401815161940918</v>
      </c>
    </row>
    <row r="346" spans="1:15" s="1" customFormat="1">
      <c r="A346" s="1" t="s">
        <v>663</v>
      </c>
      <c r="B346" s="1" t="s">
        <v>1729</v>
      </c>
      <c r="C346" s="1" t="s">
        <v>1730</v>
      </c>
      <c r="D346" s="1" t="s">
        <v>1703</v>
      </c>
      <c r="E346" s="2">
        <v>510</v>
      </c>
      <c r="F346" s="1" t="s">
        <v>1731</v>
      </c>
      <c r="G346" s="2" t="s">
        <v>18</v>
      </c>
      <c r="H346" s="1" t="s">
        <v>8292</v>
      </c>
      <c r="I346" s="3">
        <v>45287.585729166669</v>
      </c>
      <c r="J346" s="4">
        <v>135000</v>
      </c>
      <c r="K346" s="5">
        <v>47000</v>
      </c>
      <c r="L346" s="5">
        <v>70300</v>
      </c>
      <c r="M346" s="5">
        <f t="shared" si="12"/>
        <v>117300</v>
      </c>
      <c r="N346" s="38">
        <v>1.79</v>
      </c>
      <c r="O346" s="38">
        <v>2.401815161940918</v>
      </c>
    </row>
    <row r="347" spans="1:15" s="1" customFormat="1">
      <c r="A347" s="1" t="s">
        <v>663</v>
      </c>
      <c r="B347" s="1" t="s">
        <v>1732</v>
      </c>
      <c r="C347" s="1" t="s">
        <v>1733</v>
      </c>
      <c r="D347" s="1" t="s">
        <v>1703</v>
      </c>
      <c r="E347" s="2">
        <v>510</v>
      </c>
      <c r="F347" s="1" t="s">
        <v>1734</v>
      </c>
      <c r="G347" s="2" t="s">
        <v>18</v>
      </c>
      <c r="H347" s="1" t="s">
        <v>8293</v>
      </c>
      <c r="I347" s="3">
        <v>44995.564710648148</v>
      </c>
      <c r="J347" s="4">
        <v>149350</v>
      </c>
      <c r="K347" s="5">
        <v>46100</v>
      </c>
      <c r="L347" s="5">
        <v>90200</v>
      </c>
      <c r="M347" s="5">
        <f t="shared" si="12"/>
        <v>136300</v>
      </c>
      <c r="N347" s="38">
        <v>1.79</v>
      </c>
      <c r="O347" s="38">
        <v>2.401815161940918</v>
      </c>
    </row>
    <row r="348" spans="1:15" s="1" customFormat="1">
      <c r="A348" s="1" t="s">
        <v>663</v>
      </c>
      <c r="B348" s="1" t="s">
        <v>1735</v>
      </c>
      <c r="C348" s="1" t="s">
        <v>1736</v>
      </c>
      <c r="D348" s="1" t="s">
        <v>1703</v>
      </c>
      <c r="E348" s="2">
        <v>510</v>
      </c>
      <c r="F348" s="1" t="s">
        <v>1737</v>
      </c>
      <c r="G348" s="2" t="s">
        <v>18</v>
      </c>
      <c r="H348" s="1" t="s">
        <v>8294</v>
      </c>
      <c r="I348" s="3">
        <v>45105.357673611114</v>
      </c>
      <c r="J348" s="4">
        <v>130500</v>
      </c>
      <c r="K348" s="5">
        <v>44600</v>
      </c>
      <c r="L348" s="5">
        <v>100400</v>
      </c>
      <c r="M348" s="5">
        <f t="shared" si="12"/>
        <v>145000</v>
      </c>
      <c r="N348" s="38">
        <v>1.79</v>
      </c>
      <c r="O348" s="38">
        <v>2.401815161940918</v>
      </c>
    </row>
    <row r="349" spans="1:15" s="1" customFormat="1">
      <c r="A349" s="1" t="s">
        <v>663</v>
      </c>
      <c r="B349" s="1" t="s">
        <v>1738</v>
      </c>
      <c r="C349" s="1" t="s">
        <v>1739</v>
      </c>
      <c r="D349" s="1" t="s">
        <v>1740</v>
      </c>
      <c r="E349" s="2">
        <v>510</v>
      </c>
      <c r="F349" s="1" t="s">
        <v>1741</v>
      </c>
      <c r="G349" s="2" t="s">
        <v>18</v>
      </c>
      <c r="H349" s="1" t="s">
        <v>8295</v>
      </c>
      <c r="I349" s="3">
        <v>45061.374675925923</v>
      </c>
      <c r="J349" s="4">
        <v>296500</v>
      </c>
      <c r="K349" s="5">
        <v>88900</v>
      </c>
      <c r="L349" s="5">
        <v>163200</v>
      </c>
      <c r="M349" s="5">
        <f t="shared" si="12"/>
        <v>252100</v>
      </c>
      <c r="N349" s="38">
        <v>1.35</v>
      </c>
      <c r="O349" s="38">
        <v>1.35</v>
      </c>
    </row>
    <row r="350" spans="1:15" s="1" customFormat="1">
      <c r="A350" s="1" t="s">
        <v>663</v>
      </c>
      <c r="B350" s="1" t="s">
        <v>1742</v>
      </c>
      <c r="C350" s="1" t="s">
        <v>1743</v>
      </c>
      <c r="D350" s="1" t="s">
        <v>1740</v>
      </c>
      <c r="E350" s="2">
        <v>510</v>
      </c>
      <c r="F350" s="1" t="s">
        <v>1744</v>
      </c>
      <c r="G350" s="2" t="s">
        <v>18</v>
      </c>
      <c r="H350" s="1" t="s">
        <v>8296</v>
      </c>
      <c r="I350" s="3">
        <v>45170.453611111108</v>
      </c>
      <c r="J350" s="4">
        <v>423000</v>
      </c>
      <c r="K350" s="5">
        <v>67400</v>
      </c>
      <c r="L350" s="5">
        <v>292700</v>
      </c>
      <c r="M350" s="5">
        <f t="shared" si="12"/>
        <v>360100</v>
      </c>
      <c r="N350" s="38">
        <v>1.35</v>
      </c>
      <c r="O350" s="38">
        <v>1.35</v>
      </c>
    </row>
    <row r="351" spans="1:15" s="1" customFormat="1">
      <c r="A351" s="1" t="s">
        <v>663</v>
      </c>
      <c r="B351" s="1" t="s">
        <v>1745</v>
      </c>
      <c r="C351" s="1" t="s">
        <v>1746</v>
      </c>
      <c r="D351" s="1" t="s">
        <v>1740</v>
      </c>
      <c r="E351" s="2">
        <v>510</v>
      </c>
      <c r="F351" s="1" t="s">
        <v>1747</v>
      </c>
      <c r="G351" s="2" t="s">
        <v>18</v>
      </c>
      <c r="H351" s="1" t="s">
        <v>8297</v>
      </c>
      <c r="I351" s="3">
        <v>45163.588182870371</v>
      </c>
      <c r="J351" s="4">
        <v>318025</v>
      </c>
      <c r="K351" s="5">
        <v>75700</v>
      </c>
      <c r="L351" s="5">
        <v>211200</v>
      </c>
      <c r="M351" s="5">
        <f t="shared" si="12"/>
        <v>286900</v>
      </c>
      <c r="N351" s="38">
        <v>1.35</v>
      </c>
      <c r="O351" s="38">
        <v>1.35</v>
      </c>
    </row>
    <row r="352" spans="1:15" s="1" customFormat="1">
      <c r="A352" s="1" t="s">
        <v>663</v>
      </c>
      <c r="B352" s="1" t="s">
        <v>1748</v>
      </c>
      <c r="C352" s="1" t="s">
        <v>1749</v>
      </c>
      <c r="D352" s="1" t="s">
        <v>1750</v>
      </c>
      <c r="E352" s="2">
        <v>510</v>
      </c>
      <c r="F352" s="1" t="s">
        <v>1751</v>
      </c>
      <c r="G352" s="2" t="s">
        <v>18</v>
      </c>
      <c r="H352" s="1" t="s">
        <v>8298</v>
      </c>
      <c r="I352" s="3">
        <v>45233.502233796295</v>
      </c>
      <c r="J352" s="4">
        <v>160000</v>
      </c>
      <c r="K352" s="5">
        <v>60200</v>
      </c>
      <c r="L352" s="5">
        <v>60800</v>
      </c>
      <c r="M352" s="5">
        <f t="shared" si="12"/>
        <v>121000</v>
      </c>
      <c r="N352" s="38">
        <v>1.6</v>
      </c>
      <c r="O352" s="38">
        <v>1.82</v>
      </c>
    </row>
    <row r="353" spans="1:15" s="1" customFormat="1">
      <c r="A353" s="1" t="s">
        <v>663</v>
      </c>
      <c r="B353" s="1" t="s">
        <v>1752</v>
      </c>
      <c r="C353" s="1" t="s">
        <v>1753</v>
      </c>
      <c r="D353" s="1" t="s">
        <v>1750</v>
      </c>
      <c r="E353" s="2">
        <v>510</v>
      </c>
      <c r="F353" s="1" t="s">
        <v>1754</v>
      </c>
      <c r="G353" s="2" t="s">
        <v>18</v>
      </c>
      <c r="H353" s="1" t="s">
        <v>8299</v>
      </c>
      <c r="I353" s="3">
        <v>45266.612708333334</v>
      </c>
      <c r="J353" s="4">
        <v>65000</v>
      </c>
      <c r="K353" s="5">
        <v>20100</v>
      </c>
      <c r="L353" s="5">
        <v>32000</v>
      </c>
      <c r="M353" s="5">
        <f t="shared" si="12"/>
        <v>52100</v>
      </c>
      <c r="N353" s="38">
        <v>1.6</v>
      </c>
      <c r="O353" s="38">
        <v>1.82</v>
      </c>
    </row>
    <row r="354" spans="1:15" s="1" customFormat="1">
      <c r="A354" s="1" t="s">
        <v>663</v>
      </c>
      <c r="B354" s="1" t="s">
        <v>1755</v>
      </c>
      <c r="C354" s="1" t="s">
        <v>1756</v>
      </c>
      <c r="D354" s="1" t="s">
        <v>1750</v>
      </c>
      <c r="E354" s="2">
        <v>510</v>
      </c>
      <c r="F354" s="1" t="s">
        <v>1757</v>
      </c>
      <c r="G354" s="2" t="s">
        <v>18</v>
      </c>
      <c r="H354" s="1" t="s">
        <v>8300</v>
      </c>
      <c r="I354" s="3">
        <v>45174.416608796295</v>
      </c>
      <c r="J354" s="4">
        <v>193000</v>
      </c>
      <c r="K354" s="5">
        <v>39400</v>
      </c>
      <c r="L354" s="5">
        <v>129200</v>
      </c>
      <c r="M354" s="5">
        <f t="shared" si="12"/>
        <v>168600</v>
      </c>
      <c r="N354" s="38">
        <v>1.6</v>
      </c>
      <c r="O354" s="38">
        <v>1.82</v>
      </c>
    </row>
    <row r="355" spans="1:15" s="1" customFormat="1">
      <c r="A355" s="1" t="s">
        <v>663</v>
      </c>
      <c r="B355" s="1" t="s">
        <v>1758</v>
      </c>
      <c r="C355" s="1" t="s">
        <v>1759</v>
      </c>
      <c r="D355" s="1" t="s">
        <v>1750</v>
      </c>
      <c r="E355" s="2">
        <v>510</v>
      </c>
      <c r="F355" s="1" t="s">
        <v>1760</v>
      </c>
      <c r="G355" s="2" t="s">
        <v>18</v>
      </c>
      <c r="H355" s="1" t="s">
        <v>8301</v>
      </c>
      <c r="I355" s="3">
        <v>44993.580995370372</v>
      </c>
      <c r="J355" s="4">
        <v>250000</v>
      </c>
      <c r="K355" s="5">
        <v>36600</v>
      </c>
      <c r="L355" s="5">
        <v>183500</v>
      </c>
      <c r="M355" s="5">
        <f t="shared" si="12"/>
        <v>220100</v>
      </c>
      <c r="N355" s="38">
        <v>1.6</v>
      </c>
      <c r="O355" s="38">
        <v>1.82</v>
      </c>
    </row>
    <row r="356" spans="1:15" s="1" customFormat="1">
      <c r="A356" s="1" t="s">
        <v>663</v>
      </c>
      <c r="B356" s="1" t="s">
        <v>1761</v>
      </c>
      <c r="C356" s="1" t="s">
        <v>1762</v>
      </c>
      <c r="D356" s="1" t="s">
        <v>1750</v>
      </c>
      <c r="E356" s="2">
        <v>510</v>
      </c>
      <c r="F356" s="1" t="s">
        <v>1763</v>
      </c>
      <c r="G356" s="2" t="s">
        <v>18</v>
      </c>
      <c r="H356" s="1" t="s">
        <v>8302</v>
      </c>
      <c r="I356" s="3">
        <v>44986.381354166668</v>
      </c>
      <c r="J356" s="4">
        <v>306000</v>
      </c>
      <c r="K356" s="5">
        <v>53500</v>
      </c>
      <c r="L356" s="5">
        <v>238500</v>
      </c>
      <c r="M356" s="5">
        <f t="shared" si="12"/>
        <v>292000</v>
      </c>
      <c r="N356" s="38">
        <v>1.6</v>
      </c>
      <c r="O356" s="38">
        <v>1.82</v>
      </c>
    </row>
    <row r="357" spans="1:15" s="1" customFormat="1">
      <c r="A357" s="1" t="s">
        <v>663</v>
      </c>
      <c r="B357" s="1" t="s">
        <v>1764</v>
      </c>
      <c r="C357" s="1" t="s">
        <v>1765</v>
      </c>
      <c r="D357" s="1" t="s">
        <v>1750</v>
      </c>
      <c r="E357" s="2">
        <v>510</v>
      </c>
      <c r="F357" s="1" t="s">
        <v>1766</v>
      </c>
      <c r="G357" s="2" t="s">
        <v>18</v>
      </c>
      <c r="H357" s="1" t="s">
        <v>8303</v>
      </c>
      <c r="I357" s="3">
        <v>45250.587997685187</v>
      </c>
      <c r="J357" s="4">
        <v>105000</v>
      </c>
      <c r="K357" s="5">
        <v>28800</v>
      </c>
      <c r="L357" s="5">
        <v>89700</v>
      </c>
      <c r="M357" s="5">
        <f t="shared" si="12"/>
        <v>118500</v>
      </c>
      <c r="N357" s="38">
        <v>1.6</v>
      </c>
      <c r="O357" s="38">
        <v>1.82</v>
      </c>
    </row>
    <row r="358" spans="1:15" s="1" customFormat="1">
      <c r="A358" s="1" t="s">
        <v>663</v>
      </c>
      <c r="B358" s="1" t="s">
        <v>1767</v>
      </c>
      <c r="C358" s="1" t="s">
        <v>1768</v>
      </c>
      <c r="D358" s="1" t="s">
        <v>1750</v>
      </c>
      <c r="E358" s="2">
        <v>510</v>
      </c>
      <c r="F358" s="1" t="s">
        <v>1769</v>
      </c>
      <c r="G358" s="2" t="s">
        <v>18</v>
      </c>
      <c r="H358" s="1" t="s">
        <v>8304</v>
      </c>
      <c r="I358" s="3">
        <v>45047.380312499998</v>
      </c>
      <c r="J358" s="4">
        <v>115500</v>
      </c>
      <c r="K358" s="5">
        <v>80300</v>
      </c>
      <c r="L358" s="5">
        <v>53900</v>
      </c>
      <c r="M358" s="5">
        <f t="shared" si="12"/>
        <v>134200</v>
      </c>
      <c r="N358" s="38">
        <v>1.6</v>
      </c>
      <c r="O358" s="38">
        <v>1.82</v>
      </c>
    </row>
    <row r="359" spans="1:15" s="1" customFormat="1">
      <c r="A359" s="1" t="s">
        <v>663</v>
      </c>
      <c r="B359" s="1" t="s">
        <v>1770</v>
      </c>
      <c r="C359" s="1" t="s">
        <v>1771</v>
      </c>
      <c r="D359" s="1" t="s">
        <v>1772</v>
      </c>
      <c r="E359" s="2">
        <v>510</v>
      </c>
      <c r="F359" s="1" t="s">
        <v>1773</v>
      </c>
      <c r="G359" s="2" t="s">
        <v>18</v>
      </c>
      <c r="H359" s="1" t="s">
        <v>8305</v>
      </c>
      <c r="I359" s="3">
        <v>45261.624293981484</v>
      </c>
      <c r="J359" s="4">
        <v>735000</v>
      </c>
      <c r="K359" s="5">
        <v>201800</v>
      </c>
      <c r="L359" s="5">
        <v>427500</v>
      </c>
      <c r="M359" s="5">
        <f t="shared" si="12"/>
        <v>629300</v>
      </c>
      <c r="N359" s="38">
        <v>1.79</v>
      </c>
      <c r="O359" s="38">
        <v>1.79</v>
      </c>
    </row>
    <row r="360" spans="1:15" s="1" customFormat="1">
      <c r="A360" s="1" t="s">
        <v>663</v>
      </c>
      <c r="B360" s="1" t="s">
        <v>1774</v>
      </c>
      <c r="C360" s="1" t="s">
        <v>1775</v>
      </c>
      <c r="D360" s="1" t="s">
        <v>1776</v>
      </c>
      <c r="E360" s="2">
        <v>550</v>
      </c>
      <c r="F360" s="1" t="s">
        <v>1777</v>
      </c>
      <c r="G360" s="2" t="s">
        <v>18</v>
      </c>
      <c r="H360" s="1" t="s">
        <v>8306</v>
      </c>
      <c r="I360" s="3">
        <v>45142.364212962966</v>
      </c>
      <c r="J360" s="4">
        <v>125500</v>
      </c>
      <c r="K360" s="5">
        <v>2300</v>
      </c>
      <c r="L360" s="5">
        <v>101100</v>
      </c>
      <c r="M360" s="5">
        <f t="shared" si="12"/>
        <v>103400</v>
      </c>
      <c r="N360" s="38">
        <v>2.68</v>
      </c>
      <c r="O360" s="38">
        <v>2.68</v>
      </c>
    </row>
    <row r="361" spans="1:15" s="1" customFormat="1">
      <c r="A361" s="1" t="s">
        <v>663</v>
      </c>
      <c r="B361" s="1" t="s">
        <v>1778</v>
      </c>
      <c r="C361" s="1" t="s">
        <v>1779</v>
      </c>
      <c r="D361" s="1" t="s">
        <v>1776</v>
      </c>
      <c r="E361" s="2">
        <v>550</v>
      </c>
      <c r="F361" s="1" t="s">
        <v>1780</v>
      </c>
      <c r="G361" s="2" t="s">
        <v>18</v>
      </c>
      <c r="H361" s="1" t="s">
        <v>8307</v>
      </c>
      <c r="I361" s="3">
        <v>44993.607511574075</v>
      </c>
      <c r="J361" s="4">
        <v>121000</v>
      </c>
      <c r="K361" s="5">
        <v>2300</v>
      </c>
      <c r="L361" s="5">
        <v>103200</v>
      </c>
      <c r="M361" s="5">
        <f t="shared" si="12"/>
        <v>105500</v>
      </c>
      <c r="N361" s="38">
        <v>2.68</v>
      </c>
      <c r="O361" s="38">
        <v>2.68</v>
      </c>
    </row>
    <row r="362" spans="1:15" s="1" customFormat="1">
      <c r="A362" s="1" t="s">
        <v>663</v>
      </c>
      <c r="B362" s="1" t="s">
        <v>1781</v>
      </c>
      <c r="C362" s="1" t="s">
        <v>1782</v>
      </c>
      <c r="D362" s="1" t="s">
        <v>1776</v>
      </c>
      <c r="E362" s="2">
        <v>550</v>
      </c>
      <c r="F362" s="1" t="s">
        <v>1783</v>
      </c>
      <c r="G362" s="2" t="s">
        <v>18</v>
      </c>
      <c r="H362" s="1" t="s">
        <v>8308</v>
      </c>
      <c r="I362" s="3">
        <v>45261.60050925926</v>
      </c>
      <c r="J362" s="4">
        <v>126000</v>
      </c>
      <c r="K362" s="5">
        <v>2700</v>
      </c>
      <c r="L362" s="5">
        <v>116200</v>
      </c>
      <c r="M362" s="5">
        <f t="shared" si="12"/>
        <v>118900</v>
      </c>
      <c r="N362" s="38">
        <v>2.68</v>
      </c>
      <c r="O362" s="38">
        <v>2.68</v>
      </c>
    </row>
    <row r="363" spans="1:15" s="1" customFormat="1">
      <c r="A363" s="1" t="s">
        <v>663</v>
      </c>
      <c r="B363" s="1" t="s">
        <v>1784</v>
      </c>
      <c r="C363" s="1" t="s">
        <v>1785</v>
      </c>
      <c r="D363" s="1" t="s">
        <v>1776</v>
      </c>
      <c r="E363" s="2">
        <v>550</v>
      </c>
      <c r="F363" s="1" t="s">
        <v>1786</v>
      </c>
      <c r="G363" s="2" t="s">
        <v>18</v>
      </c>
      <c r="H363" s="1" t="s">
        <v>8309</v>
      </c>
      <c r="I363" s="3">
        <v>45107.446481481478</v>
      </c>
      <c r="J363" s="4">
        <v>120500</v>
      </c>
      <c r="K363" s="5">
        <v>2700</v>
      </c>
      <c r="L363" s="5">
        <v>114500</v>
      </c>
      <c r="M363" s="5">
        <f t="shared" si="12"/>
        <v>117200</v>
      </c>
      <c r="N363" s="38">
        <v>2.68</v>
      </c>
      <c r="O363" s="38">
        <v>2.68</v>
      </c>
    </row>
    <row r="364" spans="1:15" s="1" customFormat="1">
      <c r="A364" s="1" t="s">
        <v>663</v>
      </c>
      <c r="B364" s="1" t="s">
        <v>1787</v>
      </c>
      <c r="C364" s="1" t="s">
        <v>1788</v>
      </c>
      <c r="D364" s="1" t="s">
        <v>1776</v>
      </c>
      <c r="E364" s="2">
        <v>550</v>
      </c>
      <c r="F364" s="1" t="s">
        <v>1789</v>
      </c>
      <c r="G364" s="2" t="s">
        <v>18</v>
      </c>
      <c r="H364" s="1" t="s">
        <v>8310</v>
      </c>
      <c r="I364" s="3">
        <v>45134.369409722225</v>
      </c>
      <c r="J364" s="4">
        <v>167000</v>
      </c>
      <c r="K364" s="5">
        <v>5000</v>
      </c>
      <c r="L364" s="5">
        <v>178200</v>
      </c>
      <c r="M364" s="5">
        <f t="shared" si="12"/>
        <v>183200</v>
      </c>
      <c r="N364" s="38">
        <v>2.68</v>
      </c>
      <c r="O364" s="38">
        <v>2.68</v>
      </c>
    </row>
    <row r="365" spans="1:15" s="1" customFormat="1">
      <c r="A365" s="1" t="s">
        <v>663</v>
      </c>
      <c r="B365" s="1" t="s">
        <v>1790</v>
      </c>
      <c r="C365" s="1" t="s">
        <v>1791</v>
      </c>
      <c r="D365" s="1" t="s">
        <v>1792</v>
      </c>
      <c r="E365" s="2">
        <v>550</v>
      </c>
      <c r="F365" s="1" t="s">
        <v>1793</v>
      </c>
      <c r="G365" s="2" t="s">
        <v>18</v>
      </c>
      <c r="H365" s="1" t="s">
        <v>8311</v>
      </c>
      <c r="I365" s="3">
        <v>45264.589259259257</v>
      </c>
      <c r="J365" s="4">
        <v>315000</v>
      </c>
      <c r="K365" s="5">
        <v>7900</v>
      </c>
      <c r="L365" s="5">
        <v>201400</v>
      </c>
      <c r="M365" s="5">
        <f t="shared" si="12"/>
        <v>209300</v>
      </c>
      <c r="N365" s="38">
        <v>2.4300000000000002</v>
      </c>
      <c r="O365" s="38">
        <v>2.7417794970986464</v>
      </c>
    </row>
    <row r="366" spans="1:15" s="1" customFormat="1">
      <c r="A366" s="1" t="s">
        <v>663</v>
      </c>
      <c r="B366" s="1" t="s">
        <v>1794</v>
      </c>
      <c r="C366" s="1" t="s">
        <v>1795</v>
      </c>
      <c r="D366" s="1" t="s">
        <v>1792</v>
      </c>
      <c r="E366" s="2">
        <v>550</v>
      </c>
      <c r="F366" s="1" t="s">
        <v>1796</v>
      </c>
      <c r="G366" s="2" t="s">
        <v>18</v>
      </c>
      <c r="H366" s="1" t="s">
        <v>8312</v>
      </c>
      <c r="I366" s="3">
        <v>45212.456817129627</v>
      </c>
      <c r="J366" s="4">
        <v>300000</v>
      </c>
      <c r="K366" s="5">
        <v>7900</v>
      </c>
      <c r="L366" s="5">
        <v>201400</v>
      </c>
      <c r="M366" s="5">
        <f t="shared" si="12"/>
        <v>209300</v>
      </c>
      <c r="N366" s="38">
        <v>2.4300000000000002</v>
      </c>
      <c r="O366" s="38">
        <v>2.7417794970986464</v>
      </c>
    </row>
    <row r="367" spans="1:15" s="1" customFormat="1">
      <c r="A367" s="1" t="s">
        <v>663</v>
      </c>
      <c r="B367" s="1" t="s">
        <v>1797</v>
      </c>
      <c r="C367" s="1" t="s">
        <v>1798</v>
      </c>
      <c r="D367" s="1" t="s">
        <v>1792</v>
      </c>
      <c r="E367" s="2">
        <v>550</v>
      </c>
      <c r="F367" s="1" t="s">
        <v>1799</v>
      </c>
      <c r="G367" s="2" t="s">
        <v>18</v>
      </c>
      <c r="H367" s="1" t="s">
        <v>8313</v>
      </c>
      <c r="I367" s="3">
        <v>45047.485613425924</v>
      </c>
      <c r="J367" s="4">
        <v>200000</v>
      </c>
      <c r="K367" s="5">
        <v>5800</v>
      </c>
      <c r="L367" s="5">
        <v>160600</v>
      </c>
      <c r="M367" s="5">
        <f t="shared" si="12"/>
        <v>166400</v>
      </c>
      <c r="N367" s="38">
        <v>2.4300000000000002</v>
      </c>
      <c r="O367" s="38">
        <v>2.7417794970986464</v>
      </c>
    </row>
    <row r="368" spans="1:15" s="1" customFormat="1">
      <c r="A368" s="1" t="s">
        <v>663</v>
      </c>
      <c r="B368" s="1" t="s">
        <v>1800</v>
      </c>
      <c r="C368" s="1" t="s">
        <v>1801</v>
      </c>
      <c r="D368" s="1" t="s">
        <v>1792</v>
      </c>
      <c r="E368" s="2">
        <v>550</v>
      </c>
      <c r="F368" s="1" t="s">
        <v>1802</v>
      </c>
      <c r="G368" s="2" t="s">
        <v>18</v>
      </c>
      <c r="H368" s="1" t="s">
        <v>8314</v>
      </c>
      <c r="I368" s="3">
        <v>45152.554837962962</v>
      </c>
      <c r="J368" s="4">
        <v>182000</v>
      </c>
      <c r="K368" s="5">
        <v>6200</v>
      </c>
      <c r="L368" s="5">
        <v>176000</v>
      </c>
      <c r="M368" s="5">
        <f t="shared" si="12"/>
        <v>182200</v>
      </c>
      <c r="N368" s="38">
        <v>2.4300000000000002</v>
      </c>
      <c r="O368" s="38">
        <v>2.7417794970986464</v>
      </c>
    </row>
    <row r="369" spans="1:15" s="1" customFormat="1">
      <c r="A369" s="1" t="s">
        <v>663</v>
      </c>
      <c r="B369" s="1" t="s">
        <v>1803</v>
      </c>
      <c r="C369" s="1" t="s">
        <v>1804</v>
      </c>
      <c r="D369" s="1" t="s">
        <v>1792</v>
      </c>
      <c r="E369" s="2">
        <v>550</v>
      </c>
      <c r="F369" s="1" t="s">
        <v>1805</v>
      </c>
      <c r="G369" s="2" t="s">
        <v>18</v>
      </c>
      <c r="H369" s="1" t="s">
        <v>8315</v>
      </c>
      <c r="I369" s="3">
        <v>45068.375324074077</v>
      </c>
      <c r="J369" s="4">
        <v>297500</v>
      </c>
      <c r="K369" s="5">
        <v>4500</v>
      </c>
      <c r="L369" s="5">
        <v>159400</v>
      </c>
      <c r="M369" s="5">
        <f>SUM(K369:L369)+163900</f>
        <v>327800</v>
      </c>
      <c r="N369" s="38">
        <v>2.4300000000000002</v>
      </c>
      <c r="O369" s="38">
        <v>2.7417794970986464</v>
      </c>
    </row>
    <row r="370" spans="1:15" s="1" customFormat="1">
      <c r="A370" s="1" t="s">
        <v>663</v>
      </c>
      <c r="B370" s="1" t="s">
        <v>1806</v>
      </c>
      <c r="C370" s="1" t="s">
        <v>1807</v>
      </c>
      <c r="D370" s="1" t="s">
        <v>1792</v>
      </c>
      <c r="E370" s="2">
        <v>550</v>
      </c>
      <c r="F370" s="1" t="s">
        <v>1808</v>
      </c>
      <c r="G370" s="2" t="s">
        <v>18</v>
      </c>
      <c r="H370" s="1" t="s">
        <v>8315</v>
      </c>
      <c r="I370" s="3">
        <v>45068.375324074077</v>
      </c>
      <c r="J370" s="4"/>
      <c r="K370" s="5">
        <v>4500</v>
      </c>
      <c r="L370" s="5">
        <v>159400</v>
      </c>
      <c r="M370" s="5"/>
      <c r="N370" s="38">
        <v>2.4300000000000002</v>
      </c>
      <c r="O370" s="38">
        <v>2.7417794970986464</v>
      </c>
    </row>
    <row r="371" spans="1:15" s="1" customFormat="1">
      <c r="A371" s="1" t="s">
        <v>663</v>
      </c>
      <c r="B371" s="1" t="s">
        <v>1809</v>
      </c>
      <c r="C371" s="1" t="s">
        <v>1810</v>
      </c>
      <c r="D371" s="1" t="s">
        <v>1792</v>
      </c>
      <c r="E371" s="2">
        <v>550</v>
      </c>
      <c r="F371" s="1" t="s">
        <v>1811</v>
      </c>
      <c r="G371" s="2" t="s">
        <v>18</v>
      </c>
      <c r="H371" s="1" t="s">
        <v>8316</v>
      </c>
      <c r="I371" s="3">
        <v>45180.66914351852</v>
      </c>
      <c r="J371" s="4">
        <v>175000</v>
      </c>
      <c r="K371" s="5">
        <v>6200</v>
      </c>
      <c r="L371" s="5">
        <v>197300</v>
      </c>
      <c r="M371" s="5">
        <f t="shared" ref="M371:M379" si="13">SUM(K371:L371)</f>
        <v>203500</v>
      </c>
      <c r="N371" s="38">
        <v>2.4300000000000002</v>
      </c>
      <c r="O371" s="38">
        <v>2.7417794970986464</v>
      </c>
    </row>
    <row r="372" spans="1:15" s="1" customFormat="1">
      <c r="A372" s="1" t="s">
        <v>663</v>
      </c>
      <c r="B372" s="1" t="s">
        <v>1812</v>
      </c>
      <c r="C372" s="1" t="s">
        <v>1813</v>
      </c>
      <c r="D372" s="1" t="s">
        <v>1814</v>
      </c>
      <c r="E372" s="2">
        <v>510</v>
      </c>
      <c r="F372" s="1" t="s">
        <v>1815</v>
      </c>
      <c r="G372" s="2" t="s">
        <v>18</v>
      </c>
      <c r="H372" s="1" t="s">
        <v>8317</v>
      </c>
      <c r="I372" s="3">
        <v>45259.661527777775</v>
      </c>
      <c r="J372" s="4">
        <v>388500</v>
      </c>
      <c r="K372" s="5">
        <v>86900</v>
      </c>
      <c r="L372" s="5">
        <v>191300</v>
      </c>
      <c r="M372" s="5">
        <f t="shared" si="13"/>
        <v>278200</v>
      </c>
      <c r="N372" s="38">
        <v>1.56</v>
      </c>
      <c r="O372" s="38">
        <v>1.88</v>
      </c>
    </row>
    <row r="373" spans="1:15" s="1" customFormat="1">
      <c r="A373" s="1" t="s">
        <v>663</v>
      </c>
      <c r="B373" s="1" t="s">
        <v>1816</v>
      </c>
      <c r="C373" s="1" t="s">
        <v>1817</v>
      </c>
      <c r="D373" s="1" t="s">
        <v>1814</v>
      </c>
      <c r="E373" s="2">
        <v>510</v>
      </c>
      <c r="F373" s="1" t="s">
        <v>1818</v>
      </c>
      <c r="G373" s="2" t="s">
        <v>18</v>
      </c>
      <c r="H373" s="1" t="s">
        <v>8318</v>
      </c>
      <c r="I373" s="3">
        <v>45082.711597222224</v>
      </c>
      <c r="J373" s="4">
        <v>374900</v>
      </c>
      <c r="K373" s="5">
        <v>74600</v>
      </c>
      <c r="L373" s="5">
        <v>208800</v>
      </c>
      <c r="M373" s="5">
        <f t="shared" si="13"/>
        <v>283400</v>
      </c>
      <c r="N373" s="38">
        <v>1.56</v>
      </c>
      <c r="O373" s="38">
        <v>1.88</v>
      </c>
    </row>
    <row r="374" spans="1:15" s="1" customFormat="1">
      <c r="A374" s="1" t="s">
        <v>663</v>
      </c>
      <c r="B374" s="1" t="s">
        <v>1819</v>
      </c>
      <c r="C374" s="1" t="s">
        <v>1820</v>
      </c>
      <c r="D374" s="1" t="s">
        <v>1814</v>
      </c>
      <c r="E374" s="2">
        <v>510</v>
      </c>
      <c r="F374" s="1" t="s">
        <v>1821</v>
      </c>
      <c r="G374" s="2" t="s">
        <v>18</v>
      </c>
      <c r="H374" s="1" t="s">
        <v>8319</v>
      </c>
      <c r="I374" s="3">
        <v>45156.675428240742</v>
      </c>
      <c r="J374" s="4">
        <v>282500</v>
      </c>
      <c r="K374" s="5">
        <v>72500</v>
      </c>
      <c r="L374" s="5">
        <v>160200</v>
      </c>
      <c r="M374" s="5">
        <f t="shared" si="13"/>
        <v>232700</v>
      </c>
      <c r="N374" s="38">
        <v>1.56</v>
      </c>
      <c r="O374" s="38">
        <v>1.88</v>
      </c>
    </row>
    <row r="375" spans="1:15" s="1" customFormat="1">
      <c r="A375" s="1" t="s">
        <v>663</v>
      </c>
      <c r="B375" s="1" t="s">
        <v>1822</v>
      </c>
      <c r="C375" s="1" t="s">
        <v>1823</v>
      </c>
      <c r="D375" s="1" t="s">
        <v>1814</v>
      </c>
      <c r="E375" s="2">
        <v>510</v>
      </c>
      <c r="F375" s="1" t="s">
        <v>1824</v>
      </c>
      <c r="G375" s="2" t="s">
        <v>18</v>
      </c>
      <c r="H375" s="1" t="s">
        <v>8320</v>
      </c>
      <c r="I375" s="3">
        <v>45147.553888888891</v>
      </c>
      <c r="J375" s="4">
        <v>292000</v>
      </c>
      <c r="K375" s="5">
        <v>69000</v>
      </c>
      <c r="L375" s="5">
        <v>175400</v>
      </c>
      <c r="M375" s="5">
        <f t="shared" si="13"/>
        <v>244400</v>
      </c>
      <c r="N375" s="38">
        <v>1.56</v>
      </c>
      <c r="O375" s="38">
        <v>1.88</v>
      </c>
    </row>
    <row r="376" spans="1:15" s="1" customFormat="1">
      <c r="A376" s="1" t="s">
        <v>663</v>
      </c>
      <c r="B376" s="1" t="s">
        <v>1825</v>
      </c>
      <c r="C376" s="1" t="s">
        <v>1826</v>
      </c>
      <c r="D376" s="1" t="s">
        <v>1814</v>
      </c>
      <c r="E376" s="2">
        <v>510</v>
      </c>
      <c r="F376" s="1" t="s">
        <v>1827</v>
      </c>
      <c r="G376" s="2" t="s">
        <v>18</v>
      </c>
      <c r="H376" s="1" t="s">
        <v>8321</v>
      </c>
      <c r="I376" s="3">
        <v>45140.495254629626</v>
      </c>
      <c r="J376" s="4">
        <v>262000</v>
      </c>
      <c r="K376" s="5">
        <v>69600</v>
      </c>
      <c r="L376" s="5">
        <v>155800</v>
      </c>
      <c r="M376" s="5">
        <f t="shared" si="13"/>
        <v>225400</v>
      </c>
      <c r="N376" s="38">
        <v>1.56</v>
      </c>
      <c r="O376" s="38">
        <v>1.88</v>
      </c>
    </row>
    <row r="377" spans="1:15" s="1" customFormat="1">
      <c r="A377" s="1" t="s">
        <v>663</v>
      </c>
      <c r="B377" s="1" t="s">
        <v>1828</v>
      </c>
      <c r="C377" s="1" t="s">
        <v>1829</v>
      </c>
      <c r="D377" s="1" t="s">
        <v>1814</v>
      </c>
      <c r="E377" s="2">
        <v>510</v>
      </c>
      <c r="F377" s="1" t="s">
        <v>1830</v>
      </c>
      <c r="G377" s="2" t="s">
        <v>18</v>
      </c>
      <c r="H377" s="1" t="s">
        <v>8322</v>
      </c>
      <c r="I377" s="3">
        <v>45008.453043981484</v>
      </c>
      <c r="J377" s="4">
        <v>275000</v>
      </c>
      <c r="K377" s="5">
        <v>78600</v>
      </c>
      <c r="L377" s="5">
        <v>160700</v>
      </c>
      <c r="M377" s="5">
        <f t="shared" si="13"/>
        <v>239300</v>
      </c>
      <c r="N377" s="38">
        <v>1.56</v>
      </c>
      <c r="O377" s="38">
        <v>1.88</v>
      </c>
    </row>
    <row r="378" spans="1:15" s="1" customFormat="1">
      <c r="A378" s="1" t="s">
        <v>663</v>
      </c>
      <c r="B378" s="1" t="s">
        <v>1831</v>
      </c>
      <c r="C378" s="1" t="s">
        <v>1832</v>
      </c>
      <c r="D378" s="1" t="s">
        <v>1833</v>
      </c>
      <c r="E378" s="2">
        <v>510</v>
      </c>
      <c r="F378" s="1" t="s">
        <v>1834</v>
      </c>
      <c r="G378" s="2" t="s">
        <v>18</v>
      </c>
      <c r="H378" s="1" t="s">
        <v>8323</v>
      </c>
      <c r="I378" s="3">
        <v>45079.631331018521</v>
      </c>
      <c r="J378" s="4">
        <v>238350</v>
      </c>
      <c r="K378" s="5">
        <v>33600</v>
      </c>
      <c r="L378" s="5">
        <v>122300</v>
      </c>
      <c r="M378" s="5">
        <f t="shared" si="13"/>
        <v>155900</v>
      </c>
      <c r="N378" s="38">
        <v>1.91</v>
      </c>
      <c r="O378" s="38">
        <v>2.3594117647058823</v>
      </c>
    </row>
    <row r="379" spans="1:15" s="1" customFormat="1">
      <c r="A379" s="1" t="s">
        <v>663</v>
      </c>
      <c r="B379" s="1" t="s">
        <v>1835</v>
      </c>
      <c r="C379" s="1" t="s">
        <v>1836</v>
      </c>
      <c r="D379" s="1" t="s">
        <v>1833</v>
      </c>
      <c r="E379" s="2">
        <v>510</v>
      </c>
      <c r="F379" s="1" t="s">
        <v>1837</v>
      </c>
      <c r="G379" s="2" t="s">
        <v>18</v>
      </c>
      <c r="H379" s="1" t="s">
        <v>8324</v>
      </c>
      <c r="I379" s="3">
        <v>45156.661435185182</v>
      </c>
      <c r="J379" s="4">
        <v>321500</v>
      </c>
      <c r="K379" s="5">
        <v>72100</v>
      </c>
      <c r="L379" s="5">
        <v>144700</v>
      </c>
      <c r="M379" s="5">
        <f t="shared" si="13"/>
        <v>216800</v>
      </c>
      <c r="N379" s="38">
        <v>1.91</v>
      </c>
      <c r="O379" s="38">
        <v>2.3594117647058823</v>
      </c>
    </row>
    <row r="380" spans="1:15" s="1" customFormat="1">
      <c r="A380" s="1" t="s">
        <v>663</v>
      </c>
      <c r="B380" s="1" t="s">
        <v>1838</v>
      </c>
      <c r="C380" s="1" t="s">
        <v>1839</v>
      </c>
      <c r="D380" s="1" t="s">
        <v>1833</v>
      </c>
      <c r="E380" s="2">
        <v>510</v>
      </c>
      <c r="F380" s="1" t="s">
        <v>1840</v>
      </c>
      <c r="G380" s="2" t="s">
        <v>18</v>
      </c>
      <c r="H380" s="1" t="s">
        <v>8325</v>
      </c>
      <c r="I380" s="3">
        <v>45135.455810185187</v>
      </c>
      <c r="J380" s="4">
        <v>165000</v>
      </c>
      <c r="K380" s="5">
        <v>49200</v>
      </c>
      <c r="L380" s="5">
        <v>62100</v>
      </c>
      <c r="M380" s="5">
        <f>SUM(K380:L380)+2300</f>
        <v>113600</v>
      </c>
      <c r="N380" s="38">
        <v>1.91</v>
      </c>
      <c r="O380" s="38">
        <v>2.3594117647058823</v>
      </c>
    </row>
    <row r="381" spans="1:15" s="1" customFormat="1">
      <c r="A381" s="1" t="s">
        <v>663</v>
      </c>
      <c r="B381" s="1" t="s">
        <v>1841</v>
      </c>
      <c r="C381" s="1" t="s">
        <v>1842</v>
      </c>
      <c r="D381" s="1" t="s">
        <v>1843</v>
      </c>
      <c r="E381" s="2">
        <v>500</v>
      </c>
      <c r="F381" s="1" t="s">
        <v>1840</v>
      </c>
      <c r="G381" s="2" t="s">
        <v>18</v>
      </c>
      <c r="H381" s="1" t="s">
        <v>8325</v>
      </c>
      <c r="I381" s="3">
        <v>45135.455810185187</v>
      </c>
      <c r="J381" s="4"/>
      <c r="K381" s="5">
        <v>2300</v>
      </c>
      <c r="L381" s="5">
        <v>0</v>
      </c>
      <c r="M381" s="5"/>
      <c r="N381" s="38">
        <v>2.23</v>
      </c>
      <c r="O381" s="38">
        <v>2.23</v>
      </c>
    </row>
    <row r="382" spans="1:15" s="1" customFormat="1">
      <c r="A382" s="1" t="s">
        <v>663</v>
      </c>
      <c r="B382" s="1" t="s">
        <v>1844</v>
      </c>
      <c r="C382" s="1" t="s">
        <v>1845</v>
      </c>
      <c r="D382" s="1" t="s">
        <v>1833</v>
      </c>
      <c r="E382" s="2">
        <v>510</v>
      </c>
      <c r="F382" s="1" t="s">
        <v>1846</v>
      </c>
      <c r="G382" s="2" t="s">
        <v>18</v>
      </c>
      <c r="H382" s="1" t="s">
        <v>8326</v>
      </c>
      <c r="I382" s="3">
        <v>44950.536458333336</v>
      </c>
      <c r="J382" s="4">
        <v>230000</v>
      </c>
      <c r="K382" s="5">
        <v>43400</v>
      </c>
      <c r="L382" s="5">
        <v>116500</v>
      </c>
      <c r="M382" s="5">
        <f t="shared" ref="M382:M413" si="14">SUM(K382:L382)</f>
        <v>159900</v>
      </c>
      <c r="N382" s="38">
        <v>1.91</v>
      </c>
      <c r="O382" s="38">
        <v>2.3594117647058823</v>
      </c>
    </row>
    <row r="383" spans="1:15" s="1" customFormat="1">
      <c r="A383" s="1" t="s">
        <v>663</v>
      </c>
      <c r="B383" s="1" t="s">
        <v>1847</v>
      </c>
      <c r="C383" s="1" t="s">
        <v>1848</v>
      </c>
      <c r="D383" s="1" t="s">
        <v>1833</v>
      </c>
      <c r="E383" s="2">
        <v>510</v>
      </c>
      <c r="F383" s="1" t="s">
        <v>1849</v>
      </c>
      <c r="G383" s="2" t="s">
        <v>18</v>
      </c>
      <c r="H383" s="1" t="s">
        <v>8327</v>
      </c>
      <c r="I383" s="3">
        <v>45212.440196759257</v>
      </c>
      <c r="J383" s="4">
        <v>250000</v>
      </c>
      <c r="K383" s="5">
        <v>43900</v>
      </c>
      <c r="L383" s="5">
        <v>138200</v>
      </c>
      <c r="M383" s="5">
        <f t="shared" si="14"/>
        <v>182100</v>
      </c>
      <c r="N383" s="38">
        <v>1.91</v>
      </c>
      <c r="O383" s="38">
        <v>2.3594117647058823</v>
      </c>
    </row>
    <row r="384" spans="1:15" s="1" customFormat="1">
      <c r="A384" s="1" t="s">
        <v>663</v>
      </c>
      <c r="B384" s="1" t="s">
        <v>1850</v>
      </c>
      <c r="C384" s="1" t="s">
        <v>1851</v>
      </c>
      <c r="D384" s="1" t="s">
        <v>1833</v>
      </c>
      <c r="E384" s="2">
        <v>510</v>
      </c>
      <c r="F384" s="1" t="s">
        <v>1852</v>
      </c>
      <c r="G384" s="2" t="s">
        <v>18</v>
      </c>
      <c r="H384" s="1" t="s">
        <v>8328</v>
      </c>
      <c r="I384" s="3">
        <v>45189.492210648146</v>
      </c>
      <c r="J384" s="4">
        <v>172000</v>
      </c>
      <c r="K384" s="5">
        <v>41200</v>
      </c>
      <c r="L384" s="5">
        <v>100700</v>
      </c>
      <c r="M384" s="5">
        <f t="shared" si="14"/>
        <v>141900</v>
      </c>
      <c r="N384" s="38">
        <v>1.91</v>
      </c>
      <c r="O384" s="38">
        <v>2.3594117647058823</v>
      </c>
    </row>
    <row r="385" spans="1:15" s="1" customFormat="1">
      <c r="A385" s="1" t="s">
        <v>663</v>
      </c>
      <c r="B385" s="1" t="s">
        <v>1853</v>
      </c>
      <c r="C385" s="1" t="s">
        <v>1854</v>
      </c>
      <c r="D385" s="1" t="s">
        <v>1833</v>
      </c>
      <c r="E385" s="2">
        <v>510</v>
      </c>
      <c r="F385" s="1" t="s">
        <v>1855</v>
      </c>
      <c r="G385" s="2" t="s">
        <v>18</v>
      </c>
      <c r="H385" s="1" t="s">
        <v>8329</v>
      </c>
      <c r="I385" s="3">
        <v>45107.343611111108</v>
      </c>
      <c r="J385" s="4">
        <v>152500</v>
      </c>
      <c r="K385" s="5">
        <v>37700</v>
      </c>
      <c r="L385" s="5">
        <v>92000</v>
      </c>
      <c r="M385" s="5">
        <f t="shared" si="14"/>
        <v>129700</v>
      </c>
      <c r="N385" s="38">
        <v>1.91</v>
      </c>
      <c r="O385" s="38">
        <v>2.3594117647058823</v>
      </c>
    </row>
    <row r="386" spans="1:15" s="1" customFormat="1">
      <c r="A386" s="1" t="s">
        <v>663</v>
      </c>
      <c r="B386" s="1" t="s">
        <v>1856</v>
      </c>
      <c r="C386" s="1" t="s">
        <v>1857</v>
      </c>
      <c r="D386" s="1" t="s">
        <v>1833</v>
      </c>
      <c r="E386" s="2">
        <v>510</v>
      </c>
      <c r="F386" s="1" t="s">
        <v>1858</v>
      </c>
      <c r="G386" s="2" t="s">
        <v>18</v>
      </c>
      <c r="H386" s="1" t="s">
        <v>8330</v>
      </c>
      <c r="I386" s="3">
        <v>44931.424618055556</v>
      </c>
      <c r="J386" s="4">
        <v>210000</v>
      </c>
      <c r="K386" s="5">
        <v>39800</v>
      </c>
      <c r="L386" s="5">
        <v>141500</v>
      </c>
      <c r="M386" s="5">
        <f t="shared" si="14"/>
        <v>181300</v>
      </c>
      <c r="N386" s="38">
        <v>1.91</v>
      </c>
      <c r="O386" s="38">
        <v>2.3594117647058823</v>
      </c>
    </row>
    <row r="387" spans="1:15" s="1" customFormat="1">
      <c r="A387" s="1" t="s">
        <v>663</v>
      </c>
      <c r="B387" s="1" t="s">
        <v>1859</v>
      </c>
      <c r="C387" s="1" t="s">
        <v>1860</v>
      </c>
      <c r="D387" s="1" t="s">
        <v>1833</v>
      </c>
      <c r="E387" s="2">
        <v>510</v>
      </c>
      <c r="F387" s="1" t="s">
        <v>1861</v>
      </c>
      <c r="G387" s="2" t="s">
        <v>18</v>
      </c>
      <c r="H387" s="1" t="s">
        <v>8331</v>
      </c>
      <c r="I387" s="3">
        <v>44965.377951388888</v>
      </c>
      <c r="J387" s="4">
        <v>198000</v>
      </c>
      <c r="K387" s="5">
        <v>44300</v>
      </c>
      <c r="L387" s="5">
        <v>131500</v>
      </c>
      <c r="M387" s="5">
        <f t="shared" si="14"/>
        <v>175800</v>
      </c>
      <c r="N387" s="38">
        <v>1.91</v>
      </c>
      <c r="O387" s="38">
        <v>2.3594117647058823</v>
      </c>
    </row>
    <row r="388" spans="1:15" s="1" customFormat="1">
      <c r="A388" s="1" t="s">
        <v>663</v>
      </c>
      <c r="B388" s="1" t="s">
        <v>1862</v>
      </c>
      <c r="C388" s="1" t="s">
        <v>1863</v>
      </c>
      <c r="D388" s="1" t="s">
        <v>1833</v>
      </c>
      <c r="E388" s="2">
        <v>510</v>
      </c>
      <c r="F388" s="1" t="s">
        <v>1864</v>
      </c>
      <c r="G388" s="2" t="s">
        <v>18</v>
      </c>
      <c r="H388" s="1" t="s">
        <v>8332</v>
      </c>
      <c r="I388" s="3">
        <v>45222.670115740744</v>
      </c>
      <c r="J388" s="4">
        <v>160000</v>
      </c>
      <c r="K388" s="5">
        <v>44300</v>
      </c>
      <c r="L388" s="5">
        <v>104800</v>
      </c>
      <c r="M388" s="5">
        <f t="shared" si="14"/>
        <v>149100</v>
      </c>
      <c r="N388" s="38">
        <v>1.91</v>
      </c>
      <c r="O388" s="38">
        <v>2.3594117647058823</v>
      </c>
    </row>
    <row r="389" spans="1:15" s="1" customFormat="1">
      <c r="A389" s="1" t="s">
        <v>663</v>
      </c>
      <c r="B389" s="1" t="s">
        <v>1865</v>
      </c>
      <c r="C389" s="1" t="s">
        <v>1866</v>
      </c>
      <c r="D389" s="1" t="s">
        <v>1833</v>
      </c>
      <c r="E389" s="2">
        <v>510</v>
      </c>
      <c r="F389" s="1" t="s">
        <v>1867</v>
      </c>
      <c r="G389" s="2" t="s">
        <v>18</v>
      </c>
      <c r="H389" s="1" t="s">
        <v>8333</v>
      </c>
      <c r="I389" s="3">
        <v>45183.385335648149</v>
      </c>
      <c r="J389" s="4">
        <v>135000</v>
      </c>
      <c r="K389" s="5">
        <v>45800</v>
      </c>
      <c r="L389" s="5">
        <v>80700</v>
      </c>
      <c r="M389" s="5">
        <f t="shared" si="14"/>
        <v>126500</v>
      </c>
      <c r="N389" s="38">
        <v>1.91</v>
      </c>
      <c r="O389" s="38">
        <v>2.3594117647058823</v>
      </c>
    </row>
    <row r="390" spans="1:15" s="1" customFormat="1">
      <c r="A390" s="1" t="s">
        <v>663</v>
      </c>
      <c r="B390" s="1" t="s">
        <v>1868</v>
      </c>
      <c r="C390" s="1" t="s">
        <v>1869</v>
      </c>
      <c r="D390" s="1" t="s">
        <v>1833</v>
      </c>
      <c r="E390" s="2">
        <v>510</v>
      </c>
      <c r="F390" s="1" t="s">
        <v>1870</v>
      </c>
      <c r="G390" s="2" t="s">
        <v>18</v>
      </c>
      <c r="H390" s="1" t="s">
        <v>8334</v>
      </c>
      <c r="I390" s="3">
        <v>45072.634942129633</v>
      </c>
      <c r="J390" s="4">
        <v>150000</v>
      </c>
      <c r="K390" s="5">
        <v>39800</v>
      </c>
      <c r="L390" s="5">
        <v>107700</v>
      </c>
      <c r="M390" s="5">
        <f t="shared" si="14"/>
        <v>147500</v>
      </c>
      <c r="N390" s="38">
        <v>1.91</v>
      </c>
      <c r="O390" s="38">
        <v>2.3594117647058823</v>
      </c>
    </row>
    <row r="391" spans="1:15" s="1" customFormat="1">
      <c r="A391" s="1" t="s">
        <v>663</v>
      </c>
      <c r="B391" s="1" t="s">
        <v>1871</v>
      </c>
      <c r="C391" s="1" t="s">
        <v>1872</v>
      </c>
      <c r="D391" s="1" t="s">
        <v>1833</v>
      </c>
      <c r="E391" s="2">
        <v>510</v>
      </c>
      <c r="F391" s="1" t="s">
        <v>1873</v>
      </c>
      <c r="G391" s="2" t="s">
        <v>18</v>
      </c>
      <c r="H391" s="1" t="s">
        <v>8335</v>
      </c>
      <c r="I391" s="3">
        <v>45287.579525462963</v>
      </c>
      <c r="J391" s="4">
        <v>285900</v>
      </c>
      <c r="K391" s="5">
        <v>55400</v>
      </c>
      <c r="L391" s="5">
        <v>262000</v>
      </c>
      <c r="M391" s="5">
        <f t="shared" si="14"/>
        <v>317400</v>
      </c>
      <c r="N391" s="38">
        <v>1.91</v>
      </c>
      <c r="O391" s="38">
        <v>2.3594117647058823</v>
      </c>
    </row>
    <row r="392" spans="1:15" s="1" customFormat="1">
      <c r="A392" s="1" t="s">
        <v>663</v>
      </c>
      <c r="B392" s="1" t="s">
        <v>1874</v>
      </c>
      <c r="C392" s="1" t="s">
        <v>1875</v>
      </c>
      <c r="D392" s="1" t="s">
        <v>1876</v>
      </c>
      <c r="E392" s="2">
        <v>510</v>
      </c>
      <c r="F392" s="1" t="s">
        <v>1877</v>
      </c>
      <c r="G392" s="2" t="s">
        <v>18</v>
      </c>
      <c r="H392" s="1" t="s">
        <v>8336</v>
      </c>
      <c r="I392" s="3">
        <v>45230.642766203702</v>
      </c>
      <c r="J392" s="4">
        <v>164000</v>
      </c>
      <c r="K392" s="5">
        <v>41100</v>
      </c>
      <c r="L392" s="5">
        <v>75500</v>
      </c>
      <c r="M392" s="5">
        <f t="shared" si="14"/>
        <v>116600</v>
      </c>
      <c r="N392" s="38">
        <v>1.45</v>
      </c>
      <c r="O392" s="38">
        <v>1.45</v>
      </c>
    </row>
    <row r="393" spans="1:15" s="1" customFormat="1">
      <c r="A393" s="1" t="s">
        <v>663</v>
      </c>
      <c r="B393" s="1" t="s">
        <v>1878</v>
      </c>
      <c r="C393" s="1" t="s">
        <v>1879</v>
      </c>
      <c r="D393" s="1" t="s">
        <v>1876</v>
      </c>
      <c r="E393" s="2">
        <v>510</v>
      </c>
      <c r="F393" s="1" t="s">
        <v>1880</v>
      </c>
      <c r="G393" s="2" t="s">
        <v>18</v>
      </c>
      <c r="H393" s="1" t="s">
        <v>8337</v>
      </c>
      <c r="I393" s="3">
        <v>45097.347372685188</v>
      </c>
      <c r="J393" s="4">
        <v>135000</v>
      </c>
      <c r="K393" s="5">
        <v>50300</v>
      </c>
      <c r="L393" s="5">
        <v>63600</v>
      </c>
      <c r="M393" s="5">
        <f t="shared" si="14"/>
        <v>113900</v>
      </c>
      <c r="N393" s="38">
        <v>1.45</v>
      </c>
      <c r="O393" s="38">
        <v>1.45</v>
      </c>
    </row>
    <row r="394" spans="1:15" s="1" customFormat="1">
      <c r="A394" s="1" t="s">
        <v>663</v>
      </c>
      <c r="B394" s="1" t="s">
        <v>1881</v>
      </c>
      <c r="C394" s="1" t="s">
        <v>1882</v>
      </c>
      <c r="D394" s="1" t="s">
        <v>1876</v>
      </c>
      <c r="E394" s="2">
        <v>510</v>
      </c>
      <c r="F394" s="1" t="s">
        <v>1883</v>
      </c>
      <c r="G394" s="2" t="s">
        <v>18</v>
      </c>
      <c r="H394" s="1" t="s">
        <v>8338</v>
      </c>
      <c r="I394" s="3">
        <v>45197.625567129631</v>
      </c>
      <c r="J394" s="4">
        <v>334000</v>
      </c>
      <c r="K394" s="5">
        <v>36300</v>
      </c>
      <c r="L394" s="5">
        <v>249100</v>
      </c>
      <c r="M394" s="5">
        <f t="shared" si="14"/>
        <v>285400</v>
      </c>
      <c r="N394" s="38">
        <v>1.45</v>
      </c>
      <c r="O394" s="38">
        <v>1.45</v>
      </c>
    </row>
    <row r="395" spans="1:15" s="1" customFormat="1">
      <c r="A395" s="1" t="s">
        <v>663</v>
      </c>
      <c r="B395" s="1" t="s">
        <v>1884</v>
      </c>
      <c r="C395" s="1" t="s">
        <v>1885</v>
      </c>
      <c r="D395" s="1" t="s">
        <v>1876</v>
      </c>
      <c r="E395" s="2">
        <v>510</v>
      </c>
      <c r="F395" s="1" t="s">
        <v>1886</v>
      </c>
      <c r="G395" s="2" t="s">
        <v>18</v>
      </c>
      <c r="H395" s="1" t="s">
        <v>8339</v>
      </c>
      <c r="I395" s="3">
        <v>45267.436481481483</v>
      </c>
      <c r="J395" s="4">
        <v>745000</v>
      </c>
      <c r="K395" s="5">
        <v>44600</v>
      </c>
      <c r="L395" s="5">
        <v>622700</v>
      </c>
      <c r="M395" s="5">
        <f t="shared" si="14"/>
        <v>667300</v>
      </c>
      <c r="N395" s="38">
        <v>1.45</v>
      </c>
      <c r="O395" s="38">
        <v>1.45</v>
      </c>
    </row>
    <row r="396" spans="1:15" s="1" customFormat="1">
      <c r="A396" s="1" t="s">
        <v>663</v>
      </c>
      <c r="B396" s="1" t="s">
        <v>1887</v>
      </c>
      <c r="C396" s="1" t="s">
        <v>1888</v>
      </c>
      <c r="D396" s="1" t="s">
        <v>1889</v>
      </c>
      <c r="E396" s="2">
        <v>510</v>
      </c>
      <c r="F396" s="1" t="s">
        <v>1890</v>
      </c>
      <c r="G396" s="2" t="s">
        <v>18</v>
      </c>
      <c r="H396" s="1" t="s">
        <v>8340</v>
      </c>
      <c r="I396" s="3">
        <v>45170.36515046296</v>
      </c>
      <c r="J396" s="4">
        <v>285000</v>
      </c>
      <c r="K396" s="5">
        <v>64700</v>
      </c>
      <c r="L396" s="5">
        <v>171800</v>
      </c>
      <c r="M396" s="5">
        <f t="shared" si="14"/>
        <v>236500</v>
      </c>
      <c r="N396" s="38">
        <v>1.74</v>
      </c>
      <c r="O396" s="38">
        <v>1.74</v>
      </c>
    </row>
    <row r="397" spans="1:15" s="1" customFormat="1">
      <c r="A397" s="1" t="s">
        <v>663</v>
      </c>
      <c r="B397" s="1" t="s">
        <v>1891</v>
      </c>
      <c r="C397" s="1" t="s">
        <v>1892</v>
      </c>
      <c r="D397" s="1" t="s">
        <v>1889</v>
      </c>
      <c r="E397" s="2">
        <v>510</v>
      </c>
      <c r="F397" s="1" t="s">
        <v>1893</v>
      </c>
      <c r="G397" s="2" t="s">
        <v>18</v>
      </c>
      <c r="H397" s="1" t="s">
        <v>8341</v>
      </c>
      <c r="I397" s="3">
        <v>45180.439791666664</v>
      </c>
      <c r="J397" s="4">
        <v>285000</v>
      </c>
      <c r="K397" s="5">
        <v>63500</v>
      </c>
      <c r="L397" s="5">
        <v>197100</v>
      </c>
      <c r="M397" s="5">
        <f t="shared" si="14"/>
        <v>260600</v>
      </c>
      <c r="N397" s="38">
        <v>1.74</v>
      </c>
      <c r="O397" s="38">
        <v>1.74</v>
      </c>
    </row>
    <row r="398" spans="1:15" s="1" customFormat="1">
      <c r="A398" s="1" t="s">
        <v>663</v>
      </c>
      <c r="B398" s="1" t="s">
        <v>1894</v>
      </c>
      <c r="C398" s="1" t="s">
        <v>1895</v>
      </c>
      <c r="D398" s="1" t="s">
        <v>1889</v>
      </c>
      <c r="E398" s="2">
        <v>510</v>
      </c>
      <c r="F398" s="1" t="s">
        <v>1896</v>
      </c>
      <c r="G398" s="2" t="s">
        <v>18</v>
      </c>
      <c r="H398" s="1" t="s">
        <v>8342</v>
      </c>
      <c r="I398" s="3">
        <v>45072.392245370371</v>
      </c>
      <c r="J398" s="4">
        <v>247500</v>
      </c>
      <c r="K398" s="5">
        <v>63500</v>
      </c>
      <c r="L398" s="5">
        <v>180600</v>
      </c>
      <c r="M398" s="5">
        <f t="shared" si="14"/>
        <v>244100</v>
      </c>
      <c r="N398" s="38">
        <v>1.74</v>
      </c>
      <c r="O398" s="38">
        <v>1.74</v>
      </c>
    </row>
    <row r="399" spans="1:15" s="1" customFormat="1">
      <c r="A399" s="1" t="s">
        <v>663</v>
      </c>
      <c r="B399" s="1" t="s">
        <v>1897</v>
      </c>
      <c r="C399" s="1" t="s">
        <v>1898</v>
      </c>
      <c r="D399" s="1" t="s">
        <v>1899</v>
      </c>
      <c r="E399" s="2">
        <v>510</v>
      </c>
      <c r="F399" s="1" t="s">
        <v>1900</v>
      </c>
      <c r="G399" s="2" t="s">
        <v>18</v>
      </c>
      <c r="H399" s="1" t="s">
        <v>8343</v>
      </c>
      <c r="I399" s="3">
        <v>45226.416701388887</v>
      </c>
      <c r="J399" s="4">
        <v>260000</v>
      </c>
      <c r="K399" s="5">
        <v>44800</v>
      </c>
      <c r="L399" s="5">
        <v>120700</v>
      </c>
      <c r="M399" s="5">
        <f t="shared" si="14"/>
        <v>165500</v>
      </c>
      <c r="N399" s="38">
        <v>1.75</v>
      </c>
      <c r="O399" s="38">
        <v>2.2578272939801285</v>
      </c>
    </row>
    <row r="400" spans="1:15" s="1" customFormat="1">
      <c r="A400" s="1" t="s">
        <v>663</v>
      </c>
      <c r="B400" s="1" t="s">
        <v>1901</v>
      </c>
      <c r="C400" s="1" t="s">
        <v>1902</v>
      </c>
      <c r="D400" s="1" t="s">
        <v>1899</v>
      </c>
      <c r="E400" s="2">
        <v>510</v>
      </c>
      <c r="F400" s="1" t="s">
        <v>1903</v>
      </c>
      <c r="G400" s="2" t="s">
        <v>18</v>
      </c>
      <c r="H400" s="1" t="s">
        <v>8344</v>
      </c>
      <c r="I400" s="3">
        <v>45155.398923611108</v>
      </c>
      <c r="J400" s="4">
        <v>237000</v>
      </c>
      <c r="K400" s="5">
        <v>45300</v>
      </c>
      <c r="L400" s="5">
        <v>112900</v>
      </c>
      <c r="M400" s="5">
        <f t="shared" si="14"/>
        <v>158200</v>
      </c>
      <c r="N400" s="38">
        <v>1.75</v>
      </c>
      <c r="O400" s="38">
        <v>2.2578272939801285</v>
      </c>
    </row>
    <row r="401" spans="1:15" s="1" customFormat="1">
      <c r="A401" s="1" t="s">
        <v>663</v>
      </c>
      <c r="B401" s="1" t="s">
        <v>1904</v>
      </c>
      <c r="C401" s="1" t="s">
        <v>1905</v>
      </c>
      <c r="D401" s="1" t="s">
        <v>1899</v>
      </c>
      <c r="E401" s="2">
        <v>510</v>
      </c>
      <c r="F401" s="1" t="s">
        <v>1906</v>
      </c>
      <c r="G401" s="2" t="s">
        <v>18</v>
      </c>
      <c r="H401" s="1" t="s">
        <v>8345</v>
      </c>
      <c r="I401" s="3">
        <v>45252.395092592589</v>
      </c>
      <c r="J401" s="4">
        <v>232000</v>
      </c>
      <c r="K401" s="5">
        <v>49100</v>
      </c>
      <c r="L401" s="5">
        <v>124800</v>
      </c>
      <c r="M401" s="5">
        <f t="shared" si="14"/>
        <v>173900</v>
      </c>
      <c r="N401" s="38">
        <v>1.75</v>
      </c>
      <c r="O401" s="38">
        <v>2.2578272939801285</v>
      </c>
    </row>
    <row r="402" spans="1:15" s="1" customFormat="1">
      <c r="A402" s="1" t="s">
        <v>663</v>
      </c>
      <c r="B402" s="1" t="s">
        <v>1907</v>
      </c>
      <c r="C402" s="1" t="s">
        <v>1908</v>
      </c>
      <c r="D402" s="1" t="s">
        <v>1899</v>
      </c>
      <c r="E402" s="2">
        <v>510</v>
      </c>
      <c r="F402" s="1" t="s">
        <v>1909</v>
      </c>
      <c r="G402" s="2" t="s">
        <v>18</v>
      </c>
      <c r="H402" s="1" t="s">
        <v>8346</v>
      </c>
      <c r="I402" s="3">
        <v>45187.371192129627</v>
      </c>
      <c r="J402" s="4">
        <v>236437.5</v>
      </c>
      <c r="K402" s="5">
        <v>51600</v>
      </c>
      <c r="L402" s="5">
        <v>131300</v>
      </c>
      <c r="M402" s="5">
        <f t="shared" si="14"/>
        <v>182900</v>
      </c>
      <c r="N402" s="38">
        <v>1.75</v>
      </c>
      <c r="O402" s="38">
        <v>2.2578272939801285</v>
      </c>
    </row>
    <row r="403" spans="1:15" s="1" customFormat="1">
      <c r="A403" s="1" t="s">
        <v>663</v>
      </c>
      <c r="B403" s="1" t="s">
        <v>1910</v>
      </c>
      <c r="C403" s="1" t="s">
        <v>1911</v>
      </c>
      <c r="D403" s="1" t="s">
        <v>1899</v>
      </c>
      <c r="E403" s="2">
        <v>510</v>
      </c>
      <c r="F403" s="1" t="s">
        <v>1912</v>
      </c>
      <c r="G403" s="2" t="s">
        <v>18</v>
      </c>
      <c r="H403" s="1" t="s">
        <v>8347</v>
      </c>
      <c r="I403" s="3">
        <v>45079.418298611112</v>
      </c>
      <c r="J403" s="4">
        <v>265000</v>
      </c>
      <c r="K403" s="5">
        <v>61900</v>
      </c>
      <c r="L403" s="5">
        <v>149000</v>
      </c>
      <c r="M403" s="5">
        <f t="shared" si="14"/>
        <v>210900</v>
      </c>
      <c r="N403" s="38">
        <v>1.75</v>
      </c>
      <c r="O403" s="38">
        <v>2.2578272939801285</v>
      </c>
    </row>
    <row r="404" spans="1:15" s="1" customFormat="1">
      <c r="A404" s="1" t="s">
        <v>663</v>
      </c>
      <c r="B404" s="1" t="s">
        <v>1913</v>
      </c>
      <c r="C404" s="1" t="s">
        <v>1914</v>
      </c>
      <c r="D404" s="1" t="s">
        <v>1899</v>
      </c>
      <c r="E404" s="2">
        <v>510</v>
      </c>
      <c r="F404" s="1" t="s">
        <v>1915</v>
      </c>
      <c r="G404" s="2" t="s">
        <v>18</v>
      </c>
      <c r="H404" s="1" t="s">
        <v>8348</v>
      </c>
      <c r="I404" s="3">
        <v>45078.377245370371</v>
      </c>
      <c r="J404" s="4">
        <v>220751</v>
      </c>
      <c r="K404" s="5">
        <v>45500</v>
      </c>
      <c r="L404" s="5">
        <v>133100</v>
      </c>
      <c r="M404" s="5">
        <f t="shared" si="14"/>
        <v>178600</v>
      </c>
      <c r="N404" s="38">
        <v>1.75</v>
      </c>
      <c r="O404" s="38">
        <v>2.2578272939801285</v>
      </c>
    </row>
    <row r="405" spans="1:15" s="1" customFormat="1">
      <c r="A405" s="1" t="s">
        <v>663</v>
      </c>
      <c r="B405" s="1" t="s">
        <v>1916</v>
      </c>
      <c r="C405" s="1" t="s">
        <v>1917</v>
      </c>
      <c r="D405" s="1" t="s">
        <v>1899</v>
      </c>
      <c r="E405" s="2">
        <v>510</v>
      </c>
      <c r="F405" s="1" t="s">
        <v>1918</v>
      </c>
      <c r="G405" s="2" t="s">
        <v>18</v>
      </c>
      <c r="H405" s="1" t="s">
        <v>8349</v>
      </c>
      <c r="I405" s="3">
        <v>45085.47619212963</v>
      </c>
      <c r="J405" s="4">
        <v>229000</v>
      </c>
      <c r="K405" s="5">
        <v>46100</v>
      </c>
      <c r="L405" s="5">
        <v>142900</v>
      </c>
      <c r="M405" s="5">
        <f t="shared" si="14"/>
        <v>189000</v>
      </c>
      <c r="N405" s="38">
        <v>1.75</v>
      </c>
      <c r="O405" s="38">
        <v>2.2578272939801285</v>
      </c>
    </row>
    <row r="406" spans="1:15" s="1" customFormat="1">
      <c r="A406" s="1" t="s">
        <v>663</v>
      </c>
      <c r="B406" s="1" t="s">
        <v>1919</v>
      </c>
      <c r="C406" s="1" t="s">
        <v>1920</v>
      </c>
      <c r="D406" s="1" t="s">
        <v>1899</v>
      </c>
      <c r="E406" s="2">
        <v>510</v>
      </c>
      <c r="F406" s="1" t="s">
        <v>1921</v>
      </c>
      <c r="G406" s="2" t="s">
        <v>18</v>
      </c>
      <c r="H406" s="1" t="s">
        <v>8350</v>
      </c>
      <c r="I406" s="3">
        <v>45169.594629629632</v>
      </c>
      <c r="J406" s="4">
        <v>250000</v>
      </c>
      <c r="K406" s="5">
        <v>56400</v>
      </c>
      <c r="L406" s="5">
        <v>151600</v>
      </c>
      <c r="M406" s="5">
        <f t="shared" si="14"/>
        <v>208000</v>
      </c>
      <c r="N406" s="38">
        <v>1.75</v>
      </c>
      <c r="O406" s="38">
        <v>2.2578272939801285</v>
      </c>
    </row>
    <row r="407" spans="1:15" s="1" customFormat="1">
      <c r="A407" s="1" t="s">
        <v>663</v>
      </c>
      <c r="B407" s="1" t="s">
        <v>1922</v>
      </c>
      <c r="C407" s="1" t="s">
        <v>1923</v>
      </c>
      <c r="D407" s="1" t="s">
        <v>1899</v>
      </c>
      <c r="E407" s="2">
        <v>510</v>
      </c>
      <c r="F407" s="1" t="s">
        <v>1924</v>
      </c>
      <c r="G407" s="2" t="s">
        <v>18</v>
      </c>
      <c r="H407" s="1" t="s">
        <v>8351</v>
      </c>
      <c r="I407" s="3">
        <v>44988.413101851853</v>
      </c>
      <c r="J407" s="4">
        <v>199000</v>
      </c>
      <c r="K407" s="5">
        <v>47600</v>
      </c>
      <c r="L407" s="5">
        <v>129800</v>
      </c>
      <c r="M407" s="5">
        <f t="shared" si="14"/>
        <v>177400</v>
      </c>
      <c r="N407" s="38">
        <v>1.75</v>
      </c>
      <c r="O407" s="38">
        <v>2.2578272939801285</v>
      </c>
    </row>
    <row r="408" spans="1:15" s="1" customFormat="1">
      <c r="A408" s="1" t="s">
        <v>663</v>
      </c>
      <c r="B408" s="1" t="s">
        <v>1925</v>
      </c>
      <c r="C408" s="1" t="s">
        <v>1926</v>
      </c>
      <c r="D408" s="1" t="s">
        <v>1899</v>
      </c>
      <c r="E408" s="2">
        <v>510</v>
      </c>
      <c r="F408" s="1" t="s">
        <v>1927</v>
      </c>
      <c r="G408" s="2" t="s">
        <v>18</v>
      </c>
      <c r="H408" s="1" t="s">
        <v>8352</v>
      </c>
      <c r="I408" s="3">
        <v>44988.392754629633</v>
      </c>
      <c r="J408" s="4">
        <v>265000</v>
      </c>
      <c r="K408" s="5">
        <v>87200</v>
      </c>
      <c r="L408" s="5">
        <v>151900</v>
      </c>
      <c r="M408" s="5">
        <f t="shared" si="14"/>
        <v>239100</v>
      </c>
      <c r="N408" s="38">
        <v>1.75</v>
      </c>
      <c r="O408" s="38">
        <v>2.2578272939801285</v>
      </c>
    </row>
    <row r="409" spans="1:15" s="1" customFormat="1">
      <c r="A409" s="1" t="s">
        <v>663</v>
      </c>
      <c r="B409" s="1" t="s">
        <v>1928</v>
      </c>
      <c r="C409" s="1" t="s">
        <v>1929</v>
      </c>
      <c r="D409" s="1" t="s">
        <v>1899</v>
      </c>
      <c r="E409" s="2">
        <v>510</v>
      </c>
      <c r="F409" s="1" t="s">
        <v>1930</v>
      </c>
      <c r="G409" s="2" t="s">
        <v>18</v>
      </c>
      <c r="H409" s="1" t="s">
        <v>8353</v>
      </c>
      <c r="I409" s="3">
        <v>45275.378622685188</v>
      </c>
      <c r="J409" s="4">
        <v>234999</v>
      </c>
      <c r="K409" s="5">
        <v>61700</v>
      </c>
      <c r="L409" s="5">
        <v>156300</v>
      </c>
      <c r="M409" s="5">
        <f t="shared" si="14"/>
        <v>218000</v>
      </c>
      <c r="N409" s="38">
        <v>1.75</v>
      </c>
      <c r="O409" s="38">
        <v>2.2578272939801285</v>
      </c>
    </row>
    <row r="410" spans="1:15" s="1" customFormat="1">
      <c r="A410" s="1" t="s">
        <v>663</v>
      </c>
      <c r="B410" s="1" t="s">
        <v>1931</v>
      </c>
      <c r="C410" s="1" t="s">
        <v>1932</v>
      </c>
      <c r="D410" s="1" t="s">
        <v>1933</v>
      </c>
      <c r="E410" s="2">
        <v>550</v>
      </c>
      <c r="F410" s="1" t="s">
        <v>1934</v>
      </c>
      <c r="G410" s="2" t="s">
        <v>18</v>
      </c>
      <c r="H410" s="1" t="s">
        <v>8354</v>
      </c>
      <c r="I410" s="3">
        <v>45246.635706018518</v>
      </c>
      <c r="J410" s="4">
        <v>299900</v>
      </c>
      <c r="K410" s="5">
        <v>3200</v>
      </c>
      <c r="L410" s="5">
        <v>184800</v>
      </c>
      <c r="M410" s="5">
        <f t="shared" si="14"/>
        <v>188000</v>
      </c>
      <c r="N410" s="38">
        <v>4.84</v>
      </c>
      <c r="O410" s="38">
        <v>5.64</v>
      </c>
    </row>
    <row r="411" spans="1:15" s="1" customFormat="1">
      <c r="A411" s="1" t="s">
        <v>663</v>
      </c>
      <c r="B411" s="1" t="s">
        <v>1935</v>
      </c>
      <c r="C411" s="1" t="s">
        <v>1936</v>
      </c>
      <c r="D411" s="1" t="s">
        <v>1933</v>
      </c>
      <c r="E411" s="2">
        <v>550</v>
      </c>
      <c r="F411" s="1" t="s">
        <v>1937</v>
      </c>
      <c r="G411" s="2" t="s">
        <v>18</v>
      </c>
      <c r="H411" s="1" t="s">
        <v>8355</v>
      </c>
      <c r="I411" s="3">
        <v>45042.410624999997</v>
      </c>
      <c r="J411" s="4">
        <v>274000</v>
      </c>
      <c r="K411" s="5">
        <v>3200</v>
      </c>
      <c r="L411" s="5">
        <v>184700</v>
      </c>
      <c r="M411" s="5">
        <f t="shared" si="14"/>
        <v>187900</v>
      </c>
      <c r="N411" s="38">
        <v>4.84</v>
      </c>
      <c r="O411" s="38">
        <v>5.64</v>
      </c>
    </row>
    <row r="412" spans="1:15" s="1" customFormat="1">
      <c r="A412" s="1" t="s">
        <v>663</v>
      </c>
      <c r="B412" s="1" t="s">
        <v>1938</v>
      </c>
      <c r="C412" s="1" t="s">
        <v>1939</v>
      </c>
      <c r="D412" s="1" t="s">
        <v>1933</v>
      </c>
      <c r="E412" s="2">
        <v>550</v>
      </c>
      <c r="F412" s="1" t="s">
        <v>1940</v>
      </c>
      <c r="G412" s="2" t="s">
        <v>18</v>
      </c>
      <c r="H412" s="1" t="s">
        <v>8356</v>
      </c>
      <c r="I412" s="3">
        <v>45070.555891203701</v>
      </c>
      <c r="J412" s="4">
        <v>270000</v>
      </c>
      <c r="K412" s="5">
        <v>3500</v>
      </c>
      <c r="L412" s="5">
        <v>228100</v>
      </c>
      <c r="M412" s="5">
        <f t="shared" si="14"/>
        <v>231600</v>
      </c>
      <c r="N412" s="38">
        <v>4.84</v>
      </c>
      <c r="O412" s="38">
        <v>5.64</v>
      </c>
    </row>
    <row r="413" spans="1:15" s="1" customFormat="1">
      <c r="A413" s="1" t="s">
        <v>663</v>
      </c>
      <c r="B413" s="1" t="s">
        <v>1941</v>
      </c>
      <c r="C413" s="1" t="s">
        <v>1942</v>
      </c>
      <c r="D413" s="1" t="s">
        <v>1933</v>
      </c>
      <c r="E413" s="2">
        <v>550</v>
      </c>
      <c r="F413" s="1" t="s">
        <v>1943</v>
      </c>
      <c r="G413" s="2" t="s">
        <v>18</v>
      </c>
      <c r="H413" s="1" t="s">
        <v>8357</v>
      </c>
      <c r="I413" s="3">
        <v>45135.583333333336</v>
      </c>
      <c r="J413" s="4">
        <v>398900</v>
      </c>
      <c r="K413" s="5">
        <v>3500</v>
      </c>
      <c r="L413" s="5">
        <v>349700</v>
      </c>
      <c r="M413" s="5">
        <f t="shared" si="14"/>
        <v>353200</v>
      </c>
      <c r="N413" s="38">
        <v>4.84</v>
      </c>
      <c r="O413" s="38">
        <v>5.64</v>
      </c>
    </row>
    <row r="414" spans="1:15" s="1" customFormat="1">
      <c r="A414" s="1" t="s">
        <v>663</v>
      </c>
      <c r="B414" s="1" t="s">
        <v>1944</v>
      </c>
      <c r="C414" s="1" t="s">
        <v>1945</v>
      </c>
      <c r="D414" s="1" t="s">
        <v>1933</v>
      </c>
      <c r="E414" s="2">
        <v>550</v>
      </c>
      <c r="F414" s="1" t="s">
        <v>1946</v>
      </c>
      <c r="G414" s="2" t="s">
        <v>18</v>
      </c>
      <c r="H414" s="1" t="s">
        <v>8358</v>
      </c>
      <c r="I414" s="3">
        <v>45062.456076388888</v>
      </c>
      <c r="J414" s="4">
        <v>290000</v>
      </c>
      <c r="K414" s="5">
        <v>3200</v>
      </c>
      <c r="L414" s="5">
        <v>306800</v>
      </c>
      <c r="M414" s="5">
        <f t="shared" ref="M414:M435" si="15">SUM(K414:L414)</f>
        <v>310000</v>
      </c>
      <c r="N414" s="38">
        <v>4.84</v>
      </c>
      <c r="O414" s="38">
        <v>5.64</v>
      </c>
    </row>
    <row r="415" spans="1:15" s="1" customFormat="1">
      <c r="A415" s="1" t="s">
        <v>663</v>
      </c>
      <c r="B415" s="1" t="s">
        <v>1947</v>
      </c>
      <c r="C415" s="1" t="s">
        <v>1948</v>
      </c>
      <c r="D415" s="1" t="s">
        <v>1949</v>
      </c>
      <c r="E415" s="2">
        <v>510</v>
      </c>
      <c r="F415" s="1" t="s">
        <v>1950</v>
      </c>
      <c r="G415" s="2" t="s">
        <v>18</v>
      </c>
      <c r="H415" s="1" t="s">
        <v>8359</v>
      </c>
      <c r="I415" s="3">
        <v>44967.503009259257</v>
      </c>
      <c r="J415" s="4">
        <v>225000</v>
      </c>
      <c r="K415" s="5">
        <v>31400</v>
      </c>
      <c r="L415" s="5">
        <v>132300</v>
      </c>
      <c r="M415" s="5">
        <f t="shared" si="15"/>
        <v>163700</v>
      </c>
      <c r="N415" s="38">
        <v>1.4</v>
      </c>
      <c r="O415" s="38">
        <v>1.4</v>
      </c>
    </row>
    <row r="416" spans="1:15" s="1" customFormat="1">
      <c r="A416" s="1" t="s">
        <v>663</v>
      </c>
      <c r="B416" s="1" t="s">
        <v>1951</v>
      </c>
      <c r="C416" s="1" t="s">
        <v>1952</v>
      </c>
      <c r="D416" s="1" t="s">
        <v>1949</v>
      </c>
      <c r="E416" s="2">
        <v>510</v>
      </c>
      <c r="F416" s="1" t="s">
        <v>1953</v>
      </c>
      <c r="G416" s="2" t="s">
        <v>18</v>
      </c>
      <c r="H416" s="1" t="s">
        <v>8360</v>
      </c>
      <c r="I416" s="3">
        <v>45104.573344907411</v>
      </c>
      <c r="J416" s="4">
        <v>183500</v>
      </c>
      <c r="K416" s="5">
        <v>46800</v>
      </c>
      <c r="L416" s="5">
        <v>114500</v>
      </c>
      <c r="M416" s="5">
        <f t="shared" si="15"/>
        <v>161300</v>
      </c>
      <c r="N416" s="38">
        <v>1.4</v>
      </c>
      <c r="O416" s="38">
        <v>1.4</v>
      </c>
    </row>
    <row r="417" spans="1:15" s="1" customFormat="1">
      <c r="A417" s="1" t="s">
        <v>663</v>
      </c>
      <c r="B417" s="1" t="s">
        <v>1954</v>
      </c>
      <c r="C417" s="1" t="s">
        <v>1955</v>
      </c>
      <c r="D417" s="1" t="s">
        <v>1956</v>
      </c>
      <c r="E417" s="2">
        <v>510</v>
      </c>
      <c r="F417" s="1" t="s">
        <v>1957</v>
      </c>
      <c r="G417" s="2" t="s">
        <v>18</v>
      </c>
      <c r="H417" s="1" t="s">
        <v>8361</v>
      </c>
      <c r="I417" s="3">
        <v>44977.658796296295</v>
      </c>
      <c r="J417" s="4">
        <v>350000</v>
      </c>
      <c r="K417" s="5">
        <v>45800</v>
      </c>
      <c r="L417" s="5">
        <v>112700</v>
      </c>
      <c r="M417" s="5">
        <f t="shared" si="15"/>
        <v>158500</v>
      </c>
      <c r="N417" s="38">
        <v>1</v>
      </c>
      <c r="O417" s="38">
        <v>1</v>
      </c>
    </row>
    <row r="418" spans="1:15" s="1" customFormat="1">
      <c r="A418" s="1" t="s">
        <v>663</v>
      </c>
      <c r="B418" s="1" t="s">
        <v>1958</v>
      </c>
      <c r="C418" s="1" t="s">
        <v>1959</v>
      </c>
      <c r="D418" s="1" t="s">
        <v>1956</v>
      </c>
      <c r="E418" s="2">
        <v>510</v>
      </c>
      <c r="F418" s="1" t="s">
        <v>1960</v>
      </c>
      <c r="G418" s="2" t="s">
        <v>18</v>
      </c>
      <c r="H418" s="1" t="s">
        <v>8362</v>
      </c>
      <c r="I418" s="3">
        <v>45133.615104166667</v>
      </c>
      <c r="J418" s="4">
        <v>395100</v>
      </c>
      <c r="K418" s="5">
        <v>68800</v>
      </c>
      <c r="L418" s="5">
        <v>181000</v>
      </c>
      <c r="M418" s="5">
        <f t="shared" si="15"/>
        <v>249800</v>
      </c>
      <c r="N418" s="38">
        <v>1</v>
      </c>
      <c r="O418" s="38">
        <v>1</v>
      </c>
    </row>
    <row r="419" spans="1:15" s="1" customFormat="1">
      <c r="A419" s="1" t="s">
        <v>663</v>
      </c>
      <c r="B419" s="1" t="s">
        <v>1961</v>
      </c>
      <c r="C419" s="1" t="s">
        <v>1962</v>
      </c>
      <c r="D419" s="1" t="s">
        <v>1963</v>
      </c>
      <c r="E419" s="2">
        <v>510</v>
      </c>
      <c r="F419" s="1" t="s">
        <v>1964</v>
      </c>
      <c r="G419" s="2" t="s">
        <v>18</v>
      </c>
      <c r="H419" s="1" t="s">
        <v>8363</v>
      </c>
      <c r="I419" s="3">
        <v>45097.570127314815</v>
      </c>
      <c r="J419" s="4">
        <v>215000</v>
      </c>
      <c r="K419" s="5">
        <v>28100</v>
      </c>
      <c r="L419" s="5">
        <v>118400</v>
      </c>
      <c r="M419" s="5">
        <f t="shared" si="15"/>
        <v>146500</v>
      </c>
      <c r="N419" s="38">
        <v>1.81</v>
      </c>
      <c r="O419" s="38">
        <v>2.0299999999999998</v>
      </c>
    </row>
    <row r="420" spans="1:15" s="1" customFormat="1">
      <c r="A420" s="1" t="s">
        <v>663</v>
      </c>
      <c r="B420" s="1" t="s">
        <v>1965</v>
      </c>
      <c r="C420" s="1" t="s">
        <v>1966</v>
      </c>
      <c r="D420" s="1" t="s">
        <v>1963</v>
      </c>
      <c r="E420" s="2">
        <v>510</v>
      </c>
      <c r="F420" s="1" t="s">
        <v>1967</v>
      </c>
      <c r="G420" s="2" t="s">
        <v>18</v>
      </c>
      <c r="H420" s="1" t="s">
        <v>8364</v>
      </c>
      <c r="I420" s="3">
        <v>45071.405185185184</v>
      </c>
      <c r="J420" s="4">
        <v>236000</v>
      </c>
      <c r="K420" s="5">
        <v>34300</v>
      </c>
      <c r="L420" s="5">
        <v>149600</v>
      </c>
      <c r="M420" s="5">
        <f t="shared" si="15"/>
        <v>183900</v>
      </c>
      <c r="N420" s="38">
        <v>1.81</v>
      </c>
      <c r="O420" s="38">
        <v>2.0299999999999998</v>
      </c>
    </row>
    <row r="421" spans="1:15" s="1" customFormat="1">
      <c r="A421" s="1" t="s">
        <v>663</v>
      </c>
      <c r="B421" s="1" t="s">
        <v>1968</v>
      </c>
      <c r="C421" s="1" t="s">
        <v>1969</v>
      </c>
      <c r="D421" s="1" t="s">
        <v>1963</v>
      </c>
      <c r="E421" s="2">
        <v>510</v>
      </c>
      <c r="F421" s="1" t="s">
        <v>1970</v>
      </c>
      <c r="G421" s="2" t="s">
        <v>18</v>
      </c>
      <c r="H421" s="1" t="s">
        <v>8365</v>
      </c>
      <c r="I421" s="3">
        <v>45203.618344907409</v>
      </c>
      <c r="J421" s="4">
        <v>187900</v>
      </c>
      <c r="K421" s="5">
        <v>41300</v>
      </c>
      <c r="L421" s="5">
        <v>126700</v>
      </c>
      <c r="M421" s="5">
        <f t="shared" si="15"/>
        <v>168000</v>
      </c>
      <c r="N421" s="38">
        <v>1.81</v>
      </c>
      <c r="O421" s="38">
        <v>2.0299999999999998</v>
      </c>
    </row>
    <row r="422" spans="1:15" s="1" customFormat="1">
      <c r="A422" s="1" t="s">
        <v>663</v>
      </c>
      <c r="B422" s="1" t="s">
        <v>1971</v>
      </c>
      <c r="C422" s="1" t="s">
        <v>1972</v>
      </c>
      <c r="D422" s="1" t="s">
        <v>1963</v>
      </c>
      <c r="E422" s="2">
        <v>510</v>
      </c>
      <c r="F422" s="1" t="s">
        <v>1973</v>
      </c>
      <c r="G422" s="2" t="s">
        <v>18</v>
      </c>
      <c r="H422" s="1" t="s">
        <v>8366</v>
      </c>
      <c r="I422" s="3">
        <v>45268.379004629627</v>
      </c>
      <c r="J422" s="4">
        <v>135000</v>
      </c>
      <c r="K422" s="5">
        <v>27700</v>
      </c>
      <c r="L422" s="5">
        <v>94000</v>
      </c>
      <c r="M422" s="5">
        <f t="shared" si="15"/>
        <v>121700</v>
      </c>
      <c r="N422" s="38">
        <v>1.81</v>
      </c>
      <c r="O422" s="38">
        <v>2.0299999999999998</v>
      </c>
    </row>
    <row r="423" spans="1:15" s="1" customFormat="1">
      <c r="A423" s="1" t="s">
        <v>663</v>
      </c>
      <c r="B423" s="1" t="s">
        <v>1974</v>
      </c>
      <c r="C423" s="1" t="s">
        <v>1975</v>
      </c>
      <c r="D423" s="1" t="s">
        <v>1963</v>
      </c>
      <c r="E423" s="2">
        <v>510</v>
      </c>
      <c r="F423" s="1" t="s">
        <v>1976</v>
      </c>
      <c r="G423" s="2" t="s">
        <v>18</v>
      </c>
      <c r="H423" s="1" t="s">
        <v>8367</v>
      </c>
      <c r="I423" s="3">
        <v>45223.475416666668</v>
      </c>
      <c r="J423" s="4">
        <v>155000</v>
      </c>
      <c r="K423" s="5">
        <v>35500</v>
      </c>
      <c r="L423" s="5">
        <v>104500</v>
      </c>
      <c r="M423" s="5">
        <f t="shared" si="15"/>
        <v>140000</v>
      </c>
      <c r="N423" s="38">
        <v>1.81</v>
      </c>
      <c r="O423" s="38">
        <v>2.0299999999999998</v>
      </c>
    </row>
    <row r="424" spans="1:15" s="1" customFormat="1">
      <c r="A424" s="1" t="s">
        <v>663</v>
      </c>
      <c r="B424" s="1" t="s">
        <v>1977</v>
      </c>
      <c r="C424" s="1" t="s">
        <v>1978</v>
      </c>
      <c r="D424" s="1" t="s">
        <v>1963</v>
      </c>
      <c r="E424" s="2">
        <v>510</v>
      </c>
      <c r="F424" s="1" t="s">
        <v>1979</v>
      </c>
      <c r="G424" s="2" t="s">
        <v>18</v>
      </c>
      <c r="H424" s="1" t="s">
        <v>8368</v>
      </c>
      <c r="I424" s="3">
        <v>45198.610937500001</v>
      </c>
      <c r="J424" s="4">
        <v>107800</v>
      </c>
      <c r="K424" s="5">
        <v>23200</v>
      </c>
      <c r="L424" s="5">
        <v>75300</v>
      </c>
      <c r="M424" s="5">
        <f t="shared" si="15"/>
        <v>98500</v>
      </c>
      <c r="N424" s="38">
        <v>1.81</v>
      </c>
      <c r="O424" s="38">
        <v>2.0299999999999998</v>
      </c>
    </row>
    <row r="425" spans="1:15" s="1" customFormat="1">
      <c r="A425" s="1" t="s">
        <v>663</v>
      </c>
      <c r="B425" s="1" t="s">
        <v>1980</v>
      </c>
      <c r="C425" s="1" t="s">
        <v>1981</v>
      </c>
      <c r="D425" s="1" t="s">
        <v>1963</v>
      </c>
      <c r="E425" s="2">
        <v>510</v>
      </c>
      <c r="F425" s="1" t="s">
        <v>1982</v>
      </c>
      <c r="G425" s="2" t="s">
        <v>18</v>
      </c>
      <c r="H425" s="1" t="s">
        <v>8369</v>
      </c>
      <c r="I425" s="3">
        <v>44958.583969907406</v>
      </c>
      <c r="J425" s="4">
        <v>161000</v>
      </c>
      <c r="K425" s="5">
        <v>45900</v>
      </c>
      <c r="L425" s="5">
        <v>119000</v>
      </c>
      <c r="M425" s="5">
        <f t="shared" si="15"/>
        <v>164900</v>
      </c>
      <c r="N425" s="38">
        <v>1.81</v>
      </c>
      <c r="O425" s="38">
        <v>2.0299999999999998</v>
      </c>
    </row>
    <row r="426" spans="1:15" s="1" customFormat="1">
      <c r="A426" s="1" t="s">
        <v>663</v>
      </c>
      <c r="B426" s="1" t="s">
        <v>1983</v>
      </c>
      <c r="C426" s="1" t="s">
        <v>1984</v>
      </c>
      <c r="D426" s="1" t="s">
        <v>1963</v>
      </c>
      <c r="E426" s="2">
        <v>510</v>
      </c>
      <c r="F426" s="1" t="s">
        <v>1985</v>
      </c>
      <c r="G426" s="2" t="s">
        <v>18</v>
      </c>
      <c r="H426" s="1" t="s">
        <v>8370</v>
      </c>
      <c r="I426" s="3">
        <v>45246.556076388886</v>
      </c>
      <c r="J426" s="4">
        <v>199000</v>
      </c>
      <c r="K426" s="5">
        <v>24200</v>
      </c>
      <c r="L426" s="5">
        <v>186300</v>
      </c>
      <c r="M426" s="5">
        <f t="shared" si="15"/>
        <v>210500</v>
      </c>
      <c r="N426" s="38">
        <v>1.81</v>
      </c>
      <c r="O426" s="38">
        <v>2.0299999999999998</v>
      </c>
    </row>
    <row r="427" spans="1:15" s="1" customFormat="1">
      <c r="A427" s="1" t="s">
        <v>663</v>
      </c>
      <c r="B427" s="1" t="s">
        <v>1986</v>
      </c>
      <c r="C427" s="1" t="s">
        <v>1987</v>
      </c>
      <c r="D427" s="1" t="s">
        <v>1988</v>
      </c>
      <c r="E427" s="2">
        <v>550</v>
      </c>
      <c r="F427" s="1" t="s">
        <v>1989</v>
      </c>
      <c r="G427" s="2" t="s">
        <v>18</v>
      </c>
      <c r="H427" s="1" t="s">
        <v>8371</v>
      </c>
      <c r="I427" s="3">
        <v>45020.473553240743</v>
      </c>
      <c r="J427" s="4">
        <v>350000</v>
      </c>
      <c r="K427" s="5">
        <v>7200</v>
      </c>
      <c r="L427" s="5">
        <v>258200</v>
      </c>
      <c r="M427" s="5">
        <f t="shared" si="15"/>
        <v>265400</v>
      </c>
      <c r="N427" s="38">
        <v>2.37</v>
      </c>
      <c r="O427" s="38">
        <v>3.02</v>
      </c>
    </row>
    <row r="428" spans="1:15" s="1" customFormat="1">
      <c r="A428" s="1" t="s">
        <v>663</v>
      </c>
      <c r="B428" s="1" t="s">
        <v>1990</v>
      </c>
      <c r="C428" s="1" t="s">
        <v>1991</v>
      </c>
      <c r="D428" s="1" t="s">
        <v>1988</v>
      </c>
      <c r="E428" s="2">
        <v>550</v>
      </c>
      <c r="F428" s="1" t="s">
        <v>1992</v>
      </c>
      <c r="G428" s="2" t="s">
        <v>18</v>
      </c>
      <c r="H428" s="1" t="s">
        <v>8372</v>
      </c>
      <c r="I428" s="3">
        <v>45258.608148148145</v>
      </c>
      <c r="J428" s="4">
        <v>347000</v>
      </c>
      <c r="K428" s="5">
        <v>6900</v>
      </c>
      <c r="L428" s="5">
        <v>258200</v>
      </c>
      <c r="M428" s="5">
        <f t="shared" si="15"/>
        <v>265100</v>
      </c>
      <c r="N428" s="38">
        <v>2.37</v>
      </c>
      <c r="O428" s="38">
        <v>3.02</v>
      </c>
    </row>
    <row r="429" spans="1:15" s="1" customFormat="1">
      <c r="A429" s="1" t="s">
        <v>663</v>
      </c>
      <c r="B429" s="1" t="s">
        <v>1993</v>
      </c>
      <c r="C429" s="1" t="s">
        <v>1994</v>
      </c>
      <c r="D429" s="1" t="s">
        <v>1988</v>
      </c>
      <c r="E429" s="2">
        <v>550</v>
      </c>
      <c r="F429" s="1" t="s">
        <v>1995</v>
      </c>
      <c r="G429" s="2" t="s">
        <v>18</v>
      </c>
      <c r="H429" s="1" t="s">
        <v>8373</v>
      </c>
      <c r="I429" s="3">
        <v>45076.419722222221</v>
      </c>
      <c r="J429" s="4">
        <v>345000</v>
      </c>
      <c r="K429" s="5">
        <v>6900</v>
      </c>
      <c r="L429" s="5">
        <v>263500</v>
      </c>
      <c r="M429" s="5">
        <f t="shared" si="15"/>
        <v>270400</v>
      </c>
      <c r="N429" s="38">
        <v>2.37</v>
      </c>
      <c r="O429" s="38">
        <v>3.02</v>
      </c>
    </row>
    <row r="430" spans="1:15" s="1" customFormat="1">
      <c r="A430" s="1" t="s">
        <v>663</v>
      </c>
      <c r="B430" s="1" t="s">
        <v>1996</v>
      </c>
      <c r="C430" s="1" t="s">
        <v>1997</v>
      </c>
      <c r="D430" s="1" t="s">
        <v>1988</v>
      </c>
      <c r="E430" s="2">
        <v>550</v>
      </c>
      <c r="F430" s="1" t="s">
        <v>1998</v>
      </c>
      <c r="G430" s="2" t="s">
        <v>18</v>
      </c>
      <c r="H430" s="1" t="s">
        <v>8374</v>
      </c>
      <c r="I430" s="3">
        <v>44935.452569444446</v>
      </c>
      <c r="J430" s="4">
        <v>309900</v>
      </c>
      <c r="K430" s="5">
        <v>8000</v>
      </c>
      <c r="L430" s="5">
        <v>263700</v>
      </c>
      <c r="M430" s="5">
        <f t="shared" si="15"/>
        <v>271700</v>
      </c>
      <c r="N430" s="38">
        <v>2.37</v>
      </c>
      <c r="O430" s="38">
        <v>3.02</v>
      </c>
    </row>
    <row r="431" spans="1:15" s="1" customFormat="1">
      <c r="A431" s="1" t="s">
        <v>663</v>
      </c>
      <c r="B431" s="1" t="s">
        <v>1999</v>
      </c>
      <c r="C431" s="1" t="s">
        <v>2000</v>
      </c>
      <c r="D431" s="1" t="s">
        <v>2001</v>
      </c>
      <c r="E431" s="2">
        <v>551</v>
      </c>
      <c r="F431" s="1" t="s">
        <v>2002</v>
      </c>
      <c r="G431" s="2" t="s">
        <v>18</v>
      </c>
      <c r="H431" s="1" t="s">
        <v>8375</v>
      </c>
      <c r="I431" s="3">
        <v>44978.590011574073</v>
      </c>
      <c r="J431" s="4">
        <v>152500</v>
      </c>
      <c r="K431" s="5">
        <v>4900</v>
      </c>
      <c r="L431" s="5">
        <v>112800</v>
      </c>
      <c r="M431" s="5">
        <f t="shared" si="15"/>
        <v>117700</v>
      </c>
      <c r="N431" s="38">
        <v>1.39</v>
      </c>
      <c r="O431" s="38">
        <v>1.66</v>
      </c>
    </row>
    <row r="432" spans="1:15" s="1" customFormat="1">
      <c r="A432" s="1" t="s">
        <v>663</v>
      </c>
      <c r="B432" s="1" t="s">
        <v>2003</v>
      </c>
      <c r="C432" s="1" t="s">
        <v>2004</v>
      </c>
      <c r="D432" s="1" t="s">
        <v>2001</v>
      </c>
      <c r="E432" s="2">
        <v>551</v>
      </c>
      <c r="F432" s="1" t="s">
        <v>2005</v>
      </c>
      <c r="G432" s="2" t="s">
        <v>18</v>
      </c>
      <c r="H432" s="1" t="s">
        <v>8376</v>
      </c>
      <c r="I432" s="3">
        <v>44973.419490740744</v>
      </c>
      <c r="J432" s="4">
        <v>160000</v>
      </c>
      <c r="K432" s="5">
        <v>5300</v>
      </c>
      <c r="L432" s="5">
        <v>126900</v>
      </c>
      <c r="M432" s="5">
        <f t="shared" si="15"/>
        <v>132200</v>
      </c>
      <c r="N432" s="38">
        <v>1.39</v>
      </c>
      <c r="O432" s="38">
        <v>1.66</v>
      </c>
    </row>
    <row r="433" spans="1:15" s="1" customFormat="1">
      <c r="A433" s="1" t="s">
        <v>663</v>
      </c>
      <c r="B433" s="1" t="s">
        <v>2006</v>
      </c>
      <c r="C433" s="1" t="s">
        <v>2007</v>
      </c>
      <c r="D433" s="1" t="s">
        <v>2001</v>
      </c>
      <c r="E433" s="2">
        <v>551</v>
      </c>
      <c r="F433" s="1" t="s">
        <v>2008</v>
      </c>
      <c r="G433" s="2" t="s">
        <v>18</v>
      </c>
      <c r="H433" s="1" t="s">
        <v>8377</v>
      </c>
      <c r="I433" s="3">
        <v>45282.437569444446</v>
      </c>
      <c r="J433" s="4">
        <v>165500</v>
      </c>
      <c r="K433" s="5">
        <v>5400</v>
      </c>
      <c r="L433" s="5">
        <v>135500</v>
      </c>
      <c r="M433" s="5">
        <f t="shared" si="15"/>
        <v>140900</v>
      </c>
      <c r="N433" s="38">
        <v>1.39</v>
      </c>
      <c r="O433" s="38">
        <v>1.66</v>
      </c>
    </row>
    <row r="434" spans="1:15" s="1" customFormat="1">
      <c r="A434" s="1" t="s">
        <v>663</v>
      </c>
      <c r="B434" s="1" t="s">
        <v>2009</v>
      </c>
      <c r="C434" s="1" t="s">
        <v>2010</v>
      </c>
      <c r="D434" s="1" t="s">
        <v>2001</v>
      </c>
      <c r="E434" s="2">
        <v>551</v>
      </c>
      <c r="F434" s="1" t="s">
        <v>2011</v>
      </c>
      <c r="G434" s="2" t="s">
        <v>18</v>
      </c>
      <c r="H434" s="1" t="s">
        <v>8378</v>
      </c>
      <c r="I434" s="3">
        <v>45026.484594907408</v>
      </c>
      <c r="J434" s="4">
        <v>140000</v>
      </c>
      <c r="K434" s="5">
        <v>4900</v>
      </c>
      <c r="L434" s="5">
        <v>112800</v>
      </c>
      <c r="M434" s="5">
        <f t="shared" si="15"/>
        <v>117700</v>
      </c>
      <c r="N434" s="38">
        <v>1.39</v>
      </c>
      <c r="O434" s="38">
        <v>1.66</v>
      </c>
    </row>
    <row r="435" spans="1:15" s="1" customFormat="1">
      <c r="A435" s="1" t="s">
        <v>663</v>
      </c>
      <c r="B435" s="1" t="s">
        <v>2012</v>
      </c>
      <c r="C435" s="1" t="s">
        <v>2013</v>
      </c>
      <c r="D435" s="1" t="s">
        <v>2001</v>
      </c>
      <c r="E435" s="2">
        <v>551</v>
      </c>
      <c r="F435" s="1" t="s">
        <v>2014</v>
      </c>
      <c r="G435" s="2" t="s">
        <v>18</v>
      </c>
      <c r="H435" s="1" t="s">
        <v>8379</v>
      </c>
      <c r="I435" s="3">
        <v>45222.340254629627</v>
      </c>
      <c r="J435" s="4">
        <v>120000</v>
      </c>
      <c r="K435" s="5">
        <v>4900</v>
      </c>
      <c r="L435" s="5">
        <v>118900</v>
      </c>
      <c r="M435" s="5">
        <f t="shared" si="15"/>
        <v>123800</v>
      </c>
      <c r="N435" s="38">
        <v>1.39</v>
      </c>
      <c r="O435" s="38">
        <v>1.66</v>
      </c>
    </row>
  </sheetData>
  <conditionalFormatting sqref="B1">
    <cfRule type="duplicateValues" dxfId="294" priority="2"/>
    <cfRule type="duplicateValues" dxfId="293" priority="3"/>
    <cfRule type="duplicateValues" dxfId="292" priority="4"/>
    <cfRule type="duplicateValues" dxfId="291" priority="5"/>
    <cfRule type="duplicateValues" dxfId="290" priority="6"/>
    <cfRule type="duplicateValues" dxfId="289" priority="7"/>
    <cfRule type="duplicateValues" dxfId="288" priority="8"/>
  </conditionalFormatting>
  <conditionalFormatting sqref="B2:B7 B12:B18 B20:B32 B34:B82 B87:B111 B224:B257 B336:B349 B352:B361 B146:B222 B296:B310 B364:B383 B385:B417 B423:B435 B312:B334 B260:B294 B130:B143 B113:B128">
    <cfRule type="duplicateValues" dxfId="287" priority="22"/>
  </conditionalFormatting>
  <conditionalFormatting sqref="B2:B435">
    <cfRule type="duplicateValues" dxfId="286" priority="16"/>
    <cfRule type="duplicateValues" dxfId="285" priority="17"/>
    <cfRule type="duplicateValues" dxfId="284" priority="18"/>
  </conditionalFormatting>
  <conditionalFormatting sqref="B113:B435 B2:B111">
    <cfRule type="duplicateValues" dxfId="283" priority="19"/>
  </conditionalFormatting>
  <conditionalFormatting sqref="B178:B222 B246:B257 B111 B2:B7 B12:B18 B20:B32 B34:B82 B87:B106 B224:B244 B336:B349 B352:B361 B146:B176 B296:B310 B364:B383 B385:B417 B423:B435 B312:B334 B260:B294 B130:B143 B113:B128">
    <cfRule type="duplicateValues" dxfId="282" priority="20"/>
    <cfRule type="duplicateValues" dxfId="281" priority="21"/>
  </conditionalFormatting>
  <conditionalFormatting sqref="E1:E7">
    <cfRule type="cellIs" dxfId="280" priority="1" operator="between">
      <formula>520</formula>
      <formula>530</formula>
    </cfRule>
  </conditionalFormatting>
  <conditionalFormatting sqref="E12:E18 E20:E32 E34:E82 E87:E107 E111 E113:E128 E130:E143 E146:E176 E178:E222 E224:E257 E260:E294 E296:E310 E312:E334 E336:E349 E352:E361 E364:E383 E385:E417 E423:E435">
    <cfRule type="cellIs" dxfId="279" priority="14" operator="between">
      <formula>520</formula>
      <formula>530</formula>
    </cfRule>
  </conditionalFormatting>
  <conditionalFormatting sqref="H1">
    <cfRule type="duplicateValues" dxfId="278" priority="9"/>
    <cfRule type="duplicateValues" dxfId="277" priority="10"/>
    <cfRule type="duplicateValues" dxfId="276" priority="11"/>
    <cfRule type="duplicateValues" dxfId="275" priority="12"/>
  </conditionalFormatting>
  <conditionalFormatting sqref="H2:H435">
    <cfRule type="duplicateValues" dxfId="274" priority="13"/>
  </conditionalFormatting>
  <conditionalFormatting sqref="J245 J107:J108">
    <cfRule type="duplicateValues" dxfId="273" priority="15"/>
  </conditionalFormatting>
  <pageMargins left="0.17" right="0.17" top="0.31" bottom="0.17" header="0.17" footer="0.17"/>
  <pageSetup scale="59" fitToHeight="0" orientation="landscape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7A6CA-8054-40C0-9342-FF2DCFEBB342}">
  <sheetPr>
    <pageSetUpPr fitToPage="1"/>
  </sheetPr>
  <dimension ref="A1:S117"/>
  <sheetViews>
    <sheetView tabSelected="1" zoomScaleNormal="100" workbookViewId="0">
      <pane ySplit="1" topLeftCell="A2" activePane="bottomLeft" state="frozen"/>
      <selection activeCell="A2" sqref="A2"/>
      <selection pane="bottomLeft" activeCell="A2" sqref="A2"/>
    </sheetView>
  </sheetViews>
  <sheetFormatPr defaultRowHeight="15"/>
  <cols>
    <col min="1" max="1" width="20.7109375" customWidth="1"/>
    <col min="2" max="2" width="25.7109375" customWidth="1"/>
    <col min="3" max="3" width="18.7109375" customWidth="1"/>
    <col min="4" max="4" width="15.7109375" customWidth="1"/>
    <col min="5" max="5" width="10.7109375" customWidth="1"/>
    <col min="6" max="6" width="26.7109375" customWidth="1"/>
    <col min="7" max="7" width="8.7109375" customWidth="1"/>
    <col min="8" max="8" width="18.7109375" customWidth="1"/>
    <col min="9" max="9" width="10.7109375" customWidth="1"/>
    <col min="10" max="13" width="12.7109375" customWidth="1"/>
    <col min="14" max="14" width="9.7109375" customWidth="1"/>
    <col min="15" max="15" width="10.7109375" customWidth="1"/>
  </cols>
  <sheetData>
    <row r="1" spans="1:15" s="42" customFormat="1" ht="42.75" customHeight="1">
      <c r="A1" s="42" t="s">
        <v>1</v>
      </c>
      <c r="B1" s="42" t="s">
        <v>2</v>
      </c>
      <c r="C1" s="42" t="s">
        <v>3</v>
      </c>
      <c r="D1" s="42" t="s">
        <v>4</v>
      </c>
      <c r="E1" s="39" t="s">
        <v>5</v>
      </c>
      <c r="F1" s="42" t="s">
        <v>6</v>
      </c>
      <c r="G1" s="39" t="s">
        <v>7</v>
      </c>
      <c r="H1" s="42" t="s">
        <v>0</v>
      </c>
      <c r="I1" s="43" t="s">
        <v>8</v>
      </c>
      <c r="J1" s="44" t="s">
        <v>9</v>
      </c>
      <c r="K1" s="45" t="s">
        <v>10</v>
      </c>
      <c r="L1" s="45" t="s">
        <v>11</v>
      </c>
      <c r="M1" s="40" t="s">
        <v>12</v>
      </c>
      <c r="N1" s="41" t="s">
        <v>10131</v>
      </c>
      <c r="O1" s="41" t="s">
        <v>10132</v>
      </c>
    </row>
    <row r="2" spans="1:15" s="1" customFormat="1">
      <c r="A2" s="1" t="s">
        <v>2015</v>
      </c>
      <c r="B2" s="1" t="s">
        <v>2016</v>
      </c>
      <c r="C2" s="1" t="s">
        <v>2017</v>
      </c>
      <c r="D2" s="1" t="s">
        <v>2018</v>
      </c>
      <c r="E2" s="2">
        <v>510</v>
      </c>
      <c r="F2" s="1" t="s">
        <v>2019</v>
      </c>
      <c r="G2" s="2" t="s">
        <v>18</v>
      </c>
      <c r="H2" s="1" t="s">
        <v>8380</v>
      </c>
      <c r="I2" s="3">
        <v>45281.45071759259</v>
      </c>
      <c r="J2" s="4">
        <v>270000</v>
      </c>
      <c r="K2" s="5">
        <v>37000</v>
      </c>
      <c r="L2" s="5">
        <v>137500</v>
      </c>
      <c r="M2" s="5">
        <f t="shared" ref="M2:M8" si="0">SUM(K2:L2)</f>
        <v>174500</v>
      </c>
      <c r="N2" s="38">
        <v>1.37</v>
      </c>
      <c r="O2" s="38">
        <v>1.68</v>
      </c>
    </row>
    <row r="3" spans="1:15" s="1" customFormat="1">
      <c r="A3" s="1" t="s">
        <v>2015</v>
      </c>
      <c r="B3" s="1" t="s">
        <v>2020</v>
      </c>
      <c r="C3" s="1" t="s">
        <v>2021</v>
      </c>
      <c r="D3" s="1" t="s">
        <v>2018</v>
      </c>
      <c r="E3" s="2">
        <v>510</v>
      </c>
      <c r="F3" s="1" t="s">
        <v>2022</v>
      </c>
      <c r="G3" s="2" t="s">
        <v>18</v>
      </c>
      <c r="H3" s="1" t="s">
        <v>8381</v>
      </c>
      <c r="I3" s="3">
        <v>45251.584675925929</v>
      </c>
      <c r="J3" s="4">
        <v>212000</v>
      </c>
      <c r="K3" s="5">
        <v>39500</v>
      </c>
      <c r="L3" s="5">
        <v>118600</v>
      </c>
      <c r="M3" s="5">
        <f t="shared" si="0"/>
        <v>158100</v>
      </c>
      <c r="N3" s="38">
        <v>1.37</v>
      </c>
      <c r="O3" s="38">
        <v>1.68</v>
      </c>
    </row>
    <row r="4" spans="1:15" s="1" customFormat="1">
      <c r="A4" s="1" t="s">
        <v>2015</v>
      </c>
      <c r="B4" s="1" t="s">
        <v>2023</v>
      </c>
      <c r="C4" s="1" t="s">
        <v>2024</v>
      </c>
      <c r="D4" s="1" t="s">
        <v>2018</v>
      </c>
      <c r="E4" s="2">
        <v>510</v>
      </c>
      <c r="F4" s="1" t="s">
        <v>2025</v>
      </c>
      <c r="G4" s="2" t="s">
        <v>18</v>
      </c>
      <c r="H4" s="1" t="s">
        <v>8382</v>
      </c>
      <c r="I4" s="3">
        <v>45140.596956018519</v>
      </c>
      <c r="J4" s="4">
        <v>266000</v>
      </c>
      <c r="K4" s="5">
        <v>38700</v>
      </c>
      <c r="L4" s="5">
        <v>164500</v>
      </c>
      <c r="M4" s="5">
        <f t="shared" si="0"/>
        <v>203200</v>
      </c>
      <c r="N4" s="38">
        <v>1.37</v>
      </c>
      <c r="O4" s="38">
        <v>1.68</v>
      </c>
    </row>
    <row r="5" spans="1:15" s="1" customFormat="1">
      <c r="A5" s="1" t="s">
        <v>2015</v>
      </c>
      <c r="B5" s="1" t="s">
        <v>2026</v>
      </c>
      <c r="C5" s="1" t="s">
        <v>2027</v>
      </c>
      <c r="D5" s="1" t="s">
        <v>2018</v>
      </c>
      <c r="E5" s="2">
        <v>510</v>
      </c>
      <c r="F5" s="1" t="s">
        <v>2028</v>
      </c>
      <c r="G5" s="2" t="s">
        <v>18</v>
      </c>
      <c r="H5" s="1" t="s">
        <v>8383</v>
      </c>
      <c r="I5" s="3">
        <v>44936.622777777775</v>
      </c>
      <c r="J5" s="4">
        <v>220000</v>
      </c>
      <c r="K5" s="5">
        <v>37700</v>
      </c>
      <c r="L5" s="5">
        <v>136900</v>
      </c>
      <c r="M5" s="5">
        <f t="shared" si="0"/>
        <v>174600</v>
      </c>
      <c r="N5" s="38">
        <v>1.37</v>
      </c>
      <c r="O5" s="38">
        <v>1.68</v>
      </c>
    </row>
    <row r="6" spans="1:15" s="1" customFormat="1">
      <c r="A6" s="1" t="s">
        <v>2015</v>
      </c>
      <c r="B6" s="1" t="s">
        <v>2029</v>
      </c>
      <c r="C6" s="1" t="s">
        <v>2030</v>
      </c>
      <c r="D6" s="1" t="s">
        <v>2018</v>
      </c>
      <c r="E6" s="2">
        <v>510</v>
      </c>
      <c r="F6" s="1" t="s">
        <v>2031</v>
      </c>
      <c r="G6" s="2" t="s">
        <v>18</v>
      </c>
      <c r="H6" s="1" t="s">
        <v>8384</v>
      </c>
      <c r="I6" s="3">
        <v>45211.401550925926</v>
      </c>
      <c r="J6" s="4">
        <v>251000</v>
      </c>
      <c r="K6" s="5">
        <v>38000</v>
      </c>
      <c r="L6" s="5">
        <v>172900</v>
      </c>
      <c r="M6" s="5">
        <f t="shared" si="0"/>
        <v>210900</v>
      </c>
      <c r="N6" s="38">
        <v>1.37</v>
      </c>
      <c r="O6" s="38">
        <v>1.68</v>
      </c>
    </row>
    <row r="7" spans="1:15" s="1" customFormat="1">
      <c r="A7" s="1" t="s">
        <v>2015</v>
      </c>
      <c r="B7" s="1" t="s">
        <v>2032</v>
      </c>
      <c r="C7" s="1" t="s">
        <v>2033</v>
      </c>
      <c r="D7" s="1" t="s">
        <v>2018</v>
      </c>
      <c r="E7" s="2">
        <v>510</v>
      </c>
      <c r="F7" s="1" t="s">
        <v>2034</v>
      </c>
      <c r="G7" s="2" t="s">
        <v>18</v>
      </c>
      <c r="H7" s="1" t="s">
        <v>8385</v>
      </c>
      <c r="I7" s="3">
        <v>45098.56453703704</v>
      </c>
      <c r="J7" s="4">
        <v>207000</v>
      </c>
      <c r="K7" s="5">
        <v>39200</v>
      </c>
      <c r="L7" s="5">
        <v>141600</v>
      </c>
      <c r="M7" s="5">
        <f t="shared" si="0"/>
        <v>180800</v>
      </c>
      <c r="N7" s="38">
        <v>1.37</v>
      </c>
      <c r="O7" s="38">
        <v>1.68</v>
      </c>
    </row>
    <row r="8" spans="1:15" s="1" customFormat="1">
      <c r="A8" s="1" t="s">
        <v>2015</v>
      </c>
      <c r="B8" s="1" t="s">
        <v>2035</v>
      </c>
      <c r="C8" s="1" t="s">
        <v>2036</v>
      </c>
      <c r="D8" s="1" t="s">
        <v>2037</v>
      </c>
      <c r="E8" s="2">
        <v>510</v>
      </c>
      <c r="F8" s="1" t="s">
        <v>2038</v>
      </c>
      <c r="G8" s="2" t="s">
        <v>18</v>
      </c>
      <c r="H8" s="1" t="s">
        <v>8386</v>
      </c>
      <c r="I8" s="3">
        <v>45030.474050925928</v>
      </c>
      <c r="J8" s="4">
        <v>369500</v>
      </c>
      <c r="K8" s="5">
        <v>106800</v>
      </c>
      <c r="L8" s="5">
        <v>320100</v>
      </c>
      <c r="M8" s="5">
        <f t="shared" si="0"/>
        <v>426900</v>
      </c>
      <c r="N8" s="38">
        <v>1.36</v>
      </c>
      <c r="O8" s="38">
        <v>1.36</v>
      </c>
    </row>
    <row r="9" spans="1:15" s="1" customFormat="1">
      <c r="A9" s="1" t="s">
        <v>2015</v>
      </c>
      <c r="B9" s="1" t="s">
        <v>2039</v>
      </c>
      <c r="C9" s="1" t="s">
        <v>2040</v>
      </c>
      <c r="D9" s="1" t="s">
        <v>2041</v>
      </c>
      <c r="E9" s="2">
        <v>510</v>
      </c>
      <c r="F9" s="1" t="s">
        <v>2042</v>
      </c>
      <c r="G9" s="2" t="s">
        <v>18</v>
      </c>
      <c r="H9" s="1" t="s">
        <v>8387</v>
      </c>
      <c r="I9" s="3">
        <v>45105.37940972222</v>
      </c>
      <c r="J9" s="4">
        <v>654230</v>
      </c>
      <c r="K9" s="5">
        <v>39300</v>
      </c>
      <c r="L9" s="5">
        <v>304900</v>
      </c>
      <c r="M9" s="5">
        <f>SUM(K9:L9)+2700</f>
        <v>346900</v>
      </c>
      <c r="N9" s="38">
        <v>1</v>
      </c>
      <c r="O9" s="38">
        <v>1</v>
      </c>
    </row>
    <row r="10" spans="1:15" s="1" customFormat="1">
      <c r="A10" s="1" t="s">
        <v>2015</v>
      </c>
      <c r="B10" s="1" t="s">
        <v>2043</v>
      </c>
      <c r="C10" s="1" t="s">
        <v>2044</v>
      </c>
      <c r="D10" s="1" t="s">
        <v>2045</v>
      </c>
      <c r="E10" s="2">
        <v>500</v>
      </c>
      <c r="F10" s="1" t="s">
        <v>2046</v>
      </c>
      <c r="G10" s="2" t="s">
        <v>18</v>
      </c>
      <c r="H10" s="1" t="s">
        <v>8387</v>
      </c>
      <c r="I10" s="3">
        <v>45105.37940972222</v>
      </c>
      <c r="J10" s="4"/>
      <c r="K10" s="5">
        <v>2700</v>
      </c>
      <c r="L10" s="5">
        <v>0</v>
      </c>
      <c r="M10" s="5"/>
      <c r="N10" s="38">
        <v>1</v>
      </c>
      <c r="O10" s="38">
        <v>1</v>
      </c>
    </row>
    <row r="11" spans="1:15" s="1" customFormat="1">
      <c r="A11" s="1" t="s">
        <v>2015</v>
      </c>
      <c r="B11" s="1" t="s">
        <v>2047</v>
      </c>
      <c r="C11" s="1" t="s">
        <v>2048</v>
      </c>
      <c r="D11" s="1" t="s">
        <v>2041</v>
      </c>
      <c r="E11" s="2">
        <v>510</v>
      </c>
      <c r="F11" s="1" t="s">
        <v>2049</v>
      </c>
      <c r="G11" s="2" t="s">
        <v>18</v>
      </c>
      <c r="H11" s="1" t="s">
        <v>8388</v>
      </c>
      <c r="I11" s="3">
        <v>45028.582488425927</v>
      </c>
      <c r="J11" s="4">
        <v>625000</v>
      </c>
      <c r="K11" s="5">
        <v>39600</v>
      </c>
      <c r="L11" s="5">
        <v>306900</v>
      </c>
      <c r="M11" s="5">
        <f t="shared" ref="M11:M19" si="1">SUM(K11:L11)</f>
        <v>346500</v>
      </c>
      <c r="N11" s="38">
        <v>1</v>
      </c>
      <c r="O11" s="38">
        <v>1</v>
      </c>
    </row>
    <row r="12" spans="1:15" s="1" customFormat="1">
      <c r="A12" s="1" t="s">
        <v>2015</v>
      </c>
      <c r="B12" s="1" t="s">
        <v>2050</v>
      </c>
      <c r="C12" s="1" t="s">
        <v>2051</v>
      </c>
      <c r="D12" s="1" t="s">
        <v>2041</v>
      </c>
      <c r="E12" s="2">
        <v>510</v>
      </c>
      <c r="F12" s="1" t="s">
        <v>2052</v>
      </c>
      <c r="G12" s="2" t="s">
        <v>18</v>
      </c>
      <c r="H12" s="1" t="s">
        <v>8389</v>
      </c>
      <c r="I12" s="3">
        <v>44937.360879629632</v>
      </c>
      <c r="J12" s="4">
        <v>415000</v>
      </c>
      <c r="K12" s="5">
        <v>28000</v>
      </c>
      <c r="L12" s="5">
        <v>215900</v>
      </c>
      <c r="M12" s="5">
        <f t="shared" si="1"/>
        <v>243900</v>
      </c>
      <c r="N12" s="38">
        <v>1</v>
      </c>
      <c r="O12" s="38">
        <v>1</v>
      </c>
    </row>
    <row r="13" spans="1:15" s="1" customFormat="1">
      <c r="A13" s="1" t="s">
        <v>2015</v>
      </c>
      <c r="B13" s="1" t="s">
        <v>2053</v>
      </c>
      <c r="C13" s="1" t="s">
        <v>2054</v>
      </c>
      <c r="D13" s="1" t="s">
        <v>2055</v>
      </c>
      <c r="E13" s="2">
        <v>510</v>
      </c>
      <c r="F13" s="1" t="s">
        <v>2056</v>
      </c>
      <c r="G13" s="2" t="s">
        <v>18</v>
      </c>
      <c r="H13" s="1" t="s">
        <v>8390</v>
      </c>
      <c r="I13" s="3">
        <v>45120.663136574076</v>
      </c>
      <c r="J13" s="4">
        <v>222000</v>
      </c>
      <c r="K13" s="5">
        <v>37300</v>
      </c>
      <c r="L13" s="5">
        <v>121000</v>
      </c>
      <c r="M13" s="5">
        <f t="shared" si="1"/>
        <v>158300</v>
      </c>
      <c r="N13" s="38">
        <v>1.49</v>
      </c>
      <c r="O13" s="38">
        <v>1.49</v>
      </c>
    </row>
    <row r="14" spans="1:15" s="1" customFormat="1">
      <c r="A14" s="1" t="s">
        <v>2015</v>
      </c>
      <c r="B14" s="1" t="s">
        <v>2057</v>
      </c>
      <c r="C14" s="1" t="s">
        <v>2058</v>
      </c>
      <c r="D14" s="1" t="s">
        <v>2055</v>
      </c>
      <c r="E14" s="2">
        <v>510</v>
      </c>
      <c r="F14" s="1" t="s">
        <v>2059</v>
      </c>
      <c r="G14" s="2" t="s">
        <v>18</v>
      </c>
      <c r="H14" s="1" t="s">
        <v>8391</v>
      </c>
      <c r="I14" s="3">
        <v>45288.38758101852</v>
      </c>
      <c r="J14" s="4">
        <v>250000</v>
      </c>
      <c r="K14" s="5">
        <v>37300</v>
      </c>
      <c r="L14" s="5">
        <v>201100</v>
      </c>
      <c r="M14" s="5">
        <f t="shared" si="1"/>
        <v>238400</v>
      </c>
      <c r="N14" s="38">
        <v>1.49</v>
      </c>
      <c r="O14" s="38">
        <v>1.49</v>
      </c>
    </row>
    <row r="15" spans="1:15" s="1" customFormat="1">
      <c r="A15" s="1" t="s">
        <v>2015</v>
      </c>
      <c r="B15" s="1" t="s">
        <v>2060</v>
      </c>
      <c r="C15" s="1" t="s">
        <v>2061</v>
      </c>
      <c r="D15" s="1" t="s">
        <v>2055</v>
      </c>
      <c r="E15" s="2">
        <v>510</v>
      </c>
      <c r="F15" s="1" t="s">
        <v>2062</v>
      </c>
      <c r="G15" s="2" t="s">
        <v>18</v>
      </c>
      <c r="H15" s="1" t="s">
        <v>8392</v>
      </c>
      <c r="I15" s="3">
        <v>45131.381053240744</v>
      </c>
      <c r="J15" s="4">
        <v>241000</v>
      </c>
      <c r="K15" s="5">
        <v>53400</v>
      </c>
      <c r="L15" s="5">
        <v>154800</v>
      </c>
      <c r="M15" s="5">
        <f t="shared" si="1"/>
        <v>208200</v>
      </c>
      <c r="N15" s="38">
        <v>1.49</v>
      </c>
      <c r="O15" s="38">
        <v>1.49</v>
      </c>
    </row>
    <row r="16" spans="1:15" s="1" customFormat="1">
      <c r="A16" s="1" t="s">
        <v>2015</v>
      </c>
      <c r="B16" s="1" t="s">
        <v>2063</v>
      </c>
      <c r="C16" s="1" t="s">
        <v>2064</v>
      </c>
      <c r="D16" s="1" t="s">
        <v>2055</v>
      </c>
      <c r="E16" s="2">
        <v>510</v>
      </c>
      <c r="F16" s="1" t="s">
        <v>2065</v>
      </c>
      <c r="G16" s="2" t="s">
        <v>18</v>
      </c>
      <c r="H16" s="1" t="s">
        <v>8393</v>
      </c>
      <c r="I16" s="3">
        <v>45188.645601851851</v>
      </c>
      <c r="J16" s="4">
        <v>223000</v>
      </c>
      <c r="K16" s="5">
        <v>53400</v>
      </c>
      <c r="L16" s="5">
        <v>149700</v>
      </c>
      <c r="M16" s="5">
        <f t="shared" si="1"/>
        <v>203100</v>
      </c>
      <c r="N16" s="38">
        <v>1.49</v>
      </c>
      <c r="O16" s="38">
        <v>1.49</v>
      </c>
    </row>
    <row r="17" spans="1:15" s="1" customFormat="1">
      <c r="A17" s="1" t="s">
        <v>2015</v>
      </c>
      <c r="B17" s="1" t="s">
        <v>2066</v>
      </c>
      <c r="C17" s="1" t="s">
        <v>2067</v>
      </c>
      <c r="D17" s="1" t="s">
        <v>2068</v>
      </c>
      <c r="E17" s="2">
        <v>510</v>
      </c>
      <c r="F17" s="1" t="s">
        <v>2069</v>
      </c>
      <c r="G17" s="2" t="s">
        <v>18</v>
      </c>
      <c r="H17" s="1" t="s">
        <v>8394</v>
      </c>
      <c r="I17" s="3">
        <v>45077.641076388885</v>
      </c>
      <c r="J17" s="4">
        <v>310000</v>
      </c>
      <c r="K17" s="5">
        <v>71400</v>
      </c>
      <c r="L17" s="5">
        <v>121900</v>
      </c>
      <c r="M17" s="5">
        <f t="shared" si="1"/>
        <v>193300</v>
      </c>
      <c r="N17" s="38">
        <v>1</v>
      </c>
      <c r="O17" s="38">
        <v>1</v>
      </c>
    </row>
    <row r="18" spans="1:15" s="1" customFormat="1">
      <c r="A18" s="1" t="s">
        <v>2015</v>
      </c>
      <c r="B18" s="1" t="s">
        <v>2070</v>
      </c>
      <c r="C18" s="1" t="s">
        <v>2071</v>
      </c>
      <c r="D18" s="1" t="s">
        <v>2072</v>
      </c>
      <c r="E18" s="2">
        <v>510</v>
      </c>
      <c r="F18" s="1" t="s">
        <v>2073</v>
      </c>
      <c r="G18" s="2" t="s">
        <v>18</v>
      </c>
      <c r="H18" s="1" t="s">
        <v>8395</v>
      </c>
      <c r="I18" s="3">
        <v>45184.489155092589</v>
      </c>
      <c r="J18" s="4">
        <v>320000</v>
      </c>
      <c r="K18" s="5">
        <v>58900</v>
      </c>
      <c r="L18" s="5">
        <v>190200</v>
      </c>
      <c r="M18" s="5">
        <f t="shared" si="1"/>
        <v>249100</v>
      </c>
      <c r="N18" s="38">
        <v>1.49</v>
      </c>
      <c r="O18" s="38">
        <v>1.49</v>
      </c>
    </row>
    <row r="19" spans="1:15" s="1" customFormat="1">
      <c r="A19" s="1" t="s">
        <v>2015</v>
      </c>
      <c r="B19" s="1" t="s">
        <v>2074</v>
      </c>
      <c r="C19" s="1" t="s">
        <v>2075</v>
      </c>
      <c r="D19" s="1" t="s">
        <v>2072</v>
      </c>
      <c r="E19" s="2">
        <v>510</v>
      </c>
      <c r="F19" s="1" t="s">
        <v>2076</v>
      </c>
      <c r="G19" s="2" t="s">
        <v>18</v>
      </c>
      <c r="H19" s="1" t="s">
        <v>8396</v>
      </c>
      <c r="I19" s="3">
        <v>45022.436469907407</v>
      </c>
      <c r="J19" s="4">
        <v>320000</v>
      </c>
      <c r="K19" s="5">
        <v>55900</v>
      </c>
      <c r="L19" s="5">
        <v>218700</v>
      </c>
      <c r="M19" s="5">
        <f t="shared" si="1"/>
        <v>274600</v>
      </c>
      <c r="N19" s="38">
        <v>1.49</v>
      </c>
      <c r="O19" s="38">
        <v>1.49</v>
      </c>
    </row>
    <row r="20" spans="1:15" s="1" customFormat="1">
      <c r="A20" s="1" t="s">
        <v>2015</v>
      </c>
      <c r="B20" s="1" t="s">
        <v>2077</v>
      </c>
      <c r="C20" s="1" t="s">
        <v>2078</v>
      </c>
      <c r="D20" s="1" t="s">
        <v>2072</v>
      </c>
      <c r="E20" s="2">
        <v>510</v>
      </c>
      <c r="F20" s="1" t="s">
        <v>2079</v>
      </c>
      <c r="G20" s="2" t="s">
        <v>18</v>
      </c>
      <c r="H20" s="1" t="s">
        <v>8397</v>
      </c>
      <c r="I20" s="3">
        <v>45117.416956018518</v>
      </c>
      <c r="J20" s="4">
        <v>300000</v>
      </c>
      <c r="K20" s="5">
        <v>54200</v>
      </c>
      <c r="L20" s="5">
        <v>231600</v>
      </c>
      <c r="M20" s="5">
        <f>SUM(K20:L20)+57700</f>
        <v>343500</v>
      </c>
      <c r="N20" s="38">
        <v>1.49</v>
      </c>
      <c r="O20" s="38">
        <v>1.49</v>
      </c>
    </row>
    <row r="21" spans="1:15" s="1" customFormat="1">
      <c r="A21" s="1" t="s">
        <v>2015</v>
      </c>
      <c r="B21" s="1" t="s">
        <v>2080</v>
      </c>
      <c r="C21" s="1" t="s">
        <v>2081</v>
      </c>
      <c r="D21" s="1" t="s">
        <v>2082</v>
      </c>
      <c r="E21" s="2">
        <v>500</v>
      </c>
      <c r="F21" s="1" t="s">
        <v>2083</v>
      </c>
      <c r="G21" s="2" t="s">
        <v>18</v>
      </c>
      <c r="H21" s="1" t="s">
        <v>8397</v>
      </c>
      <c r="I21" s="3">
        <v>45117.416956018518</v>
      </c>
      <c r="J21" s="4"/>
      <c r="K21" s="5">
        <v>57700</v>
      </c>
      <c r="L21" s="5">
        <v>0</v>
      </c>
      <c r="M21" s="5"/>
      <c r="N21" s="38">
        <v>1</v>
      </c>
      <c r="O21" s="38">
        <v>1</v>
      </c>
    </row>
    <row r="22" spans="1:15" s="1" customFormat="1">
      <c r="A22" s="1" t="s">
        <v>2015</v>
      </c>
      <c r="B22" s="1" t="s">
        <v>2084</v>
      </c>
      <c r="C22" s="1" t="s">
        <v>2085</v>
      </c>
      <c r="D22" s="1" t="s">
        <v>2072</v>
      </c>
      <c r="E22" s="2">
        <v>510</v>
      </c>
      <c r="F22" s="1" t="s">
        <v>2086</v>
      </c>
      <c r="G22" s="2" t="s">
        <v>18</v>
      </c>
      <c r="H22" s="1" t="s">
        <v>8398</v>
      </c>
      <c r="I22" s="3">
        <v>45016.410694444443</v>
      </c>
      <c r="J22" s="4">
        <v>200000</v>
      </c>
      <c r="K22" s="5">
        <v>62200</v>
      </c>
      <c r="L22" s="5">
        <v>175300</v>
      </c>
      <c r="M22" s="5">
        <f t="shared" ref="M22:M41" si="2">SUM(K22:L22)</f>
        <v>237500</v>
      </c>
      <c r="N22" s="38">
        <v>1.49</v>
      </c>
      <c r="O22" s="38">
        <v>1.49</v>
      </c>
    </row>
    <row r="23" spans="1:15" s="1" customFormat="1">
      <c r="A23" s="1" t="s">
        <v>2015</v>
      </c>
      <c r="B23" s="1" t="s">
        <v>2087</v>
      </c>
      <c r="C23" s="1" t="s">
        <v>2088</v>
      </c>
      <c r="D23" s="1" t="s">
        <v>2089</v>
      </c>
      <c r="E23" s="2">
        <v>510</v>
      </c>
      <c r="F23" s="1" t="s">
        <v>2090</v>
      </c>
      <c r="G23" s="2" t="s">
        <v>18</v>
      </c>
      <c r="H23" s="1" t="s">
        <v>8399</v>
      </c>
      <c r="I23" s="3">
        <v>45093.422442129631</v>
      </c>
      <c r="J23" s="4">
        <v>330000</v>
      </c>
      <c r="K23" s="5">
        <v>52900</v>
      </c>
      <c r="L23" s="5">
        <v>194100</v>
      </c>
      <c r="M23" s="5">
        <f t="shared" si="2"/>
        <v>247000</v>
      </c>
      <c r="N23" s="38">
        <v>1.35</v>
      </c>
      <c r="O23" s="38">
        <v>1.35</v>
      </c>
    </row>
    <row r="24" spans="1:15" s="1" customFormat="1">
      <c r="A24" s="1" t="s">
        <v>2015</v>
      </c>
      <c r="B24" s="1" t="s">
        <v>2091</v>
      </c>
      <c r="C24" s="1" t="s">
        <v>2092</v>
      </c>
      <c r="D24" s="1" t="s">
        <v>2089</v>
      </c>
      <c r="E24" s="2">
        <v>510</v>
      </c>
      <c r="F24" s="1" t="s">
        <v>2093</v>
      </c>
      <c r="G24" s="2" t="s">
        <v>18</v>
      </c>
      <c r="H24" s="1" t="s">
        <v>8400</v>
      </c>
      <c r="I24" s="3">
        <v>45114.424270833333</v>
      </c>
      <c r="J24" s="4">
        <v>303000</v>
      </c>
      <c r="K24" s="5">
        <v>51800</v>
      </c>
      <c r="L24" s="5">
        <v>212100</v>
      </c>
      <c r="M24" s="5">
        <f t="shared" si="2"/>
        <v>263900</v>
      </c>
      <c r="N24" s="38">
        <v>1.35</v>
      </c>
      <c r="O24" s="38">
        <v>1.35</v>
      </c>
    </row>
    <row r="25" spans="1:15" s="1" customFormat="1">
      <c r="A25" s="1" t="s">
        <v>2015</v>
      </c>
      <c r="B25" s="1" t="s">
        <v>2094</v>
      </c>
      <c r="C25" s="1" t="s">
        <v>2095</v>
      </c>
      <c r="D25" s="1" t="s">
        <v>2089</v>
      </c>
      <c r="E25" s="2">
        <v>510</v>
      </c>
      <c r="F25" s="1" t="s">
        <v>2096</v>
      </c>
      <c r="G25" s="2" t="s">
        <v>18</v>
      </c>
      <c r="H25" s="1" t="s">
        <v>8401</v>
      </c>
      <c r="I25" s="3">
        <v>45282.377835648149</v>
      </c>
      <c r="J25" s="4">
        <v>250000</v>
      </c>
      <c r="K25" s="5">
        <v>57400</v>
      </c>
      <c r="L25" s="5">
        <v>162700</v>
      </c>
      <c r="M25" s="5">
        <f t="shared" si="2"/>
        <v>220100</v>
      </c>
      <c r="N25" s="38">
        <v>1.35</v>
      </c>
      <c r="O25" s="38">
        <v>1.35</v>
      </c>
    </row>
    <row r="26" spans="1:15" s="1" customFormat="1">
      <c r="A26" s="1" t="s">
        <v>2015</v>
      </c>
      <c r="B26" s="1" t="s">
        <v>2097</v>
      </c>
      <c r="C26" s="1" t="s">
        <v>2098</v>
      </c>
      <c r="D26" s="1" t="s">
        <v>2089</v>
      </c>
      <c r="E26" s="2">
        <v>510</v>
      </c>
      <c r="F26" s="1" t="s">
        <v>2099</v>
      </c>
      <c r="G26" s="2" t="s">
        <v>18</v>
      </c>
      <c r="H26" s="1" t="s">
        <v>8402</v>
      </c>
      <c r="I26" s="3">
        <v>45281.430659722224</v>
      </c>
      <c r="J26" s="4">
        <v>210000</v>
      </c>
      <c r="K26" s="5">
        <v>109000</v>
      </c>
      <c r="L26" s="5">
        <v>98300</v>
      </c>
      <c r="M26" s="5">
        <f t="shared" si="2"/>
        <v>207300</v>
      </c>
      <c r="N26" s="38">
        <v>1.35</v>
      </c>
      <c r="O26" s="38">
        <v>1.35</v>
      </c>
    </row>
    <row r="27" spans="1:15" s="1" customFormat="1">
      <c r="A27" s="1" t="s">
        <v>2015</v>
      </c>
      <c r="B27" s="1" t="s">
        <v>2100</v>
      </c>
      <c r="C27" s="1" t="s">
        <v>2101</v>
      </c>
      <c r="D27" s="1" t="s">
        <v>2089</v>
      </c>
      <c r="E27" s="2">
        <v>510</v>
      </c>
      <c r="F27" s="1" t="s">
        <v>2102</v>
      </c>
      <c r="G27" s="2" t="s">
        <v>18</v>
      </c>
      <c r="H27" s="1" t="s">
        <v>8403</v>
      </c>
      <c r="I27" s="3">
        <v>45202.56486111111</v>
      </c>
      <c r="J27" s="4">
        <v>200000</v>
      </c>
      <c r="K27" s="5">
        <v>52800</v>
      </c>
      <c r="L27" s="5">
        <v>141400</v>
      </c>
      <c r="M27" s="5">
        <f t="shared" si="2"/>
        <v>194200</v>
      </c>
      <c r="N27" s="38">
        <v>1.35</v>
      </c>
      <c r="O27" s="38">
        <v>1.35</v>
      </c>
    </row>
    <row r="28" spans="1:15" s="1" customFormat="1">
      <c r="A28" s="1" t="s">
        <v>2015</v>
      </c>
      <c r="B28" s="1" t="s">
        <v>2103</v>
      </c>
      <c r="C28" s="1" t="s">
        <v>2104</v>
      </c>
      <c r="D28" s="1" t="s">
        <v>2089</v>
      </c>
      <c r="E28" s="2">
        <v>510</v>
      </c>
      <c r="F28" s="1" t="s">
        <v>2105</v>
      </c>
      <c r="G28" s="2" t="s">
        <v>18</v>
      </c>
      <c r="H28" s="1" t="s">
        <v>8404</v>
      </c>
      <c r="I28" s="3">
        <v>44930.429212962961</v>
      </c>
      <c r="J28" s="4">
        <v>180000</v>
      </c>
      <c r="K28" s="5">
        <v>52300</v>
      </c>
      <c r="L28" s="5">
        <v>122400</v>
      </c>
      <c r="M28" s="5">
        <f t="shared" si="2"/>
        <v>174700</v>
      </c>
      <c r="N28" s="38">
        <v>1.35</v>
      </c>
      <c r="O28" s="38">
        <v>1.35</v>
      </c>
    </row>
    <row r="29" spans="1:15" s="1" customFormat="1">
      <c r="A29" s="1" t="s">
        <v>2015</v>
      </c>
      <c r="B29" s="1" t="s">
        <v>2106</v>
      </c>
      <c r="C29" s="1" t="s">
        <v>2107</v>
      </c>
      <c r="D29" s="1" t="s">
        <v>2108</v>
      </c>
      <c r="E29" s="2">
        <v>510</v>
      </c>
      <c r="F29" s="1" t="s">
        <v>2109</v>
      </c>
      <c r="G29" s="2" t="s">
        <v>18</v>
      </c>
      <c r="H29" s="1" t="s">
        <v>8405</v>
      </c>
      <c r="I29" s="3">
        <v>45198.37128472222</v>
      </c>
      <c r="J29" s="4">
        <v>280873</v>
      </c>
      <c r="K29" s="5">
        <v>39000</v>
      </c>
      <c r="L29" s="5">
        <v>173900</v>
      </c>
      <c r="M29" s="5">
        <f t="shared" si="2"/>
        <v>212900</v>
      </c>
      <c r="N29" s="38">
        <v>1.38</v>
      </c>
      <c r="O29" s="38">
        <v>1.38</v>
      </c>
    </row>
    <row r="30" spans="1:15" s="1" customFormat="1">
      <c r="A30" s="1" t="s">
        <v>2015</v>
      </c>
      <c r="B30" s="1" t="s">
        <v>2110</v>
      </c>
      <c r="C30" s="1" t="s">
        <v>2111</v>
      </c>
      <c r="D30" s="1" t="s">
        <v>2112</v>
      </c>
      <c r="E30" s="2">
        <v>510</v>
      </c>
      <c r="F30" s="1" t="s">
        <v>2113</v>
      </c>
      <c r="G30" s="2" t="s">
        <v>18</v>
      </c>
      <c r="H30" s="1" t="s">
        <v>8406</v>
      </c>
      <c r="I30" s="3">
        <v>45156.390416666669</v>
      </c>
      <c r="J30" s="4">
        <v>267500</v>
      </c>
      <c r="K30" s="5">
        <v>51100</v>
      </c>
      <c r="L30" s="5">
        <v>114400</v>
      </c>
      <c r="M30" s="5">
        <f t="shared" si="2"/>
        <v>165500</v>
      </c>
      <c r="N30" s="38">
        <v>1</v>
      </c>
      <c r="O30" s="38">
        <v>1</v>
      </c>
    </row>
    <row r="31" spans="1:15" s="1" customFormat="1">
      <c r="A31" s="1" t="s">
        <v>2015</v>
      </c>
      <c r="B31" s="1" t="s">
        <v>2114</v>
      </c>
      <c r="C31" s="1" t="s">
        <v>2115</v>
      </c>
      <c r="D31" s="1" t="s">
        <v>2116</v>
      </c>
      <c r="E31" s="2">
        <v>510</v>
      </c>
      <c r="F31" s="1" t="s">
        <v>2117</v>
      </c>
      <c r="G31" s="2" t="s">
        <v>18</v>
      </c>
      <c r="H31" s="1" t="s">
        <v>8407</v>
      </c>
      <c r="I31" s="3">
        <v>45107.429525462961</v>
      </c>
      <c r="J31" s="4">
        <v>255000</v>
      </c>
      <c r="K31" s="5">
        <v>84400</v>
      </c>
      <c r="L31" s="5">
        <v>154100</v>
      </c>
      <c r="M31" s="5">
        <f t="shared" si="2"/>
        <v>238500</v>
      </c>
      <c r="N31" s="38">
        <v>1</v>
      </c>
      <c r="O31" s="38">
        <v>1</v>
      </c>
    </row>
    <row r="32" spans="1:15" s="1" customFormat="1">
      <c r="A32" s="1" t="s">
        <v>2015</v>
      </c>
      <c r="B32" s="1" t="s">
        <v>2118</v>
      </c>
      <c r="C32" s="1" t="s">
        <v>2119</v>
      </c>
      <c r="D32" s="1" t="s">
        <v>2116</v>
      </c>
      <c r="E32" s="2">
        <v>510</v>
      </c>
      <c r="F32" s="1" t="s">
        <v>2120</v>
      </c>
      <c r="G32" s="2" t="s">
        <v>18</v>
      </c>
      <c r="H32" s="1" t="s">
        <v>8408</v>
      </c>
      <c r="I32" s="3">
        <v>45237.47252314815</v>
      </c>
      <c r="J32" s="4">
        <v>195000</v>
      </c>
      <c r="K32" s="5">
        <v>84200</v>
      </c>
      <c r="L32" s="5">
        <v>74300</v>
      </c>
      <c r="M32" s="5">
        <f t="shared" si="2"/>
        <v>158500</v>
      </c>
      <c r="N32" s="38">
        <v>1</v>
      </c>
      <c r="O32" s="38">
        <v>1</v>
      </c>
    </row>
    <row r="33" spans="1:15" s="1" customFormat="1">
      <c r="A33" s="1" t="s">
        <v>2015</v>
      </c>
      <c r="B33" s="1" t="s">
        <v>2121</v>
      </c>
      <c r="C33" s="1" t="s">
        <v>2122</v>
      </c>
      <c r="D33" s="1" t="s">
        <v>2123</v>
      </c>
      <c r="E33" s="2">
        <v>510</v>
      </c>
      <c r="F33" s="1" t="s">
        <v>2124</v>
      </c>
      <c r="G33" s="2" t="s">
        <v>18</v>
      </c>
      <c r="H33" s="1" t="s">
        <v>8409</v>
      </c>
      <c r="I33" s="3">
        <v>45154.368935185186</v>
      </c>
      <c r="J33" s="4">
        <v>865000</v>
      </c>
      <c r="K33" s="5">
        <v>95800</v>
      </c>
      <c r="L33" s="5">
        <v>607300</v>
      </c>
      <c r="M33" s="5">
        <f t="shared" si="2"/>
        <v>703100</v>
      </c>
      <c r="N33" s="38">
        <v>1.59</v>
      </c>
      <c r="O33" s="38">
        <v>1.59</v>
      </c>
    </row>
    <row r="34" spans="1:15" s="1" customFormat="1">
      <c r="A34" s="1" t="s">
        <v>2015</v>
      </c>
      <c r="B34" s="1" t="s">
        <v>2125</v>
      </c>
      <c r="C34" s="1" t="s">
        <v>2126</v>
      </c>
      <c r="D34" s="1" t="s">
        <v>2127</v>
      </c>
      <c r="E34" s="2">
        <v>510</v>
      </c>
      <c r="F34" s="1" t="s">
        <v>2128</v>
      </c>
      <c r="G34" s="2" t="s">
        <v>18</v>
      </c>
      <c r="H34" s="1" t="s">
        <v>8410</v>
      </c>
      <c r="I34" s="3">
        <v>45064.548773148148</v>
      </c>
      <c r="J34" s="4">
        <v>365000</v>
      </c>
      <c r="K34" s="5">
        <v>84100</v>
      </c>
      <c r="L34" s="5">
        <v>228400</v>
      </c>
      <c r="M34" s="5">
        <f t="shared" si="2"/>
        <v>312500</v>
      </c>
      <c r="N34" s="38">
        <v>1.59</v>
      </c>
      <c r="O34" s="38">
        <v>1.59</v>
      </c>
    </row>
    <row r="35" spans="1:15" s="1" customFormat="1">
      <c r="A35" s="1" t="s">
        <v>2015</v>
      </c>
      <c r="B35" s="1" t="s">
        <v>2129</v>
      </c>
      <c r="C35" s="1" t="s">
        <v>2130</v>
      </c>
      <c r="D35" s="1" t="s">
        <v>2127</v>
      </c>
      <c r="E35" s="2">
        <v>510</v>
      </c>
      <c r="F35" s="1" t="s">
        <v>2131</v>
      </c>
      <c r="G35" s="2" t="s">
        <v>18</v>
      </c>
      <c r="H35" s="1" t="s">
        <v>8411</v>
      </c>
      <c r="I35" s="3">
        <v>45104.352835648147</v>
      </c>
      <c r="J35" s="4">
        <v>360000</v>
      </c>
      <c r="K35" s="5">
        <v>90100</v>
      </c>
      <c r="L35" s="5">
        <v>220800</v>
      </c>
      <c r="M35" s="5">
        <f t="shared" si="2"/>
        <v>310900</v>
      </c>
      <c r="N35" s="38">
        <v>1.59</v>
      </c>
      <c r="O35" s="38">
        <v>1.59</v>
      </c>
    </row>
    <row r="36" spans="1:15" s="1" customFormat="1">
      <c r="A36" s="1" t="s">
        <v>2015</v>
      </c>
      <c r="B36" s="1" t="s">
        <v>2132</v>
      </c>
      <c r="C36" s="1" t="s">
        <v>2133</v>
      </c>
      <c r="D36" s="1" t="s">
        <v>2127</v>
      </c>
      <c r="E36" s="2">
        <v>510</v>
      </c>
      <c r="F36" s="1" t="s">
        <v>2134</v>
      </c>
      <c r="G36" s="2" t="s">
        <v>18</v>
      </c>
      <c r="H36" s="1" t="s">
        <v>8412</v>
      </c>
      <c r="I36" s="3">
        <v>45201.665173611109</v>
      </c>
      <c r="J36" s="4">
        <v>240000</v>
      </c>
      <c r="K36" s="5">
        <v>68500</v>
      </c>
      <c r="L36" s="5">
        <v>163300</v>
      </c>
      <c r="M36" s="5">
        <f t="shared" si="2"/>
        <v>231800</v>
      </c>
      <c r="N36" s="38">
        <v>1.59</v>
      </c>
      <c r="O36" s="38">
        <v>1.59</v>
      </c>
    </row>
    <row r="37" spans="1:15" s="1" customFormat="1">
      <c r="A37" s="1" t="s">
        <v>2015</v>
      </c>
      <c r="B37" s="1" t="s">
        <v>2135</v>
      </c>
      <c r="C37" s="1" t="s">
        <v>2136</v>
      </c>
      <c r="D37" s="1" t="s">
        <v>2127</v>
      </c>
      <c r="E37" s="2">
        <v>510</v>
      </c>
      <c r="F37" s="1" t="s">
        <v>2137</v>
      </c>
      <c r="G37" s="2" t="s">
        <v>18</v>
      </c>
      <c r="H37" s="1" t="s">
        <v>8413</v>
      </c>
      <c r="I37" s="3">
        <v>45131.386423611111</v>
      </c>
      <c r="J37" s="4">
        <v>280000</v>
      </c>
      <c r="K37" s="5">
        <v>74000</v>
      </c>
      <c r="L37" s="5">
        <v>196600</v>
      </c>
      <c r="M37" s="5">
        <f t="shared" si="2"/>
        <v>270600</v>
      </c>
      <c r="N37" s="38">
        <v>1.59</v>
      </c>
      <c r="O37" s="38">
        <v>1.59</v>
      </c>
    </row>
    <row r="38" spans="1:15" s="1" customFormat="1">
      <c r="A38" s="1" t="s">
        <v>2015</v>
      </c>
      <c r="B38" s="1" t="s">
        <v>2138</v>
      </c>
      <c r="C38" s="1" t="s">
        <v>2139</v>
      </c>
      <c r="D38" s="1" t="s">
        <v>2127</v>
      </c>
      <c r="E38" s="2">
        <v>510</v>
      </c>
      <c r="F38" s="1" t="s">
        <v>2140</v>
      </c>
      <c r="G38" s="2" t="s">
        <v>18</v>
      </c>
      <c r="H38" s="1" t="s">
        <v>8414</v>
      </c>
      <c r="I38" s="3">
        <v>45127.60628472222</v>
      </c>
      <c r="J38" s="4">
        <v>240000</v>
      </c>
      <c r="K38" s="5">
        <v>78300</v>
      </c>
      <c r="L38" s="5">
        <v>178600</v>
      </c>
      <c r="M38" s="5">
        <f t="shared" si="2"/>
        <v>256900</v>
      </c>
      <c r="N38" s="38">
        <v>1.59</v>
      </c>
      <c r="O38" s="38">
        <v>1.59</v>
      </c>
    </row>
    <row r="39" spans="1:15" s="1" customFormat="1">
      <c r="A39" s="1" t="s">
        <v>2015</v>
      </c>
      <c r="B39" s="1" t="s">
        <v>2141</v>
      </c>
      <c r="C39" s="1" t="s">
        <v>2142</v>
      </c>
      <c r="D39" s="1" t="s">
        <v>2127</v>
      </c>
      <c r="E39" s="2">
        <v>510</v>
      </c>
      <c r="F39" s="1" t="s">
        <v>2143</v>
      </c>
      <c r="G39" s="2" t="s">
        <v>18</v>
      </c>
      <c r="H39" s="1" t="s">
        <v>8415</v>
      </c>
      <c r="I39" s="3">
        <v>45023.45453703704</v>
      </c>
      <c r="J39" s="4">
        <v>130000</v>
      </c>
      <c r="K39" s="5">
        <v>60900</v>
      </c>
      <c r="L39" s="5">
        <v>102600</v>
      </c>
      <c r="M39" s="5">
        <f t="shared" si="2"/>
        <v>163500</v>
      </c>
      <c r="N39" s="38">
        <v>1.59</v>
      </c>
      <c r="O39" s="38">
        <v>1.59</v>
      </c>
    </row>
    <row r="40" spans="1:15" s="1" customFormat="1">
      <c r="A40" s="1" t="s">
        <v>2015</v>
      </c>
      <c r="B40" s="1" t="s">
        <v>2144</v>
      </c>
      <c r="C40" s="1" t="s">
        <v>2145</v>
      </c>
      <c r="D40" s="1" t="s">
        <v>2146</v>
      </c>
      <c r="E40" s="2">
        <v>510</v>
      </c>
      <c r="F40" s="1" t="s">
        <v>2147</v>
      </c>
      <c r="G40" s="2" t="s">
        <v>18</v>
      </c>
      <c r="H40" s="1" t="s">
        <v>8416</v>
      </c>
      <c r="I40" s="3">
        <v>45170.38753472222</v>
      </c>
      <c r="J40" s="4">
        <v>200000</v>
      </c>
      <c r="K40" s="5">
        <v>83300</v>
      </c>
      <c r="L40" s="5">
        <v>75300</v>
      </c>
      <c r="M40" s="5">
        <f t="shared" si="2"/>
        <v>158600</v>
      </c>
      <c r="N40" s="38">
        <v>1</v>
      </c>
      <c r="O40" s="38">
        <v>1</v>
      </c>
    </row>
    <row r="41" spans="1:15" s="1" customFormat="1">
      <c r="A41" s="1" t="s">
        <v>2015</v>
      </c>
      <c r="B41" s="1" t="s">
        <v>2148</v>
      </c>
      <c r="C41" s="1" t="s">
        <v>2149</v>
      </c>
      <c r="D41" s="1" t="s">
        <v>2150</v>
      </c>
      <c r="E41" s="2">
        <v>510</v>
      </c>
      <c r="F41" s="1" t="s">
        <v>2151</v>
      </c>
      <c r="G41" s="2" t="s">
        <v>18</v>
      </c>
      <c r="H41" s="1" t="s">
        <v>8417</v>
      </c>
      <c r="I41" s="3">
        <v>45217.548680555556</v>
      </c>
      <c r="J41" s="4">
        <v>215500</v>
      </c>
      <c r="K41" s="5">
        <v>76900</v>
      </c>
      <c r="L41" s="5">
        <v>118900</v>
      </c>
      <c r="M41" s="5">
        <f t="shared" si="2"/>
        <v>195800</v>
      </c>
      <c r="N41" s="38">
        <v>1.57</v>
      </c>
      <c r="O41" s="38">
        <v>1.57</v>
      </c>
    </row>
    <row r="42" spans="1:15" s="1" customFormat="1">
      <c r="A42" s="1" t="s">
        <v>2015</v>
      </c>
      <c r="B42" s="1" t="s">
        <v>2152</v>
      </c>
      <c r="C42" s="1" t="s">
        <v>2153</v>
      </c>
      <c r="D42" s="1" t="s">
        <v>2150</v>
      </c>
      <c r="E42" s="2">
        <v>510</v>
      </c>
      <c r="F42" s="1" t="s">
        <v>2154</v>
      </c>
      <c r="G42" s="2" t="s">
        <v>18</v>
      </c>
      <c r="H42" s="1" t="s">
        <v>8418</v>
      </c>
      <c r="I42" s="3">
        <v>45289.409016203703</v>
      </c>
      <c r="J42" s="4">
        <v>226000</v>
      </c>
      <c r="K42" s="5">
        <v>77700</v>
      </c>
      <c r="L42" s="5">
        <v>105000</v>
      </c>
      <c r="M42" s="5">
        <f>SUM(K42:L42)+77700</f>
        <v>260400</v>
      </c>
      <c r="N42" s="38">
        <v>1.57</v>
      </c>
      <c r="O42" s="38">
        <v>1.57</v>
      </c>
    </row>
    <row r="43" spans="1:15" s="1" customFormat="1">
      <c r="A43" s="1" t="s">
        <v>2015</v>
      </c>
      <c r="B43" s="1" t="s">
        <v>2155</v>
      </c>
      <c r="C43" s="1" t="s">
        <v>2156</v>
      </c>
      <c r="D43" s="1" t="s">
        <v>2157</v>
      </c>
      <c r="E43" s="2">
        <v>500</v>
      </c>
      <c r="F43" s="1" t="s">
        <v>2158</v>
      </c>
      <c r="G43" s="2" t="s">
        <v>18</v>
      </c>
      <c r="H43" s="1" t="s">
        <v>8418</v>
      </c>
      <c r="I43" s="3">
        <v>45289.409016203703</v>
      </c>
      <c r="J43" s="4"/>
      <c r="K43" s="5">
        <v>77700</v>
      </c>
      <c r="L43" s="5">
        <v>0</v>
      </c>
      <c r="M43" s="5"/>
      <c r="N43" s="38">
        <v>1</v>
      </c>
      <c r="O43" s="38">
        <v>1</v>
      </c>
    </row>
    <row r="44" spans="1:15" s="1" customFormat="1">
      <c r="A44" s="1" t="s">
        <v>2015</v>
      </c>
      <c r="B44" s="1" t="s">
        <v>2159</v>
      </c>
      <c r="C44" s="1" t="s">
        <v>2160</v>
      </c>
      <c r="D44" s="1" t="s">
        <v>2150</v>
      </c>
      <c r="E44" s="2">
        <v>510</v>
      </c>
      <c r="F44" s="1" t="s">
        <v>2161</v>
      </c>
      <c r="G44" s="2" t="s">
        <v>18</v>
      </c>
      <c r="H44" s="1" t="s">
        <v>8419</v>
      </c>
      <c r="I44" s="3">
        <v>45222.471319444441</v>
      </c>
      <c r="J44" s="4">
        <v>120000</v>
      </c>
      <c r="K44" s="5">
        <v>72300</v>
      </c>
      <c r="L44" s="5">
        <v>105300</v>
      </c>
      <c r="M44" s="5">
        <f t="shared" ref="M44:M75" si="3">SUM(K44:L44)</f>
        <v>177600</v>
      </c>
      <c r="N44" s="38">
        <v>1.57</v>
      </c>
      <c r="O44" s="38">
        <v>1.57</v>
      </c>
    </row>
    <row r="45" spans="1:15" s="1" customFormat="1">
      <c r="A45" s="1" t="s">
        <v>2015</v>
      </c>
      <c r="B45" s="1" t="s">
        <v>2162</v>
      </c>
      <c r="C45" s="1" t="s">
        <v>2163</v>
      </c>
      <c r="D45" s="1" t="s">
        <v>2164</v>
      </c>
      <c r="E45" s="2">
        <v>510</v>
      </c>
      <c r="F45" s="1" t="s">
        <v>2165</v>
      </c>
      <c r="G45" s="2" t="s">
        <v>18</v>
      </c>
      <c r="H45" s="1" t="s">
        <v>8420</v>
      </c>
      <c r="I45" s="3">
        <v>45107.338090277779</v>
      </c>
      <c r="J45" s="4">
        <v>227000</v>
      </c>
      <c r="K45" s="5">
        <v>50400</v>
      </c>
      <c r="L45" s="5">
        <v>97400</v>
      </c>
      <c r="M45" s="5">
        <f t="shared" si="3"/>
        <v>147800</v>
      </c>
      <c r="N45" s="38">
        <v>1</v>
      </c>
      <c r="O45" s="38">
        <v>1</v>
      </c>
    </row>
    <row r="46" spans="1:15" s="1" customFormat="1">
      <c r="A46" s="1" t="s">
        <v>2015</v>
      </c>
      <c r="B46" s="1" t="s">
        <v>2166</v>
      </c>
      <c r="C46" s="1" t="s">
        <v>2167</v>
      </c>
      <c r="D46" s="1" t="s">
        <v>2168</v>
      </c>
      <c r="E46" s="2">
        <v>510</v>
      </c>
      <c r="F46" s="1" t="s">
        <v>2169</v>
      </c>
      <c r="G46" s="2" t="s">
        <v>18</v>
      </c>
      <c r="H46" s="1" t="s">
        <v>8421</v>
      </c>
      <c r="I46" s="3">
        <v>45135.433437500003</v>
      </c>
      <c r="J46" s="4">
        <v>560000</v>
      </c>
      <c r="K46" s="5">
        <v>161700</v>
      </c>
      <c r="L46" s="5">
        <v>218300</v>
      </c>
      <c r="M46" s="5">
        <f t="shared" si="3"/>
        <v>380000</v>
      </c>
      <c r="N46" s="38">
        <v>1</v>
      </c>
      <c r="O46" s="38">
        <v>1</v>
      </c>
    </row>
    <row r="47" spans="1:15" s="1" customFormat="1">
      <c r="A47" s="1" t="s">
        <v>2015</v>
      </c>
      <c r="B47" s="1" t="s">
        <v>2170</v>
      </c>
      <c r="C47" s="1" t="s">
        <v>2171</v>
      </c>
      <c r="D47" s="1" t="s">
        <v>2168</v>
      </c>
      <c r="E47" s="2">
        <v>510</v>
      </c>
      <c r="F47" s="1" t="s">
        <v>2172</v>
      </c>
      <c r="G47" s="2" t="s">
        <v>18</v>
      </c>
      <c r="H47" s="1" t="s">
        <v>8422</v>
      </c>
      <c r="I47" s="3">
        <v>45216.659409722219</v>
      </c>
      <c r="J47" s="4">
        <v>355000</v>
      </c>
      <c r="K47" s="5">
        <v>128900</v>
      </c>
      <c r="L47" s="5">
        <v>226700</v>
      </c>
      <c r="M47" s="5">
        <f t="shared" si="3"/>
        <v>355600</v>
      </c>
      <c r="N47" s="38">
        <v>1</v>
      </c>
      <c r="O47" s="38">
        <v>1</v>
      </c>
    </row>
    <row r="48" spans="1:15" s="1" customFormat="1">
      <c r="A48" s="1" t="s">
        <v>2015</v>
      </c>
      <c r="B48" s="1" t="s">
        <v>2173</v>
      </c>
      <c r="C48" s="1" t="s">
        <v>2174</v>
      </c>
      <c r="D48" s="1" t="s">
        <v>2175</v>
      </c>
      <c r="E48" s="2">
        <v>510</v>
      </c>
      <c r="F48" s="1" t="s">
        <v>2176</v>
      </c>
      <c r="G48" s="2" t="s">
        <v>18</v>
      </c>
      <c r="H48" s="1" t="s">
        <v>8423</v>
      </c>
      <c r="I48" s="3">
        <v>45167.478206018517</v>
      </c>
      <c r="J48" s="4">
        <v>550000</v>
      </c>
      <c r="K48" s="5">
        <v>107700</v>
      </c>
      <c r="L48" s="5">
        <v>222500</v>
      </c>
      <c r="M48" s="5">
        <f t="shared" si="3"/>
        <v>330200</v>
      </c>
      <c r="N48" s="38">
        <v>1</v>
      </c>
      <c r="O48" s="38">
        <v>1</v>
      </c>
    </row>
    <row r="49" spans="1:15" s="1" customFormat="1">
      <c r="A49" s="1" t="s">
        <v>2015</v>
      </c>
      <c r="B49" s="1" t="s">
        <v>2177</v>
      </c>
      <c r="C49" s="1" t="s">
        <v>2178</v>
      </c>
      <c r="D49" s="1" t="s">
        <v>2175</v>
      </c>
      <c r="E49" s="2">
        <v>510</v>
      </c>
      <c r="F49" s="1" t="s">
        <v>2179</v>
      </c>
      <c r="G49" s="2" t="s">
        <v>18</v>
      </c>
      <c r="H49" s="1" t="s">
        <v>8424</v>
      </c>
      <c r="I49" s="3">
        <v>45016.426747685182</v>
      </c>
      <c r="J49" s="4">
        <v>443000</v>
      </c>
      <c r="K49" s="5">
        <v>87200</v>
      </c>
      <c r="L49" s="5">
        <v>213700</v>
      </c>
      <c r="M49" s="5">
        <f t="shared" si="3"/>
        <v>300900</v>
      </c>
      <c r="N49" s="38">
        <v>1</v>
      </c>
      <c r="O49" s="38">
        <v>1</v>
      </c>
    </row>
    <row r="50" spans="1:15" s="1" customFormat="1">
      <c r="A50" s="1" t="s">
        <v>2015</v>
      </c>
      <c r="B50" s="1" t="s">
        <v>2180</v>
      </c>
      <c r="C50" s="1" t="s">
        <v>2181</v>
      </c>
      <c r="D50" s="1" t="s">
        <v>2175</v>
      </c>
      <c r="E50" s="2">
        <v>510</v>
      </c>
      <c r="F50" s="1" t="s">
        <v>2182</v>
      </c>
      <c r="G50" s="2" t="s">
        <v>18</v>
      </c>
      <c r="H50" s="1" t="s">
        <v>8425</v>
      </c>
      <c r="I50" s="3">
        <v>45121.673946759256</v>
      </c>
      <c r="J50" s="4">
        <v>435000</v>
      </c>
      <c r="K50" s="5">
        <v>134600</v>
      </c>
      <c r="L50" s="5">
        <v>231000</v>
      </c>
      <c r="M50" s="5">
        <f t="shared" si="3"/>
        <v>365600</v>
      </c>
      <c r="N50" s="38">
        <v>1</v>
      </c>
      <c r="O50" s="38">
        <v>1</v>
      </c>
    </row>
    <row r="51" spans="1:15" s="1" customFormat="1">
      <c r="A51" s="1" t="s">
        <v>2015</v>
      </c>
      <c r="B51" s="1" t="s">
        <v>2183</v>
      </c>
      <c r="C51" s="1" t="s">
        <v>2184</v>
      </c>
      <c r="D51" s="1" t="s">
        <v>2185</v>
      </c>
      <c r="E51" s="2">
        <v>510</v>
      </c>
      <c r="F51" s="1" t="s">
        <v>2186</v>
      </c>
      <c r="G51" s="2" t="s">
        <v>18</v>
      </c>
      <c r="H51" s="1" t="s">
        <v>8426</v>
      </c>
      <c r="I51" s="3">
        <v>45189.517164351855</v>
      </c>
      <c r="J51" s="4">
        <v>335000</v>
      </c>
      <c r="K51" s="5">
        <v>24500</v>
      </c>
      <c r="L51" s="5">
        <v>236700</v>
      </c>
      <c r="M51" s="5">
        <f t="shared" si="3"/>
        <v>261200</v>
      </c>
      <c r="N51" s="38">
        <v>1.53</v>
      </c>
      <c r="O51" s="38">
        <v>1.86</v>
      </c>
    </row>
    <row r="52" spans="1:15" s="1" customFormat="1">
      <c r="A52" s="1" t="s">
        <v>2015</v>
      </c>
      <c r="B52" s="1" t="s">
        <v>2187</v>
      </c>
      <c r="C52" s="1" t="s">
        <v>2188</v>
      </c>
      <c r="D52" s="1" t="s">
        <v>2185</v>
      </c>
      <c r="E52" s="2">
        <v>510</v>
      </c>
      <c r="F52" s="1" t="s">
        <v>2189</v>
      </c>
      <c r="G52" s="2" t="s">
        <v>18</v>
      </c>
      <c r="H52" s="1" t="s">
        <v>8427</v>
      </c>
      <c r="I52" s="3">
        <v>45251.676898148151</v>
      </c>
      <c r="J52" s="4">
        <v>300000</v>
      </c>
      <c r="K52" s="5">
        <v>30600</v>
      </c>
      <c r="L52" s="5">
        <v>213000</v>
      </c>
      <c r="M52" s="5">
        <f t="shared" si="3"/>
        <v>243600</v>
      </c>
      <c r="N52" s="38">
        <v>1.53</v>
      </c>
      <c r="O52" s="38">
        <v>1.86</v>
      </c>
    </row>
    <row r="53" spans="1:15" s="1" customFormat="1">
      <c r="A53" s="1" t="s">
        <v>2015</v>
      </c>
      <c r="B53" s="1" t="s">
        <v>2190</v>
      </c>
      <c r="C53" s="1" t="s">
        <v>2191</v>
      </c>
      <c r="D53" s="1" t="s">
        <v>2185</v>
      </c>
      <c r="E53" s="2">
        <v>510</v>
      </c>
      <c r="F53" s="1" t="s">
        <v>2192</v>
      </c>
      <c r="G53" s="2" t="s">
        <v>18</v>
      </c>
      <c r="H53" s="1" t="s">
        <v>8428</v>
      </c>
      <c r="I53" s="3">
        <v>45201.579710648148</v>
      </c>
      <c r="J53" s="4">
        <v>245000</v>
      </c>
      <c r="K53" s="5">
        <v>30600</v>
      </c>
      <c r="L53" s="5">
        <v>171000</v>
      </c>
      <c r="M53" s="5">
        <f t="shared" si="3"/>
        <v>201600</v>
      </c>
      <c r="N53" s="38">
        <v>1.53</v>
      </c>
      <c r="O53" s="38">
        <v>1.86</v>
      </c>
    </row>
    <row r="54" spans="1:15" s="1" customFormat="1">
      <c r="A54" s="1" t="s">
        <v>2015</v>
      </c>
      <c r="B54" s="1" t="s">
        <v>2193</v>
      </c>
      <c r="C54" s="1" t="s">
        <v>2194</v>
      </c>
      <c r="D54" s="1" t="s">
        <v>2185</v>
      </c>
      <c r="E54" s="2">
        <v>510</v>
      </c>
      <c r="F54" s="1" t="s">
        <v>2195</v>
      </c>
      <c r="G54" s="2" t="s">
        <v>18</v>
      </c>
      <c r="H54" s="1" t="s">
        <v>8429</v>
      </c>
      <c r="I54" s="3">
        <v>45015.66511574074</v>
      </c>
      <c r="J54" s="4">
        <v>325000</v>
      </c>
      <c r="K54" s="5">
        <v>30600</v>
      </c>
      <c r="L54" s="5">
        <v>262400</v>
      </c>
      <c r="M54" s="5">
        <f t="shared" si="3"/>
        <v>293000</v>
      </c>
      <c r="N54" s="38">
        <v>1.53</v>
      </c>
      <c r="O54" s="38">
        <v>1.86</v>
      </c>
    </row>
    <row r="55" spans="1:15" s="1" customFormat="1">
      <c r="A55" s="1" t="s">
        <v>2015</v>
      </c>
      <c r="B55" s="1" t="s">
        <v>2196</v>
      </c>
      <c r="C55" s="1" t="s">
        <v>2197</v>
      </c>
      <c r="D55" s="1" t="s">
        <v>2185</v>
      </c>
      <c r="E55" s="2">
        <v>510</v>
      </c>
      <c r="F55" s="1" t="s">
        <v>2198</v>
      </c>
      <c r="G55" s="2" t="s">
        <v>18</v>
      </c>
      <c r="H55" s="1" t="s">
        <v>8430</v>
      </c>
      <c r="I55" s="3">
        <v>45061.622314814813</v>
      </c>
      <c r="J55" s="4">
        <v>340000</v>
      </c>
      <c r="K55" s="5">
        <v>30600</v>
      </c>
      <c r="L55" s="5">
        <v>275700</v>
      </c>
      <c r="M55" s="5">
        <f t="shared" si="3"/>
        <v>306300</v>
      </c>
      <c r="N55" s="38">
        <v>1.53</v>
      </c>
      <c r="O55" s="38">
        <v>1.86</v>
      </c>
    </row>
    <row r="56" spans="1:15" s="1" customFormat="1">
      <c r="A56" s="1" t="s">
        <v>2015</v>
      </c>
      <c r="B56" s="1" t="s">
        <v>2199</v>
      </c>
      <c r="C56" s="1" t="s">
        <v>2200</v>
      </c>
      <c r="D56" s="1" t="s">
        <v>2201</v>
      </c>
      <c r="E56" s="2">
        <v>510</v>
      </c>
      <c r="F56" s="1" t="s">
        <v>2202</v>
      </c>
      <c r="G56" s="2" t="s">
        <v>18</v>
      </c>
      <c r="H56" s="1" t="s">
        <v>8431</v>
      </c>
      <c r="I56" s="3">
        <v>45211.379652777781</v>
      </c>
      <c r="J56" s="4">
        <v>250000</v>
      </c>
      <c r="K56" s="5">
        <v>41000</v>
      </c>
      <c r="L56" s="5">
        <v>152500</v>
      </c>
      <c r="M56" s="5">
        <f t="shared" si="3"/>
        <v>193500</v>
      </c>
      <c r="N56" s="38">
        <v>1.5</v>
      </c>
      <c r="O56" s="38">
        <v>1.5</v>
      </c>
    </row>
    <row r="57" spans="1:15" s="1" customFormat="1">
      <c r="A57" s="1" t="s">
        <v>2015</v>
      </c>
      <c r="B57" s="1" t="s">
        <v>2203</v>
      </c>
      <c r="C57" s="1" t="s">
        <v>2204</v>
      </c>
      <c r="D57" s="1" t="s">
        <v>2201</v>
      </c>
      <c r="E57" s="2">
        <v>510</v>
      </c>
      <c r="F57" s="1" t="s">
        <v>2205</v>
      </c>
      <c r="G57" s="2" t="s">
        <v>18</v>
      </c>
      <c r="H57" s="1" t="s">
        <v>8432</v>
      </c>
      <c r="I57" s="3">
        <v>45189.496469907404</v>
      </c>
      <c r="J57" s="4">
        <v>230000</v>
      </c>
      <c r="K57" s="5">
        <v>27400</v>
      </c>
      <c r="L57" s="5">
        <v>151300</v>
      </c>
      <c r="M57" s="5">
        <f t="shared" si="3"/>
        <v>178700</v>
      </c>
      <c r="N57" s="38">
        <v>1.5</v>
      </c>
      <c r="O57" s="38">
        <v>1.5</v>
      </c>
    </row>
    <row r="58" spans="1:15" s="1" customFormat="1">
      <c r="A58" s="1" t="s">
        <v>2015</v>
      </c>
      <c r="B58" s="1" t="s">
        <v>2206</v>
      </c>
      <c r="C58" s="1" t="s">
        <v>2207</v>
      </c>
      <c r="D58" s="1" t="s">
        <v>2201</v>
      </c>
      <c r="E58" s="2">
        <v>510</v>
      </c>
      <c r="F58" s="1" t="s">
        <v>2208</v>
      </c>
      <c r="G58" s="2" t="s">
        <v>18</v>
      </c>
      <c r="H58" s="1" t="s">
        <v>8433</v>
      </c>
      <c r="I58" s="3">
        <v>45027.35434027778</v>
      </c>
      <c r="J58" s="4">
        <v>242000</v>
      </c>
      <c r="K58" s="5">
        <v>27700</v>
      </c>
      <c r="L58" s="5">
        <v>198900</v>
      </c>
      <c r="M58" s="5">
        <f t="shared" si="3"/>
        <v>226600</v>
      </c>
      <c r="N58" s="38">
        <v>1.5</v>
      </c>
      <c r="O58" s="38">
        <v>1.5</v>
      </c>
    </row>
    <row r="59" spans="1:15" s="1" customFormat="1">
      <c r="A59" s="1" t="s">
        <v>2015</v>
      </c>
      <c r="B59" s="1" t="s">
        <v>2209</v>
      </c>
      <c r="C59" s="1" t="s">
        <v>2210</v>
      </c>
      <c r="D59" s="1" t="s">
        <v>2201</v>
      </c>
      <c r="E59" s="2">
        <v>510</v>
      </c>
      <c r="F59" s="1" t="s">
        <v>2211</v>
      </c>
      <c r="G59" s="2" t="s">
        <v>18</v>
      </c>
      <c r="H59" s="1" t="s">
        <v>8434</v>
      </c>
      <c r="I59" s="3">
        <v>44936.489224537036</v>
      </c>
      <c r="J59" s="4">
        <v>234900</v>
      </c>
      <c r="K59" s="5">
        <v>27400</v>
      </c>
      <c r="L59" s="5">
        <v>177000</v>
      </c>
      <c r="M59" s="5">
        <f t="shared" si="3"/>
        <v>204400</v>
      </c>
      <c r="N59" s="38">
        <v>1.5</v>
      </c>
      <c r="O59" s="38">
        <v>1.5</v>
      </c>
    </row>
    <row r="60" spans="1:15" s="1" customFormat="1">
      <c r="A60" s="1" t="s">
        <v>2015</v>
      </c>
      <c r="B60" s="1" t="s">
        <v>2212</v>
      </c>
      <c r="C60" s="1" t="s">
        <v>2213</v>
      </c>
      <c r="D60" s="1" t="s">
        <v>2201</v>
      </c>
      <c r="E60" s="2">
        <v>510</v>
      </c>
      <c r="F60" s="1" t="s">
        <v>2214</v>
      </c>
      <c r="G60" s="2" t="s">
        <v>18</v>
      </c>
      <c r="H60" s="1" t="s">
        <v>8435</v>
      </c>
      <c r="I60" s="3">
        <v>45071.552222222221</v>
      </c>
      <c r="J60" s="4">
        <v>182000</v>
      </c>
      <c r="K60" s="5">
        <v>28800</v>
      </c>
      <c r="L60" s="5">
        <v>150100</v>
      </c>
      <c r="M60" s="5">
        <f t="shared" si="3"/>
        <v>178900</v>
      </c>
      <c r="N60" s="38">
        <v>1.5</v>
      </c>
      <c r="O60" s="38">
        <v>1.5</v>
      </c>
    </row>
    <row r="61" spans="1:15" s="1" customFormat="1">
      <c r="A61" s="1" t="s">
        <v>2015</v>
      </c>
      <c r="B61" s="1" t="s">
        <v>2215</v>
      </c>
      <c r="C61" s="1" t="s">
        <v>2216</v>
      </c>
      <c r="D61" s="1" t="s">
        <v>2201</v>
      </c>
      <c r="E61" s="2">
        <v>510</v>
      </c>
      <c r="F61" s="1" t="s">
        <v>2217</v>
      </c>
      <c r="G61" s="2" t="s">
        <v>18</v>
      </c>
      <c r="H61" s="1" t="s">
        <v>8436</v>
      </c>
      <c r="I61" s="3">
        <v>45027.603090277778</v>
      </c>
      <c r="J61" s="4">
        <v>217300</v>
      </c>
      <c r="K61" s="5">
        <v>34700</v>
      </c>
      <c r="L61" s="5">
        <v>197800</v>
      </c>
      <c r="M61" s="5">
        <f t="shared" si="3"/>
        <v>232500</v>
      </c>
      <c r="N61" s="38">
        <v>1.5</v>
      </c>
      <c r="O61" s="38">
        <v>1.5</v>
      </c>
    </row>
    <row r="62" spans="1:15" s="1" customFormat="1">
      <c r="A62" s="1" t="s">
        <v>2015</v>
      </c>
      <c r="B62" s="1" t="s">
        <v>2218</v>
      </c>
      <c r="C62" s="1" t="s">
        <v>2219</v>
      </c>
      <c r="D62" s="1" t="s">
        <v>2220</v>
      </c>
      <c r="E62" s="2">
        <v>510</v>
      </c>
      <c r="F62" s="1" t="s">
        <v>2221</v>
      </c>
      <c r="G62" s="2" t="s">
        <v>18</v>
      </c>
      <c r="H62" s="1" t="s">
        <v>8437</v>
      </c>
      <c r="I62" s="3">
        <v>45043.462881944448</v>
      </c>
      <c r="J62" s="4">
        <v>560000</v>
      </c>
      <c r="K62" s="5">
        <v>142600</v>
      </c>
      <c r="L62" s="5">
        <v>275800</v>
      </c>
      <c r="M62" s="5">
        <f t="shared" si="3"/>
        <v>418400</v>
      </c>
      <c r="N62" s="38">
        <v>1</v>
      </c>
      <c r="O62" s="38">
        <v>1</v>
      </c>
    </row>
    <row r="63" spans="1:15" s="1" customFormat="1">
      <c r="A63" s="1" t="s">
        <v>2015</v>
      </c>
      <c r="B63" s="1" t="s">
        <v>2222</v>
      </c>
      <c r="C63" s="1" t="s">
        <v>2223</v>
      </c>
      <c r="D63" s="1" t="s">
        <v>2224</v>
      </c>
      <c r="E63" s="2">
        <v>510</v>
      </c>
      <c r="F63" s="1" t="s">
        <v>2225</v>
      </c>
      <c r="G63" s="2" t="s">
        <v>18</v>
      </c>
      <c r="H63" s="1" t="s">
        <v>8438</v>
      </c>
      <c r="I63" s="3">
        <v>45219.595821759256</v>
      </c>
      <c r="J63" s="4">
        <v>275000</v>
      </c>
      <c r="K63" s="5">
        <v>37200</v>
      </c>
      <c r="L63" s="5">
        <v>161500</v>
      </c>
      <c r="M63" s="5">
        <f t="shared" si="3"/>
        <v>198700</v>
      </c>
      <c r="N63" s="38">
        <v>1.64</v>
      </c>
      <c r="O63" s="38">
        <v>1.96</v>
      </c>
    </row>
    <row r="64" spans="1:15" s="1" customFormat="1">
      <c r="A64" s="1" t="s">
        <v>2015</v>
      </c>
      <c r="B64" s="1" t="s">
        <v>2226</v>
      </c>
      <c r="C64" s="1" t="s">
        <v>2227</v>
      </c>
      <c r="D64" s="1" t="s">
        <v>2224</v>
      </c>
      <c r="E64" s="2">
        <v>510</v>
      </c>
      <c r="F64" s="1" t="s">
        <v>2228</v>
      </c>
      <c r="G64" s="2" t="s">
        <v>18</v>
      </c>
      <c r="H64" s="1" t="s">
        <v>8439</v>
      </c>
      <c r="I64" s="3">
        <v>45106.613599537035</v>
      </c>
      <c r="J64" s="4">
        <v>301015</v>
      </c>
      <c r="K64" s="5">
        <v>43100</v>
      </c>
      <c r="L64" s="5">
        <v>177900</v>
      </c>
      <c r="M64" s="5">
        <f t="shared" si="3"/>
        <v>221000</v>
      </c>
      <c r="N64" s="38">
        <v>1.64</v>
      </c>
      <c r="O64" s="38">
        <v>1.96</v>
      </c>
    </row>
    <row r="65" spans="1:15" s="1" customFormat="1">
      <c r="A65" s="1" t="s">
        <v>2015</v>
      </c>
      <c r="B65" s="1" t="s">
        <v>2229</v>
      </c>
      <c r="C65" s="1" t="s">
        <v>2230</v>
      </c>
      <c r="D65" s="1" t="s">
        <v>2224</v>
      </c>
      <c r="E65" s="2">
        <v>510</v>
      </c>
      <c r="F65" s="1" t="s">
        <v>2231</v>
      </c>
      <c r="G65" s="2" t="s">
        <v>18</v>
      </c>
      <c r="H65" s="1" t="s">
        <v>8440</v>
      </c>
      <c r="I65" s="3">
        <v>45128.599872685183</v>
      </c>
      <c r="J65" s="4">
        <v>270000</v>
      </c>
      <c r="K65" s="5">
        <v>34100</v>
      </c>
      <c r="L65" s="5">
        <v>171400</v>
      </c>
      <c r="M65" s="5">
        <f t="shared" si="3"/>
        <v>205500</v>
      </c>
      <c r="N65" s="38">
        <v>1.64</v>
      </c>
      <c r="O65" s="38">
        <v>1.96</v>
      </c>
    </row>
    <row r="66" spans="1:15" s="1" customFormat="1">
      <c r="A66" s="1" t="s">
        <v>2015</v>
      </c>
      <c r="B66" s="1" t="s">
        <v>2232</v>
      </c>
      <c r="C66" s="1" t="s">
        <v>2233</v>
      </c>
      <c r="D66" s="1" t="s">
        <v>2224</v>
      </c>
      <c r="E66" s="2">
        <v>510</v>
      </c>
      <c r="F66" s="1" t="s">
        <v>2234</v>
      </c>
      <c r="G66" s="2" t="s">
        <v>18</v>
      </c>
      <c r="H66" s="1" t="s">
        <v>8441</v>
      </c>
      <c r="I66" s="3">
        <v>45035.380150462966</v>
      </c>
      <c r="J66" s="4">
        <v>268000</v>
      </c>
      <c r="K66" s="5">
        <v>28200</v>
      </c>
      <c r="L66" s="5">
        <v>178200</v>
      </c>
      <c r="M66" s="5">
        <f t="shared" si="3"/>
        <v>206400</v>
      </c>
      <c r="N66" s="38">
        <v>1.64</v>
      </c>
      <c r="O66" s="38">
        <v>1.96</v>
      </c>
    </row>
    <row r="67" spans="1:15" s="1" customFormat="1">
      <c r="A67" s="1" t="s">
        <v>2015</v>
      </c>
      <c r="B67" s="1" t="s">
        <v>2235</v>
      </c>
      <c r="C67" s="1" t="s">
        <v>2236</v>
      </c>
      <c r="D67" s="1" t="s">
        <v>2224</v>
      </c>
      <c r="E67" s="2">
        <v>510</v>
      </c>
      <c r="F67" s="1" t="s">
        <v>2237</v>
      </c>
      <c r="G67" s="2" t="s">
        <v>18</v>
      </c>
      <c r="H67" s="1" t="s">
        <v>8442</v>
      </c>
      <c r="I67" s="3">
        <v>45050.427546296298</v>
      </c>
      <c r="J67" s="4">
        <v>289900</v>
      </c>
      <c r="K67" s="5">
        <v>33700</v>
      </c>
      <c r="L67" s="5">
        <v>192900</v>
      </c>
      <c r="M67" s="5">
        <f t="shared" si="3"/>
        <v>226600</v>
      </c>
      <c r="N67" s="38">
        <v>1.64</v>
      </c>
      <c r="O67" s="38">
        <v>1.96</v>
      </c>
    </row>
    <row r="68" spans="1:15" s="1" customFormat="1">
      <c r="A68" s="1" t="s">
        <v>2015</v>
      </c>
      <c r="B68" s="1" t="s">
        <v>2238</v>
      </c>
      <c r="C68" s="1" t="s">
        <v>2239</v>
      </c>
      <c r="D68" s="1" t="s">
        <v>2224</v>
      </c>
      <c r="E68" s="2">
        <v>510</v>
      </c>
      <c r="F68" s="1" t="s">
        <v>2240</v>
      </c>
      <c r="G68" s="2" t="s">
        <v>18</v>
      </c>
      <c r="H68" s="1" t="s">
        <v>8443</v>
      </c>
      <c r="I68" s="3">
        <v>45265.397893518515</v>
      </c>
      <c r="J68" s="4">
        <v>266000</v>
      </c>
      <c r="K68" s="5">
        <v>30800</v>
      </c>
      <c r="L68" s="5">
        <v>183800</v>
      </c>
      <c r="M68" s="5">
        <f t="shared" si="3"/>
        <v>214600</v>
      </c>
      <c r="N68" s="38">
        <v>1.64</v>
      </c>
      <c r="O68" s="38">
        <v>1.96</v>
      </c>
    </row>
    <row r="69" spans="1:15" s="1" customFormat="1">
      <c r="A69" s="1" t="s">
        <v>2015</v>
      </c>
      <c r="B69" s="1" t="s">
        <v>2241</v>
      </c>
      <c r="C69" s="1" t="s">
        <v>2242</v>
      </c>
      <c r="D69" s="1" t="s">
        <v>2224</v>
      </c>
      <c r="E69" s="2">
        <v>510</v>
      </c>
      <c r="F69" s="1" t="s">
        <v>2243</v>
      </c>
      <c r="G69" s="2" t="s">
        <v>18</v>
      </c>
      <c r="H69" s="1" t="s">
        <v>8444</v>
      </c>
      <c r="I69" s="3">
        <v>45247.639687499999</v>
      </c>
      <c r="J69" s="4">
        <v>265900</v>
      </c>
      <c r="K69" s="5">
        <v>35500</v>
      </c>
      <c r="L69" s="5">
        <v>185700</v>
      </c>
      <c r="M69" s="5">
        <f t="shared" si="3"/>
        <v>221200</v>
      </c>
      <c r="N69" s="38">
        <v>1.64</v>
      </c>
      <c r="O69" s="38">
        <v>1.96</v>
      </c>
    </row>
    <row r="70" spans="1:15" s="1" customFormat="1">
      <c r="A70" s="1" t="s">
        <v>2015</v>
      </c>
      <c r="B70" s="1" t="s">
        <v>2244</v>
      </c>
      <c r="C70" s="1" t="s">
        <v>2245</v>
      </c>
      <c r="D70" s="1" t="s">
        <v>2224</v>
      </c>
      <c r="E70" s="2">
        <v>510</v>
      </c>
      <c r="F70" s="1" t="s">
        <v>2246</v>
      </c>
      <c r="G70" s="2" t="s">
        <v>18</v>
      </c>
      <c r="H70" s="1" t="s">
        <v>8445</v>
      </c>
      <c r="I70" s="3">
        <v>45219.617627314816</v>
      </c>
      <c r="J70" s="4">
        <v>240000</v>
      </c>
      <c r="K70" s="5">
        <v>34700</v>
      </c>
      <c r="L70" s="5">
        <v>166900</v>
      </c>
      <c r="M70" s="5">
        <f t="shared" si="3"/>
        <v>201600</v>
      </c>
      <c r="N70" s="38">
        <v>1.64</v>
      </c>
      <c r="O70" s="38">
        <v>1.96</v>
      </c>
    </row>
    <row r="71" spans="1:15" s="1" customFormat="1">
      <c r="A71" s="1" t="s">
        <v>2015</v>
      </c>
      <c r="B71" s="1" t="s">
        <v>2247</v>
      </c>
      <c r="C71" s="1" t="s">
        <v>2248</v>
      </c>
      <c r="D71" s="1" t="s">
        <v>2224</v>
      </c>
      <c r="E71" s="2">
        <v>510</v>
      </c>
      <c r="F71" s="1" t="s">
        <v>2249</v>
      </c>
      <c r="G71" s="2" t="s">
        <v>18</v>
      </c>
      <c r="H71" s="1" t="s">
        <v>8446</v>
      </c>
      <c r="I71" s="3">
        <v>45062.642858796295</v>
      </c>
      <c r="J71" s="4">
        <v>235000</v>
      </c>
      <c r="K71" s="5">
        <v>36900</v>
      </c>
      <c r="L71" s="5">
        <v>164400</v>
      </c>
      <c r="M71" s="5">
        <f t="shared" si="3"/>
        <v>201300</v>
      </c>
      <c r="N71" s="38">
        <v>1.64</v>
      </c>
      <c r="O71" s="38">
        <v>1.96</v>
      </c>
    </row>
    <row r="72" spans="1:15" s="1" customFormat="1">
      <c r="A72" s="1" t="s">
        <v>2015</v>
      </c>
      <c r="B72" s="1" t="s">
        <v>2250</v>
      </c>
      <c r="C72" s="1" t="s">
        <v>2251</v>
      </c>
      <c r="D72" s="1" t="s">
        <v>2224</v>
      </c>
      <c r="E72" s="2">
        <v>510</v>
      </c>
      <c r="F72" s="1" t="s">
        <v>2252</v>
      </c>
      <c r="G72" s="2" t="s">
        <v>18</v>
      </c>
      <c r="H72" s="1" t="s">
        <v>8447</v>
      </c>
      <c r="I72" s="3">
        <v>45209.592592592591</v>
      </c>
      <c r="J72" s="4">
        <v>205000</v>
      </c>
      <c r="K72" s="5">
        <v>30000</v>
      </c>
      <c r="L72" s="5">
        <v>145800</v>
      </c>
      <c r="M72" s="5">
        <f t="shared" si="3"/>
        <v>175800</v>
      </c>
      <c r="N72" s="38">
        <v>1.64</v>
      </c>
      <c r="O72" s="38">
        <v>1.96</v>
      </c>
    </row>
    <row r="73" spans="1:15" s="1" customFormat="1">
      <c r="A73" s="1" t="s">
        <v>2015</v>
      </c>
      <c r="B73" s="1" t="s">
        <v>2253</v>
      </c>
      <c r="C73" s="1" t="s">
        <v>2254</v>
      </c>
      <c r="D73" s="1" t="s">
        <v>2224</v>
      </c>
      <c r="E73" s="2">
        <v>510</v>
      </c>
      <c r="F73" s="1" t="s">
        <v>2255</v>
      </c>
      <c r="G73" s="2" t="s">
        <v>18</v>
      </c>
      <c r="H73" s="1" t="s">
        <v>8448</v>
      </c>
      <c r="I73" s="3">
        <v>45100.432384259257</v>
      </c>
      <c r="J73" s="4">
        <v>252200</v>
      </c>
      <c r="K73" s="5">
        <v>39200</v>
      </c>
      <c r="L73" s="5">
        <v>188100</v>
      </c>
      <c r="M73" s="5">
        <f t="shared" si="3"/>
        <v>227300</v>
      </c>
      <c r="N73" s="38">
        <v>1.64</v>
      </c>
      <c r="O73" s="38">
        <v>1.96</v>
      </c>
    </row>
    <row r="74" spans="1:15" s="1" customFormat="1">
      <c r="A74" s="1" t="s">
        <v>2015</v>
      </c>
      <c r="B74" s="1" t="s">
        <v>2256</v>
      </c>
      <c r="C74" s="1" t="s">
        <v>2257</v>
      </c>
      <c r="D74" s="1" t="s">
        <v>2224</v>
      </c>
      <c r="E74" s="2">
        <v>510</v>
      </c>
      <c r="F74" s="1" t="s">
        <v>2258</v>
      </c>
      <c r="G74" s="2" t="s">
        <v>18</v>
      </c>
      <c r="H74" s="1" t="s">
        <v>8449</v>
      </c>
      <c r="I74" s="3">
        <v>45244.531898148147</v>
      </c>
      <c r="J74" s="4">
        <v>240000</v>
      </c>
      <c r="K74" s="5">
        <v>36600</v>
      </c>
      <c r="L74" s="5">
        <v>182100</v>
      </c>
      <c r="M74" s="5">
        <f t="shared" si="3"/>
        <v>218700</v>
      </c>
      <c r="N74" s="38">
        <v>1.64</v>
      </c>
      <c r="O74" s="38">
        <v>1.96</v>
      </c>
    </row>
    <row r="75" spans="1:15" s="1" customFormat="1">
      <c r="A75" s="1" t="s">
        <v>2015</v>
      </c>
      <c r="B75" s="1" t="s">
        <v>2259</v>
      </c>
      <c r="C75" s="1" t="s">
        <v>2260</v>
      </c>
      <c r="D75" s="1" t="s">
        <v>2224</v>
      </c>
      <c r="E75" s="2">
        <v>510</v>
      </c>
      <c r="F75" s="1" t="s">
        <v>2261</v>
      </c>
      <c r="G75" s="2" t="s">
        <v>18</v>
      </c>
      <c r="H75" s="1" t="s">
        <v>8450</v>
      </c>
      <c r="I75" s="3">
        <v>45107.455509259256</v>
      </c>
      <c r="J75" s="4">
        <v>260750</v>
      </c>
      <c r="K75" s="5">
        <v>32700</v>
      </c>
      <c r="L75" s="5">
        <v>209500</v>
      </c>
      <c r="M75" s="5">
        <f t="shared" si="3"/>
        <v>242200</v>
      </c>
      <c r="N75" s="38">
        <v>1.64</v>
      </c>
      <c r="O75" s="38">
        <v>1.96</v>
      </c>
    </row>
    <row r="76" spans="1:15" s="1" customFormat="1">
      <c r="A76" s="1" t="s">
        <v>2015</v>
      </c>
      <c r="B76" s="1" t="s">
        <v>2262</v>
      </c>
      <c r="C76" s="1" t="s">
        <v>2263</v>
      </c>
      <c r="D76" s="1" t="s">
        <v>2224</v>
      </c>
      <c r="E76" s="2">
        <v>510</v>
      </c>
      <c r="F76" s="1" t="s">
        <v>2264</v>
      </c>
      <c r="G76" s="2" t="s">
        <v>18</v>
      </c>
      <c r="H76" s="1" t="s">
        <v>8451</v>
      </c>
      <c r="I76" s="3">
        <v>44993.502349537041</v>
      </c>
      <c r="J76" s="4">
        <v>160000</v>
      </c>
      <c r="K76" s="5">
        <v>30800</v>
      </c>
      <c r="L76" s="5">
        <v>176300</v>
      </c>
      <c r="M76" s="5">
        <f t="shared" ref="M76:M107" si="4">SUM(K76:L76)</f>
        <v>207100</v>
      </c>
      <c r="N76" s="38">
        <v>1.64</v>
      </c>
      <c r="O76" s="38">
        <v>1.96</v>
      </c>
    </row>
    <row r="77" spans="1:15" s="1" customFormat="1">
      <c r="A77" s="1" t="s">
        <v>2015</v>
      </c>
      <c r="B77" s="1" t="s">
        <v>2265</v>
      </c>
      <c r="C77" s="1" t="s">
        <v>2266</v>
      </c>
      <c r="D77" s="1" t="s">
        <v>2267</v>
      </c>
      <c r="E77" s="2">
        <v>510</v>
      </c>
      <c r="F77" s="1" t="s">
        <v>2268</v>
      </c>
      <c r="G77" s="2" t="s">
        <v>18</v>
      </c>
      <c r="H77" s="1" t="s">
        <v>8452</v>
      </c>
      <c r="I77" s="3">
        <v>45058.648819444446</v>
      </c>
      <c r="J77" s="4">
        <v>214000</v>
      </c>
      <c r="K77" s="5">
        <v>35300</v>
      </c>
      <c r="L77" s="5">
        <v>105300</v>
      </c>
      <c r="M77" s="5">
        <f t="shared" si="4"/>
        <v>140600</v>
      </c>
      <c r="N77" s="38">
        <v>1.84</v>
      </c>
      <c r="O77" s="38">
        <v>2.3726315789473684</v>
      </c>
    </row>
    <row r="78" spans="1:15" s="1" customFormat="1">
      <c r="A78" s="1" t="s">
        <v>2015</v>
      </c>
      <c r="B78" s="1" t="s">
        <v>2269</v>
      </c>
      <c r="C78" s="1" t="s">
        <v>2270</v>
      </c>
      <c r="D78" s="1" t="s">
        <v>2267</v>
      </c>
      <c r="E78" s="2">
        <v>510</v>
      </c>
      <c r="F78" s="1" t="s">
        <v>2271</v>
      </c>
      <c r="G78" s="2" t="s">
        <v>18</v>
      </c>
      <c r="H78" s="1" t="s">
        <v>8453</v>
      </c>
      <c r="I78" s="3">
        <v>45126.336782407408</v>
      </c>
      <c r="J78" s="4">
        <v>198000</v>
      </c>
      <c r="K78" s="5">
        <v>33500</v>
      </c>
      <c r="L78" s="5">
        <v>103000</v>
      </c>
      <c r="M78" s="5">
        <f t="shared" si="4"/>
        <v>136500</v>
      </c>
      <c r="N78" s="38">
        <v>1.84</v>
      </c>
      <c r="O78" s="38">
        <v>2.3726315789473684</v>
      </c>
    </row>
    <row r="79" spans="1:15" s="1" customFormat="1">
      <c r="A79" s="1" t="s">
        <v>2015</v>
      </c>
      <c r="B79" s="1" t="s">
        <v>2272</v>
      </c>
      <c r="C79" s="1" t="s">
        <v>2273</v>
      </c>
      <c r="D79" s="1" t="s">
        <v>2267</v>
      </c>
      <c r="E79" s="2">
        <v>510</v>
      </c>
      <c r="F79" s="1" t="s">
        <v>2274</v>
      </c>
      <c r="G79" s="2" t="s">
        <v>18</v>
      </c>
      <c r="H79" s="1" t="s">
        <v>8454</v>
      </c>
      <c r="I79" s="3">
        <v>44983.43546296296</v>
      </c>
      <c r="J79" s="4">
        <v>165000</v>
      </c>
      <c r="K79" s="5">
        <v>33900</v>
      </c>
      <c r="L79" s="5">
        <v>82200</v>
      </c>
      <c r="M79" s="5">
        <f t="shared" si="4"/>
        <v>116100</v>
      </c>
      <c r="N79" s="38">
        <v>1.84</v>
      </c>
      <c r="O79" s="38">
        <v>2.3726315789473684</v>
      </c>
    </row>
    <row r="80" spans="1:15" s="1" customFormat="1">
      <c r="A80" s="1" t="s">
        <v>2015</v>
      </c>
      <c r="B80" s="1" t="s">
        <v>2275</v>
      </c>
      <c r="C80" s="1" t="s">
        <v>2276</v>
      </c>
      <c r="D80" s="1" t="s">
        <v>2267</v>
      </c>
      <c r="E80" s="2">
        <v>510</v>
      </c>
      <c r="F80" s="1" t="s">
        <v>2277</v>
      </c>
      <c r="G80" s="2" t="s">
        <v>18</v>
      </c>
      <c r="H80" s="1" t="s">
        <v>8455</v>
      </c>
      <c r="I80" s="3">
        <v>45260.455428240741</v>
      </c>
      <c r="J80" s="4">
        <v>145000</v>
      </c>
      <c r="K80" s="5">
        <v>32500</v>
      </c>
      <c r="L80" s="5">
        <v>74200</v>
      </c>
      <c r="M80" s="5">
        <f t="shared" si="4"/>
        <v>106700</v>
      </c>
      <c r="N80" s="38">
        <v>1.84</v>
      </c>
      <c r="O80" s="38">
        <v>2.3726315789473684</v>
      </c>
    </row>
    <row r="81" spans="1:15" s="1" customFormat="1">
      <c r="A81" s="1" t="s">
        <v>2015</v>
      </c>
      <c r="B81" s="1" t="s">
        <v>2278</v>
      </c>
      <c r="C81" s="1" t="s">
        <v>2279</v>
      </c>
      <c r="D81" s="1" t="s">
        <v>2267</v>
      </c>
      <c r="E81" s="2">
        <v>510</v>
      </c>
      <c r="F81" s="1" t="s">
        <v>2280</v>
      </c>
      <c r="G81" s="2" t="s">
        <v>18</v>
      </c>
      <c r="H81" s="1" t="s">
        <v>8456</v>
      </c>
      <c r="I81" s="3">
        <v>45212.624583333331</v>
      </c>
      <c r="J81" s="4">
        <v>175000</v>
      </c>
      <c r="K81" s="5">
        <v>31400</v>
      </c>
      <c r="L81" s="5">
        <v>102100</v>
      </c>
      <c r="M81" s="5">
        <f t="shared" si="4"/>
        <v>133500</v>
      </c>
      <c r="N81" s="38">
        <v>1.84</v>
      </c>
      <c r="O81" s="38">
        <v>2.3726315789473684</v>
      </c>
    </row>
    <row r="82" spans="1:15" s="1" customFormat="1">
      <c r="A82" s="1" t="s">
        <v>2015</v>
      </c>
      <c r="B82" s="1" t="s">
        <v>2281</v>
      </c>
      <c r="C82" s="1" t="s">
        <v>2282</v>
      </c>
      <c r="D82" s="1" t="s">
        <v>2267</v>
      </c>
      <c r="E82" s="2">
        <v>510</v>
      </c>
      <c r="F82" s="1" t="s">
        <v>2283</v>
      </c>
      <c r="G82" s="2" t="s">
        <v>18</v>
      </c>
      <c r="H82" s="1" t="s">
        <v>8457</v>
      </c>
      <c r="I82" s="3">
        <v>45037.546909722223</v>
      </c>
      <c r="J82" s="4">
        <v>186100</v>
      </c>
      <c r="K82" s="5">
        <v>30200</v>
      </c>
      <c r="L82" s="5">
        <v>114200</v>
      </c>
      <c r="M82" s="5">
        <f t="shared" si="4"/>
        <v>144400</v>
      </c>
      <c r="N82" s="38">
        <v>1.84</v>
      </c>
      <c r="O82" s="38">
        <v>2.3726315789473684</v>
      </c>
    </row>
    <row r="83" spans="1:15" s="1" customFormat="1">
      <c r="A83" s="1" t="s">
        <v>2015</v>
      </c>
      <c r="B83" s="1" t="s">
        <v>2284</v>
      </c>
      <c r="C83" s="1" t="s">
        <v>2285</v>
      </c>
      <c r="D83" s="1" t="s">
        <v>2267</v>
      </c>
      <c r="E83" s="2">
        <v>510</v>
      </c>
      <c r="F83" s="1" t="s">
        <v>2286</v>
      </c>
      <c r="G83" s="2" t="s">
        <v>18</v>
      </c>
      <c r="H83" s="1" t="s">
        <v>8458</v>
      </c>
      <c r="I83" s="3">
        <v>44970.51048611111</v>
      </c>
      <c r="J83" s="4">
        <v>147000</v>
      </c>
      <c r="K83" s="5">
        <v>37600</v>
      </c>
      <c r="L83" s="5">
        <v>76800</v>
      </c>
      <c r="M83" s="5">
        <f t="shared" si="4"/>
        <v>114400</v>
      </c>
      <c r="N83" s="38">
        <v>1.84</v>
      </c>
      <c r="O83" s="38">
        <v>2.3726315789473684</v>
      </c>
    </row>
    <row r="84" spans="1:15" s="1" customFormat="1">
      <c r="A84" s="1" t="s">
        <v>2015</v>
      </c>
      <c r="B84" s="1" t="s">
        <v>2287</v>
      </c>
      <c r="C84" s="1" t="s">
        <v>2288</v>
      </c>
      <c r="D84" s="1" t="s">
        <v>2267</v>
      </c>
      <c r="E84" s="2">
        <v>510</v>
      </c>
      <c r="F84" s="1" t="s">
        <v>2289</v>
      </c>
      <c r="G84" s="2" t="s">
        <v>18</v>
      </c>
      <c r="H84" s="1" t="s">
        <v>8459</v>
      </c>
      <c r="I84" s="3">
        <v>45211.646990740737</v>
      </c>
      <c r="J84" s="4">
        <v>162500</v>
      </c>
      <c r="K84" s="5">
        <v>32100</v>
      </c>
      <c r="L84" s="5">
        <v>95700</v>
      </c>
      <c r="M84" s="5">
        <f t="shared" si="4"/>
        <v>127800</v>
      </c>
      <c r="N84" s="38">
        <v>1.84</v>
      </c>
      <c r="O84" s="38">
        <v>2.3726315789473684</v>
      </c>
    </row>
    <row r="85" spans="1:15" s="1" customFormat="1">
      <c r="A85" s="1" t="s">
        <v>2015</v>
      </c>
      <c r="B85" s="1" t="s">
        <v>2290</v>
      </c>
      <c r="C85" s="1" t="s">
        <v>2291</v>
      </c>
      <c r="D85" s="1" t="s">
        <v>2267</v>
      </c>
      <c r="E85" s="2">
        <v>510</v>
      </c>
      <c r="F85" s="1" t="s">
        <v>2292</v>
      </c>
      <c r="G85" s="2" t="s">
        <v>18</v>
      </c>
      <c r="H85" s="1" t="s">
        <v>8460</v>
      </c>
      <c r="I85" s="3">
        <v>45258.368703703702</v>
      </c>
      <c r="J85" s="4">
        <v>130000</v>
      </c>
      <c r="K85" s="5">
        <v>28600</v>
      </c>
      <c r="L85" s="5">
        <v>74000</v>
      </c>
      <c r="M85" s="5">
        <f t="shared" si="4"/>
        <v>102600</v>
      </c>
      <c r="N85" s="38">
        <v>1.84</v>
      </c>
      <c r="O85" s="38">
        <v>2.3726315789473684</v>
      </c>
    </row>
    <row r="86" spans="1:15" s="1" customFormat="1">
      <c r="A86" s="1" t="s">
        <v>2015</v>
      </c>
      <c r="B86" s="1" t="s">
        <v>2293</v>
      </c>
      <c r="C86" s="1" t="s">
        <v>2294</v>
      </c>
      <c r="D86" s="1" t="s">
        <v>2267</v>
      </c>
      <c r="E86" s="2">
        <v>510</v>
      </c>
      <c r="F86" s="1" t="s">
        <v>2295</v>
      </c>
      <c r="G86" s="2" t="s">
        <v>18</v>
      </c>
      <c r="H86" s="1" t="s">
        <v>8461</v>
      </c>
      <c r="I86" s="3">
        <v>45125.57607638889</v>
      </c>
      <c r="J86" s="4">
        <v>275900</v>
      </c>
      <c r="K86" s="5">
        <v>31700</v>
      </c>
      <c r="L86" s="5">
        <v>189400</v>
      </c>
      <c r="M86" s="5">
        <f t="shared" si="4"/>
        <v>221100</v>
      </c>
      <c r="N86" s="38">
        <v>1.84</v>
      </c>
      <c r="O86" s="38">
        <v>2.3726315789473684</v>
      </c>
    </row>
    <row r="87" spans="1:15" s="1" customFormat="1">
      <c r="A87" s="1" t="s">
        <v>2015</v>
      </c>
      <c r="B87" s="1" t="s">
        <v>2296</v>
      </c>
      <c r="C87" s="1" t="s">
        <v>2297</v>
      </c>
      <c r="D87" s="1" t="s">
        <v>2267</v>
      </c>
      <c r="E87" s="2">
        <v>510</v>
      </c>
      <c r="F87" s="1" t="s">
        <v>2298</v>
      </c>
      <c r="G87" s="2" t="s">
        <v>18</v>
      </c>
      <c r="H87" s="1" t="s">
        <v>8462</v>
      </c>
      <c r="I87" s="3">
        <v>45001.669305555559</v>
      </c>
      <c r="J87" s="4">
        <v>143000</v>
      </c>
      <c r="K87" s="5">
        <v>38200</v>
      </c>
      <c r="L87" s="5">
        <v>77300</v>
      </c>
      <c r="M87" s="5">
        <f t="shared" si="4"/>
        <v>115500</v>
      </c>
      <c r="N87" s="38">
        <v>1.84</v>
      </c>
      <c r="O87" s="38">
        <v>2.3726315789473684</v>
      </c>
    </row>
    <row r="88" spans="1:15" s="1" customFormat="1">
      <c r="A88" s="1" t="s">
        <v>2015</v>
      </c>
      <c r="B88" s="1" t="s">
        <v>2299</v>
      </c>
      <c r="C88" s="1" t="s">
        <v>2300</v>
      </c>
      <c r="D88" s="1" t="s">
        <v>2267</v>
      </c>
      <c r="E88" s="2">
        <v>510</v>
      </c>
      <c r="F88" s="1" t="s">
        <v>2301</v>
      </c>
      <c r="G88" s="2" t="s">
        <v>18</v>
      </c>
      <c r="H88" s="1" t="s">
        <v>8463</v>
      </c>
      <c r="I88" s="3">
        <v>45098.363796296297</v>
      </c>
      <c r="J88" s="4">
        <v>120000</v>
      </c>
      <c r="K88" s="5">
        <v>32700</v>
      </c>
      <c r="L88" s="5">
        <v>83800</v>
      </c>
      <c r="M88" s="5">
        <f t="shared" si="4"/>
        <v>116500</v>
      </c>
      <c r="N88" s="38">
        <v>1.84</v>
      </c>
      <c r="O88" s="38">
        <v>2.3726315789473684</v>
      </c>
    </row>
    <row r="89" spans="1:15" s="1" customFormat="1">
      <c r="A89" s="1" t="s">
        <v>2015</v>
      </c>
      <c r="B89" s="1" t="s">
        <v>2302</v>
      </c>
      <c r="C89" s="1" t="s">
        <v>2303</v>
      </c>
      <c r="D89" s="1" t="s">
        <v>2267</v>
      </c>
      <c r="E89" s="2">
        <v>510</v>
      </c>
      <c r="F89" s="1" t="s">
        <v>2304</v>
      </c>
      <c r="G89" s="2" t="s">
        <v>18</v>
      </c>
      <c r="H89" s="1" t="s">
        <v>8464</v>
      </c>
      <c r="I89" s="3">
        <v>45098.424224537041</v>
      </c>
      <c r="J89" s="4">
        <v>152560</v>
      </c>
      <c r="K89" s="5">
        <v>30100</v>
      </c>
      <c r="L89" s="5">
        <v>119300</v>
      </c>
      <c r="M89" s="5">
        <f t="shared" si="4"/>
        <v>149400</v>
      </c>
      <c r="N89" s="38">
        <v>1.84</v>
      </c>
      <c r="O89" s="38">
        <v>2.3726315789473684</v>
      </c>
    </row>
    <row r="90" spans="1:15" s="1" customFormat="1">
      <c r="A90" s="1" t="s">
        <v>2015</v>
      </c>
      <c r="B90" s="1" t="s">
        <v>2305</v>
      </c>
      <c r="C90" s="1" t="s">
        <v>2306</v>
      </c>
      <c r="D90" s="1" t="s">
        <v>2267</v>
      </c>
      <c r="E90" s="2">
        <v>510</v>
      </c>
      <c r="F90" s="1" t="s">
        <v>2307</v>
      </c>
      <c r="G90" s="2" t="s">
        <v>18</v>
      </c>
      <c r="H90" s="1" t="s">
        <v>8465</v>
      </c>
      <c r="I90" s="3">
        <v>45268.387569444443</v>
      </c>
      <c r="J90" s="4">
        <v>160000</v>
      </c>
      <c r="K90" s="5">
        <v>38200</v>
      </c>
      <c r="L90" s="5">
        <v>126500</v>
      </c>
      <c r="M90" s="5">
        <f t="shared" si="4"/>
        <v>164700</v>
      </c>
      <c r="N90" s="38">
        <v>1.84</v>
      </c>
      <c r="O90" s="38">
        <v>2.3726315789473684</v>
      </c>
    </row>
    <row r="91" spans="1:15" s="1" customFormat="1">
      <c r="A91" s="1" t="s">
        <v>2015</v>
      </c>
      <c r="B91" s="1" t="s">
        <v>2308</v>
      </c>
      <c r="C91" s="1" t="s">
        <v>2309</v>
      </c>
      <c r="D91" s="1" t="s">
        <v>2310</v>
      </c>
      <c r="E91" s="2">
        <v>510</v>
      </c>
      <c r="F91" s="1" t="s">
        <v>2311</v>
      </c>
      <c r="G91" s="2" t="s">
        <v>18</v>
      </c>
      <c r="H91" s="1" t="s">
        <v>8466</v>
      </c>
      <c r="I91" s="3">
        <v>45132.610312500001</v>
      </c>
      <c r="J91" s="4">
        <v>250000</v>
      </c>
      <c r="K91" s="5">
        <v>45200</v>
      </c>
      <c r="L91" s="5">
        <v>133400</v>
      </c>
      <c r="M91" s="5">
        <f t="shared" si="4"/>
        <v>178600</v>
      </c>
      <c r="N91" s="38">
        <v>1.32</v>
      </c>
      <c r="O91" s="38">
        <v>1.32</v>
      </c>
    </row>
    <row r="92" spans="1:15" s="1" customFormat="1">
      <c r="A92" s="1" t="s">
        <v>2015</v>
      </c>
      <c r="B92" s="1" t="s">
        <v>2312</v>
      </c>
      <c r="C92" s="1" t="s">
        <v>2313</v>
      </c>
      <c r="D92" s="1" t="s">
        <v>2310</v>
      </c>
      <c r="E92" s="2">
        <v>510</v>
      </c>
      <c r="F92" s="1" t="s">
        <v>2314</v>
      </c>
      <c r="G92" s="2" t="s">
        <v>18</v>
      </c>
      <c r="H92" s="1" t="s">
        <v>8467</v>
      </c>
      <c r="I92" s="3">
        <v>45121.547268518516</v>
      </c>
      <c r="J92" s="4">
        <v>212000</v>
      </c>
      <c r="K92" s="5">
        <v>54400</v>
      </c>
      <c r="L92" s="5">
        <v>135100</v>
      </c>
      <c r="M92" s="5">
        <f t="shared" si="4"/>
        <v>189500</v>
      </c>
      <c r="N92" s="38">
        <v>1.32</v>
      </c>
      <c r="O92" s="38">
        <v>1.32</v>
      </c>
    </row>
    <row r="93" spans="1:15" s="1" customFormat="1">
      <c r="A93" s="1" t="s">
        <v>2015</v>
      </c>
      <c r="B93" s="1" t="s">
        <v>2315</v>
      </c>
      <c r="C93" s="1" t="s">
        <v>2316</v>
      </c>
      <c r="D93" s="1" t="s">
        <v>2317</v>
      </c>
      <c r="E93" s="2">
        <v>510</v>
      </c>
      <c r="F93" s="1" t="s">
        <v>2318</v>
      </c>
      <c r="G93" s="2" t="s">
        <v>18</v>
      </c>
      <c r="H93" s="1" t="s">
        <v>8468</v>
      </c>
      <c r="I93" s="3">
        <v>45247.472233796296</v>
      </c>
      <c r="J93" s="4">
        <v>205210</v>
      </c>
      <c r="K93" s="5">
        <v>35700</v>
      </c>
      <c r="L93" s="5">
        <v>129600</v>
      </c>
      <c r="M93" s="5">
        <f t="shared" si="4"/>
        <v>165300</v>
      </c>
      <c r="N93" s="38">
        <v>1.69</v>
      </c>
      <c r="O93" s="38">
        <v>1.69</v>
      </c>
    </row>
    <row r="94" spans="1:15" s="1" customFormat="1">
      <c r="A94" s="1" t="s">
        <v>2015</v>
      </c>
      <c r="B94" s="1" t="s">
        <v>2319</v>
      </c>
      <c r="C94" s="1" t="s">
        <v>2320</v>
      </c>
      <c r="D94" s="1" t="s">
        <v>2317</v>
      </c>
      <c r="E94" s="2">
        <v>510</v>
      </c>
      <c r="F94" s="1" t="s">
        <v>2321</v>
      </c>
      <c r="G94" s="2" t="s">
        <v>18</v>
      </c>
      <c r="H94" s="1" t="s">
        <v>8469</v>
      </c>
      <c r="I94" s="3">
        <v>45243.630219907405</v>
      </c>
      <c r="J94" s="4">
        <v>162537</v>
      </c>
      <c r="K94" s="5">
        <v>34600</v>
      </c>
      <c r="L94" s="5">
        <v>105200</v>
      </c>
      <c r="M94" s="5">
        <f t="shared" si="4"/>
        <v>139800</v>
      </c>
      <c r="N94" s="38">
        <v>1.69</v>
      </c>
      <c r="O94" s="38">
        <v>1.69</v>
      </c>
    </row>
    <row r="95" spans="1:15" s="1" customFormat="1">
      <c r="A95" s="1" t="s">
        <v>2015</v>
      </c>
      <c r="B95" s="1" t="s">
        <v>2322</v>
      </c>
      <c r="C95" s="1" t="s">
        <v>2323</v>
      </c>
      <c r="D95" s="1" t="s">
        <v>2317</v>
      </c>
      <c r="E95" s="2">
        <v>510</v>
      </c>
      <c r="F95" s="1" t="s">
        <v>2324</v>
      </c>
      <c r="G95" s="2" t="s">
        <v>18</v>
      </c>
      <c r="H95" s="1" t="s">
        <v>8470</v>
      </c>
      <c r="I95" s="3">
        <v>45037.46465277778</v>
      </c>
      <c r="J95" s="4">
        <v>250000</v>
      </c>
      <c r="K95" s="5">
        <v>35700</v>
      </c>
      <c r="L95" s="5">
        <v>181200</v>
      </c>
      <c r="M95" s="5">
        <f t="shared" si="4"/>
        <v>216900</v>
      </c>
      <c r="N95" s="38">
        <v>1.69</v>
      </c>
      <c r="O95" s="38">
        <v>1.69</v>
      </c>
    </row>
    <row r="96" spans="1:15" s="1" customFormat="1">
      <c r="A96" s="1" t="s">
        <v>2015</v>
      </c>
      <c r="B96" s="1" t="s">
        <v>2325</v>
      </c>
      <c r="C96" s="1" t="s">
        <v>2326</v>
      </c>
      <c r="D96" s="1" t="s">
        <v>2317</v>
      </c>
      <c r="E96" s="2">
        <v>510</v>
      </c>
      <c r="F96" s="1" t="s">
        <v>2327</v>
      </c>
      <c r="G96" s="2" t="s">
        <v>18</v>
      </c>
      <c r="H96" s="1" t="s">
        <v>8471</v>
      </c>
      <c r="I96" s="3">
        <v>45210.658263888887</v>
      </c>
      <c r="J96" s="4">
        <v>196000</v>
      </c>
      <c r="K96" s="5">
        <v>38400</v>
      </c>
      <c r="L96" s="5">
        <v>144300</v>
      </c>
      <c r="M96" s="5">
        <f t="shared" si="4"/>
        <v>182700</v>
      </c>
      <c r="N96" s="38">
        <v>1.69</v>
      </c>
      <c r="O96" s="38">
        <v>1.69</v>
      </c>
    </row>
    <row r="97" spans="1:19" s="1" customFormat="1">
      <c r="A97" s="1" t="s">
        <v>2015</v>
      </c>
      <c r="B97" s="1" t="s">
        <v>2328</v>
      </c>
      <c r="C97" s="1" t="s">
        <v>2329</v>
      </c>
      <c r="D97" s="1" t="s">
        <v>2317</v>
      </c>
      <c r="E97" s="2">
        <v>510</v>
      </c>
      <c r="F97" s="1" t="s">
        <v>2330</v>
      </c>
      <c r="G97" s="2" t="s">
        <v>18</v>
      </c>
      <c r="H97" s="1" t="s">
        <v>8472</v>
      </c>
      <c r="I97" s="3">
        <v>44985.377812500003</v>
      </c>
      <c r="J97" s="4">
        <v>180000</v>
      </c>
      <c r="K97" s="5">
        <v>31500</v>
      </c>
      <c r="L97" s="5">
        <v>141700</v>
      </c>
      <c r="M97" s="5">
        <f t="shared" si="4"/>
        <v>173200</v>
      </c>
      <c r="N97" s="38">
        <v>1.69</v>
      </c>
      <c r="O97" s="38">
        <v>1.69</v>
      </c>
    </row>
    <row r="98" spans="1:19" s="1" customFormat="1">
      <c r="A98" s="1" t="s">
        <v>2015</v>
      </c>
      <c r="B98" s="1" t="s">
        <v>2331</v>
      </c>
      <c r="C98" s="1" t="s">
        <v>2332</v>
      </c>
      <c r="D98" s="1" t="s">
        <v>2317</v>
      </c>
      <c r="E98" s="2">
        <v>510</v>
      </c>
      <c r="F98" s="1" t="s">
        <v>2333</v>
      </c>
      <c r="G98" s="2" t="s">
        <v>18</v>
      </c>
      <c r="H98" s="1" t="s">
        <v>8473</v>
      </c>
      <c r="I98" s="3">
        <v>45020.460625</v>
      </c>
      <c r="J98" s="4">
        <v>216000</v>
      </c>
      <c r="K98" s="5">
        <v>31500</v>
      </c>
      <c r="L98" s="5">
        <v>177500</v>
      </c>
      <c r="M98" s="5">
        <f t="shared" si="4"/>
        <v>209000</v>
      </c>
      <c r="N98" s="38">
        <v>1.69</v>
      </c>
      <c r="O98" s="38">
        <v>1.69</v>
      </c>
    </row>
    <row r="99" spans="1:19" s="1" customFormat="1">
      <c r="A99" s="1" t="s">
        <v>2015</v>
      </c>
      <c r="B99" s="1" t="s">
        <v>2334</v>
      </c>
      <c r="C99" s="1" t="s">
        <v>2335</v>
      </c>
      <c r="D99" s="1" t="s">
        <v>2317</v>
      </c>
      <c r="E99" s="2">
        <v>510</v>
      </c>
      <c r="F99" s="1" t="s">
        <v>2336</v>
      </c>
      <c r="G99" s="2" t="s">
        <v>18</v>
      </c>
      <c r="H99" s="1" t="s">
        <v>8474</v>
      </c>
      <c r="I99" s="3">
        <v>45163.586736111109</v>
      </c>
      <c r="J99" s="4">
        <v>225000</v>
      </c>
      <c r="K99" s="5">
        <v>45200</v>
      </c>
      <c r="L99" s="5">
        <v>176100</v>
      </c>
      <c r="M99" s="5">
        <f t="shared" si="4"/>
        <v>221300</v>
      </c>
      <c r="N99" s="38">
        <v>1.69</v>
      </c>
      <c r="O99" s="38">
        <v>1.69</v>
      </c>
    </row>
    <row r="100" spans="1:19" s="1" customFormat="1">
      <c r="A100" s="1" t="s">
        <v>2015</v>
      </c>
      <c r="B100" s="1" t="s">
        <v>2337</v>
      </c>
      <c r="C100" s="1" t="s">
        <v>2338</v>
      </c>
      <c r="D100" s="1" t="s">
        <v>2339</v>
      </c>
      <c r="E100" s="2">
        <v>510</v>
      </c>
      <c r="F100" s="1" t="s">
        <v>2340</v>
      </c>
      <c r="G100" s="2" t="s">
        <v>18</v>
      </c>
      <c r="H100" s="1" t="s">
        <v>8475</v>
      </c>
      <c r="I100" s="3">
        <v>45222.661377314813</v>
      </c>
      <c r="J100" s="4">
        <v>250000</v>
      </c>
      <c r="K100" s="5">
        <v>39300</v>
      </c>
      <c r="L100" s="5">
        <v>143500</v>
      </c>
      <c r="M100" s="5">
        <f t="shared" si="4"/>
        <v>182800</v>
      </c>
      <c r="N100" s="38">
        <v>1.47</v>
      </c>
      <c r="O100" s="38">
        <v>1.47</v>
      </c>
    </row>
    <row r="101" spans="1:19" s="1" customFormat="1">
      <c r="A101" s="1" t="s">
        <v>2015</v>
      </c>
      <c r="B101" s="1" t="s">
        <v>2341</v>
      </c>
      <c r="C101" s="1" t="s">
        <v>2342</v>
      </c>
      <c r="D101" s="1" t="s">
        <v>2343</v>
      </c>
      <c r="E101" s="2">
        <v>551</v>
      </c>
      <c r="F101" s="1" t="s">
        <v>2344</v>
      </c>
      <c r="G101" s="2" t="s">
        <v>18</v>
      </c>
      <c r="H101" s="1" t="s">
        <v>8476</v>
      </c>
      <c r="I101" s="3">
        <v>45041.372754629629</v>
      </c>
      <c r="J101" s="4">
        <v>221500</v>
      </c>
      <c r="K101" s="5">
        <v>2500</v>
      </c>
      <c r="L101" s="5">
        <v>160500</v>
      </c>
      <c r="M101" s="5">
        <f t="shared" si="4"/>
        <v>163000</v>
      </c>
      <c r="N101" s="38">
        <v>1.71</v>
      </c>
      <c r="O101" s="38">
        <v>1.71</v>
      </c>
    </row>
    <row r="102" spans="1:19" s="1" customFormat="1">
      <c r="A102" s="1" t="s">
        <v>2015</v>
      </c>
      <c r="B102" s="1" t="s">
        <v>2345</v>
      </c>
      <c r="C102" s="1" t="s">
        <v>2346</v>
      </c>
      <c r="D102" s="1" t="s">
        <v>2343</v>
      </c>
      <c r="E102" s="2">
        <v>551</v>
      </c>
      <c r="F102" s="1" t="s">
        <v>2347</v>
      </c>
      <c r="G102" s="2" t="s">
        <v>18</v>
      </c>
      <c r="H102" s="1" t="s">
        <v>8477</v>
      </c>
      <c r="I102" s="3">
        <v>45092.613495370373</v>
      </c>
      <c r="J102" s="4">
        <v>210000</v>
      </c>
      <c r="K102" s="5">
        <v>2500</v>
      </c>
      <c r="L102" s="5">
        <v>160500</v>
      </c>
      <c r="M102" s="5">
        <f t="shared" si="4"/>
        <v>163000</v>
      </c>
      <c r="N102" s="38">
        <v>1.71</v>
      </c>
      <c r="O102" s="38">
        <v>1.71</v>
      </c>
    </row>
    <row r="103" spans="1:19" s="1" customFormat="1">
      <c r="A103" s="1" t="s">
        <v>2015</v>
      </c>
      <c r="B103" s="1" t="s">
        <v>2348</v>
      </c>
      <c r="C103" s="1" t="s">
        <v>2349</v>
      </c>
      <c r="D103" s="1" t="s">
        <v>2343</v>
      </c>
      <c r="E103" s="2">
        <v>551</v>
      </c>
      <c r="F103" s="1" t="s">
        <v>2350</v>
      </c>
      <c r="G103" s="2" t="s">
        <v>18</v>
      </c>
      <c r="H103" s="1" t="s">
        <v>8478</v>
      </c>
      <c r="I103" s="3">
        <v>45189.461493055554</v>
      </c>
      <c r="J103" s="4">
        <v>210000</v>
      </c>
      <c r="K103" s="5">
        <v>2500</v>
      </c>
      <c r="L103" s="5">
        <v>181600</v>
      </c>
      <c r="M103" s="5">
        <f t="shared" si="4"/>
        <v>184100</v>
      </c>
      <c r="N103" s="38">
        <v>1.71</v>
      </c>
      <c r="O103" s="38">
        <v>1.71</v>
      </c>
    </row>
    <row r="104" spans="1:19" s="1" customFormat="1">
      <c r="A104" s="1" t="s">
        <v>2015</v>
      </c>
      <c r="B104" s="1" t="s">
        <v>2351</v>
      </c>
      <c r="C104" s="1" t="s">
        <v>2352</v>
      </c>
      <c r="D104" s="1" t="s">
        <v>2353</v>
      </c>
      <c r="E104" s="2">
        <v>510</v>
      </c>
      <c r="F104" s="1" t="s">
        <v>2354</v>
      </c>
      <c r="G104" s="2" t="s">
        <v>18</v>
      </c>
      <c r="H104" s="1" t="s">
        <v>8479</v>
      </c>
      <c r="I104" s="3">
        <v>45247.523680555554</v>
      </c>
      <c r="J104" s="4">
        <v>425000</v>
      </c>
      <c r="K104" s="5">
        <v>98100</v>
      </c>
      <c r="L104" s="5">
        <v>231000</v>
      </c>
      <c r="M104" s="5">
        <f t="shared" si="4"/>
        <v>329100</v>
      </c>
      <c r="N104" s="38">
        <v>1.34</v>
      </c>
      <c r="O104" s="38">
        <v>1.6</v>
      </c>
    </row>
    <row r="105" spans="1:19" s="1" customFormat="1">
      <c r="A105" s="1" t="s">
        <v>2015</v>
      </c>
      <c r="B105" s="1" t="s">
        <v>2355</v>
      </c>
      <c r="C105" s="1" t="s">
        <v>2356</v>
      </c>
      <c r="D105" s="1" t="s">
        <v>2353</v>
      </c>
      <c r="E105" s="2">
        <v>510</v>
      </c>
      <c r="F105" s="1" t="s">
        <v>2357</v>
      </c>
      <c r="G105" s="2" t="s">
        <v>18</v>
      </c>
      <c r="H105" s="1" t="s">
        <v>8480</v>
      </c>
      <c r="I105" s="3">
        <v>45105.477696759262</v>
      </c>
      <c r="J105" s="4">
        <v>576900</v>
      </c>
      <c r="K105" s="5">
        <v>91600</v>
      </c>
      <c r="L105" s="5">
        <v>371800</v>
      </c>
      <c r="M105" s="5">
        <f t="shared" si="4"/>
        <v>463400</v>
      </c>
      <c r="N105" s="38">
        <v>1.34</v>
      </c>
      <c r="O105" s="38">
        <v>1.6</v>
      </c>
    </row>
    <row r="106" spans="1:19" s="1" customFormat="1">
      <c r="A106" s="1" t="s">
        <v>2015</v>
      </c>
      <c r="B106" s="1" t="s">
        <v>2358</v>
      </c>
      <c r="C106" s="1" t="s">
        <v>2359</v>
      </c>
      <c r="D106" s="1" t="s">
        <v>2353</v>
      </c>
      <c r="E106" s="2">
        <v>510</v>
      </c>
      <c r="F106" s="1" t="s">
        <v>2360</v>
      </c>
      <c r="G106" s="2" t="s">
        <v>18</v>
      </c>
      <c r="H106" s="1" t="s">
        <v>8481</v>
      </c>
      <c r="I106" s="3">
        <v>44939.452511574076</v>
      </c>
      <c r="J106" s="4">
        <v>365000</v>
      </c>
      <c r="K106" s="5">
        <v>96200</v>
      </c>
      <c r="L106" s="5">
        <v>209400</v>
      </c>
      <c r="M106" s="5">
        <f t="shared" si="4"/>
        <v>305600</v>
      </c>
      <c r="N106" s="38">
        <v>1.34</v>
      </c>
      <c r="O106" s="38">
        <v>1.6</v>
      </c>
    </row>
    <row r="107" spans="1:19" s="1" customFormat="1">
      <c r="A107" s="1" t="s">
        <v>2015</v>
      </c>
      <c r="B107" s="1" t="s">
        <v>2361</v>
      </c>
      <c r="C107" s="1" t="s">
        <v>2362</v>
      </c>
      <c r="D107" s="1" t="s">
        <v>2353</v>
      </c>
      <c r="E107" s="2">
        <v>510</v>
      </c>
      <c r="F107" s="1" t="s">
        <v>2363</v>
      </c>
      <c r="G107" s="2" t="s">
        <v>18</v>
      </c>
      <c r="H107" s="1" t="s">
        <v>8482</v>
      </c>
      <c r="I107" s="3">
        <v>45128.635266203702</v>
      </c>
      <c r="J107" s="4">
        <v>450000</v>
      </c>
      <c r="K107" s="5">
        <v>95900</v>
      </c>
      <c r="L107" s="5">
        <v>306900</v>
      </c>
      <c r="M107" s="5">
        <f t="shared" si="4"/>
        <v>402800</v>
      </c>
      <c r="N107" s="38">
        <v>1.34</v>
      </c>
      <c r="O107" s="38">
        <v>1.6</v>
      </c>
    </row>
    <row r="108" spans="1:19" s="1" customFormat="1">
      <c r="A108" s="1" t="s">
        <v>2015</v>
      </c>
      <c r="B108" s="1" t="s">
        <v>2364</v>
      </c>
      <c r="C108" s="1" t="s">
        <v>2365</v>
      </c>
      <c r="D108" s="1" t="s">
        <v>2353</v>
      </c>
      <c r="E108" s="2">
        <v>510</v>
      </c>
      <c r="F108" s="1" t="s">
        <v>2366</v>
      </c>
      <c r="G108" s="2" t="s">
        <v>18</v>
      </c>
      <c r="H108" s="1" t="s">
        <v>8483</v>
      </c>
      <c r="I108" s="3">
        <v>44991.468148148146</v>
      </c>
      <c r="J108" s="4">
        <v>524309.42000000004</v>
      </c>
      <c r="K108" s="5">
        <v>140900</v>
      </c>
      <c r="L108" s="5">
        <v>421300</v>
      </c>
      <c r="M108" s="5">
        <f t="shared" ref="M108:M117" si="5">SUM(K108:L108)</f>
        <v>562200</v>
      </c>
      <c r="N108" s="38">
        <v>1.34</v>
      </c>
      <c r="O108" s="38">
        <v>1.6</v>
      </c>
    </row>
    <row r="109" spans="1:19" s="1" customFormat="1" ht="15.75">
      <c r="A109" s="1" t="s">
        <v>2015</v>
      </c>
      <c r="B109" s="1" t="s">
        <v>2367</v>
      </c>
      <c r="C109" s="1" t="s">
        <v>2368</v>
      </c>
      <c r="D109" s="1" t="s">
        <v>2369</v>
      </c>
      <c r="E109" s="2">
        <v>510</v>
      </c>
      <c r="F109" s="1" t="s">
        <v>2370</v>
      </c>
      <c r="G109" s="2" t="s">
        <v>18</v>
      </c>
      <c r="H109" s="1" t="s">
        <v>8484</v>
      </c>
      <c r="I109" s="3">
        <v>45138.622141203705</v>
      </c>
      <c r="J109" s="4">
        <v>292000</v>
      </c>
      <c r="K109" s="5">
        <v>27800</v>
      </c>
      <c r="L109" s="5">
        <v>247600</v>
      </c>
      <c r="M109" s="5">
        <f t="shared" si="5"/>
        <v>275400</v>
      </c>
      <c r="N109" s="38">
        <v>1.84</v>
      </c>
      <c r="O109" s="38">
        <v>1.84</v>
      </c>
      <c r="P109" s="8"/>
      <c r="Q109" s="8"/>
      <c r="R109" s="8"/>
      <c r="S109" s="8"/>
    </row>
    <row r="110" spans="1:19" s="1" customFormat="1">
      <c r="A110" s="1" t="s">
        <v>2015</v>
      </c>
      <c r="B110" s="1" t="s">
        <v>2371</v>
      </c>
      <c r="C110" s="1" t="s">
        <v>2372</v>
      </c>
      <c r="D110" s="1" t="s">
        <v>2369</v>
      </c>
      <c r="E110" s="2">
        <v>510</v>
      </c>
      <c r="F110" s="1" t="s">
        <v>2373</v>
      </c>
      <c r="G110" s="2" t="s">
        <v>18</v>
      </c>
      <c r="H110" s="1" t="s">
        <v>8485</v>
      </c>
      <c r="I110" s="3">
        <v>45062.62877314815</v>
      </c>
      <c r="J110" s="4">
        <v>315000</v>
      </c>
      <c r="K110" s="5">
        <v>22800</v>
      </c>
      <c r="L110" s="5">
        <v>251900</v>
      </c>
      <c r="M110" s="5">
        <f t="shared" si="5"/>
        <v>274700</v>
      </c>
      <c r="N110" s="38">
        <v>1.84</v>
      </c>
      <c r="O110" s="38">
        <v>1.84</v>
      </c>
    </row>
    <row r="111" spans="1:19" s="1" customFormat="1">
      <c r="A111" s="1" t="s">
        <v>2015</v>
      </c>
      <c r="B111" s="1" t="s">
        <v>2374</v>
      </c>
      <c r="C111" s="1" t="s">
        <v>2375</v>
      </c>
      <c r="D111" s="1" t="s">
        <v>2369</v>
      </c>
      <c r="E111" s="2">
        <v>510</v>
      </c>
      <c r="F111" s="1" t="s">
        <v>2376</v>
      </c>
      <c r="G111" s="2" t="s">
        <v>18</v>
      </c>
      <c r="H111" s="1" t="s">
        <v>8486</v>
      </c>
      <c r="I111" s="3">
        <v>45194.644004629627</v>
      </c>
      <c r="J111" s="4">
        <v>281500</v>
      </c>
      <c r="K111" s="5">
        <v>20200</v>
      </c>
      <c r="L111" s="5">
        <v>227400</v>
      </c>
      <c r="M111" s="5">
        <f t="shared" si="5"/>
        <v>247600</v>
      </c>
      <c r="N111" s="38">
        <v>1.84</v>
      </c>
      <c r="O111" s="38">
        <v>1.84</v>
      </c>
    </row>
    <row r="112" spans="1:19" s="1" customFormat="1">
      <c r="A112" s="1" t="s">
        <v>2015</v>
      </c>
      <c r="B112" s="1" t="s">
        <v>2377</v>
      </c>
      <c r="C112" s="1" t="s">
        <v>2378</v>
      </c>
      <c r="D112" s="1" t="s">
        <v>2369</v>
      </c>
      <c r="E112" s="2">
        <v>510</v>
      </c>
      <c r="F112" s="1" t="s">
        <v>2379</v>
      </c>
      <c r="G112" s="2" t="s">
        <v>18</v>
      </c>
      <c r="H112" s="1" t="s">
        <v>8487</v>
      </c>
      <c r="I112" s="3">
        <v>45135.344687500001</v>
      </c>
      <c r="J112" s="4">
        <v>260188</v>
      </c>
      <c r="K112" s="5">
        <v>26500</v>
      </c>
      <c r="L112" s="5">
        <v>217900</v>
      </c>
      <c r="M112" s="5">
        <f t="shared" si="5"/>
        <v>244400</v>
      </c>
      <c r="N112" s="38">
        <v>1.84</v>
      </c>
      <c r="O112" s="38">
        <v>1.84</v>
      </c>
    </row>
    <row r="113" spans="1:15" s="1" customFormat="1">
      <c r="A113" s="1" t="s">
        <v>2015</v>
      </c>
      <c r="B113" s="1" t="s">
        <v>2380</v>
      </c>
      <c r="C113" s="1" t="s">
        <v>2381</v>
      </c>
      <c r="D113" s="1" t="s">
        <v>2369</v>
      </c>
      <c r="E113" s="2">
        <v>510</v>
      </c>
      <c r="F113" s="1" t="s">
        <v>2382</v>
      </c>
      <c r="G113" s="2" t="s">
        <v>18</v>
      </c>
      <c r="H113" s="1" t="s">
        <v>8488</v>
      </c>
      <c r="I113" s="3">
        <v>45204.63690972222</v>
      </c>
      <c r="J113" s="4">
        <v>270000</v>
      </c>
      <c r="K113" s="5">
        <v>27900</v>
      </c>
      <c r="L113" s="5">
        <v>231700</v>
      </c>
      <c r="M113" s="5">
        <f t="shared" si="5"/>
        <v>259600</v>
      </c>
      <c r="N113" s="38">
        <v>1.84</v>
      </c>
      <c r="O113" s="38">
        <v>1.84</v>
      </c>
    </row>
    <row r="114" spans="1:15" s="1" customFormat="1">
      <c r="A114" s="1" t="s">
        <v>2015</v>
      </c>
      <c r="B114" s="1" t="s">
        <v>2383</v>
      </c>
      <c r="C114" s="1" t="s">
        <v>2384</v>
      </c>
      <c r="D114" s="1" t="s">
        <v>2369</v>
      </c>
      <c r="E114" s="2">
        <v>510</v>
      </c>
      <c r="F114" s="1" t="s">
        <v>2385</v>
      </c>
      <c r="G114" s="2" t="s">
        <v>18</v>
      </c>
      <c r="H114" s="1" t="s">
        <v>8489</v>
      </c>
      <c r="I114" s="3">
        <v>45036.629745370374</v>
      </c>
      <c r="J114" s="4">
        <v>249900</v>
      </c>
      <c r="K114" s="5">
        <v>22300</v>
      </c>
      <c r="L114" s="5">
        <v>240600</v>
      </c>
      <c r="M114" s="5">
        <f t="shared" si="5"/>
        <v>262900</v>
      </c>
      <c r="N114" s="38">
        <v>1.84</v>
      </c>
      <c r="O114" s="38">
        <v>1.84</v>
      </c>
    </row>
    <row r="115" spans="1:15" s="1" customFormat="1">
      <c r="A115" s="1" t="s">
        <v>2015</v>
      </c>
      <c r="B115" s="1" t="s">
        <v>2386</v>
      </c>
      <c r="C115" s="1" t="s">
        <v>2387</v>
      </c>
      <c r="D115" s="1" t="s">
        <v>2369</v>
      </c>
      <c r="E115" s="2">
        <v>510</v>
      </c>
      <c r="F115" s="1" t="s">
        <v>2388</v>
      </c>
      <c r="G115" s="2" t="s">
        <v>18</v>
      </c>
      <c r="H115" s="1" t="s">
        <v>8490</v>
      </c>
      <c r="I115" s="3">
        <v>44951.587997685187</v>
      </c>
      <c r="J115" s="4">
        <v>242000</v>
      </c>
      <c r="K115" s="5">
        <v>30200</v>
      </c>
      <c r="L115" s="5">
        <v>243700</v>
      </c>
      <c r="M115" s="5">
        <f t="shared" si="5"/>
        <v>273900</v>
      </c>
      <c r="N115" s="38">
        <v>1.84</v>
      </c>
      <c r="O115" s="38">
        <v>1.84</v>
      </c>
    </row>
    <row r="116" spans="1:15" s="1" customFormat="1">
      <c r="A116" s="1" t="s">
        <v>2015</v>
      </c>
      <c r="B116" s="1" t="s">
        <v>2389</v>
      </c>
      <c r="C116" s="1" t="s">
        <v>2390</v>
      </c>
      <c r="D116" s="1" t="s">
        <v>2391</v>
      </c>
      <c r="E116" s="2">
        <v>510</v>
      </c>
      <c r="F116" s="1" t="s">
        <v>2392</v>
      </c>
      <c r="G116" s="2" t="s">
        <v>18</v>
      </c>
      <c r="H116" s="1" t="s">
        <v>8491</v>
      </c>
      <c r="I116" s="3">
        <v>45044.373101851852</v>
      </c>
      <c r="J116" s="4">
        <v>469900</v>
      </c>
      <c r="K116" s="5">
        <v>67400</v>
      </c>
      <c r="L116" s="5">
        <v>249400</v>
      </c>
      <c r="M116" s="5">
        <f t="shared" si="5"/>
        <v>316800</v>
      </c>
      <c r="N116" s="38">
        <v>1.45</v>
      </c>
      <c r="O116" s="38">
        <v>1.45</v>
      </c>
    </row>
    <row r="117" spans="1:15" s="1" customFormat="1">
      <c r="A117" s="1" t="s">
        <v>2015</v>
      </c>
      <c r="B117" s="1" t="s">
        <v>2393</v>
      </c>
      <c r="C117" s="1" t="s">
        <v>2394</v>
      </c>
      <c r="D117" s="1" t="s">
        <v>2391</v>
      </c>
      <c r="E117" s="2">
        <v>510</v>
      </c>
      <c r="F117" s="1" t="s">
        <v>2395</v>
      </c>
      <c r="G117" s="2" t="s">
        <v>18</v>
      </c>
      <c r="H117" s="1" t="s">
        <v>8492</v>
      </c>
      <c r="I117" s="3">
        <v>45043.538530092592</v>
      </c>
      <c r="J117" s="4">
        <v>322000</v>
      </c>
      <c r="K117" s="5">
        <v>65000</v>
      </c>
      <c r="L117" s="5">
        <v>203600</v>
      </c>
      <c r="M117" s="5">
        <f t="shared" si="5"/>
        <v>268600</v>
      </c>
      <c r="N117" s="38">
        <v>1.45</v>
      </c>
      <c r="O117" s="38">
        <v>1.45</v>
      </c>
    </row>
  </sheetData>
  <conditionalFormatting sqref="B1">
    <cfRule type="duplicateValues" dxfId="272" priority="2"/>
    <cfRule type="duplicateValues" dxfId="271" priority="3"/>
    <cfRule type="duplicateValues" dxfId="270" priority="4"/>
    <cfRule type="duplicateValues" dxfId="269" priority="5"/>
    <cfRule type="duplicateValues" dxfId="268" priority="6"/>
    <cfRule type="duplicateValues" dxfId="267" priority="7"/>
    <cfRule type="duplicateValues" dxfId="266" priority="8"/>
  </conditionalFormatting>
  <conditionalFormatting sqref="B2:B117">
    <cfRule type="duplicateValues" dxfId="265" priority="15"/>
    <cfRule type="duplicateValues" dxfId="264" priority="16"/>
    <cfRule type="duplicateValues" dxfId="263" priority="17"/>
    <cfRule type="duplicateValues" dxfId="262" priority="18"/>
  </conditionalFormatting>
  <conditionalFormatting sqref="B14:B23 B112:B117 B79:B86 B52:B72 B2:B12 B74:B77 B99:B109 B89:B97 B30:B50 B27 B25">
    <cfRule type="duplicateValues" dxfId="261" priority="19"/>
    <cfRule type="duplicateValues" dxfId="260" priority="20"/>
    <cfRule type="duplicateValues" dxfId="259" priority="21"/>
  </conditionalFormatting>
  <conditionalFormatting sqref="E1:E12">
    <cfRule type="cellIs" dxfId="258" priority="1" operator="between">
      <formula>520</formula>
      <formula>530</formula>
    </cfRule>
  </conditionalFormatting>
  <conditionalFormatting sqref="E14:E23 E25 E27 E30:E50 E52:E72 E74:E77 E79:E86 E89:E97 E99:E109 E112:E117">
    <cfRule type="cellIs" dxfId="257" priority="14" operator="between">
      <formula>520</formula>
      <formula>530</formula>
    </cfRule>
  </conditionalFormatting>
  <conditionalFormatting sqref="H1">
    <cfRule type="duplicateValues" dxfId="256" priority="9"/>
    <cfRule type="duplicateValues" dxfId="255" priority="10"/>
    <cfRule type="duplicateValues" dxfId="254" priority="11"/>
    <cfRule type="duplicateValues" dxfId="253" priority="12"/>
  </conditionalFormatting>
  <conditionalFormatting sqref="H2:H117">
    <cfRule type="duplicateValues" dxfId="252" priority="13"/>
  </conditionalFormatting>
  <pageMargins left="0.17" right="0.17" top="0.31" bottom="0.17" header="0.17" footer="0.17"/>
  <pageSetup scale="59" fitToHeight="0" orientation="landscape" r:id="rId1"/>
  <headerFoot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04CAF-9D72-4330-8126-F0DD6B40ECE6}">
  <sheetPr>
    <pageSetUpPr fitToPage="1"/>
  </sheetPr>
  <dimension ref="A1:O33"/>
  <sheetViews>
    <sheetView tabSelected="1" zoomScaleNormal="100" workbookViewId="0">
      <pane ySplit="1" topLeftCell="A2" activePane="bottomLeft" state="frozen"/>
      <selection activeCell="A2" sqref="A2"/>
      <selection pane="bottomLeft" activeCell="A2" sqref="A2"/>
    </sheetView>
  </sheetViews>
  <sheetFormatPr defaultRowHeight="15"/>
  <cols>
    <col min="1" max="1" width="20.7109375" customWidth="1"/>
    <col min="2" max="2" width="25.7109375" customWidth="1"/>
    <col min="3" max="3" width="18.7109375" customWidth="1"/>
    <col min="4" max="4" width="15.7109375" customWidth="1"/>
    <col min="5" max="5" width="10.7109375" customWidth="1"/>
    <col min="6" max="6" width="26.7109375" customWidth="1"/>
    <col min="7" max="7" width="8.7109375" customWidth="1"/>
    <col min="8" max="8" width="18.7109375" customWidth="1"/>
    <col min="9" max="9" width="10.7109375" customWidth="1"/>
    <col min="10" max="13" width="12.7109375" customWidth="1"/>
    <col min="14" max="14" width="9.7109375" customWidth="1"/>
    <col min="15" max="15" width="10.7109375" customWidth="1"/>
  </cols>
  <sheetData>
    <row r="1" spans="1:15" s="42" customFormat="1" ht="42.75" customHeight="1">
      <c r="A1" s="42" t="s">
        <v>1</v>
      </c>
      <c r="B1" s="42" t="s">
        <v>2</v>
      </c>
      <c r="C1" s="42" t="s">
        <v>3</v>
      </c>
      <c r="D1" s="42" t="s">
        <v>4</v>
      </c>
      <c r="E1" s="39" t="s">
        <v>5</v>
      </c>
      <c r="F1" s="42" t="s">
        <v>6</v>
      </c>
      <c r="G1" s="39" t="s">
        <v>7</v>
      </c>
      <c r="H1" s="42" t="s">
        <v>0</v>
      </c>
      <c r="I1" s="43" t="s">
        <v>8</v>
      </c>
      <c r="J1" s="44" t="s">
        <v>9</v>
      </c>
      <c r="K1" s="45" t="s">
        <v>10</v>
      </c>
      <c r="L1" s="45" t="s">
        <v>11</v>
      </c>
      <c r="M1" s="40" t="s">
        <v>12</v>
      </c>
      <c r="N1" s="41" t="s">
        <v>10131</v>
      </c>
      <c r="O1" s="41" t="s">
        <v>10132</v>
      </c>
    </row>
    <row r="2" spans="1:15" s="1" customFormat="1">
      <c r="A2" s="1" t="s">
        <v>2396</v>
      </c>
      <c r="B2" s="1" t="s">
        <v>2397</v>
      </c>
      <c r="C2" s="1" t="s">
        <v>2398</v>
      </c>
      <c r="D2" s="1" t="s">
        <v>2399</v>
      </c>
      <c r="E2" s="2">
        <v>510</v>
      </c>
      <c r="F2" s="1" t="s">
        <v>2400</v>
      </c>
      <c r="G2" s="2" t="s">
        <v>18</v>
      </c>
      <c r="H2" s="1" t="s">
        <v>8493</v>
      </c>
      <c r="I2" s="3">
        <v>44974.342835648145</v>
      </c>
      <c r="J2" s="4">
        <v>215000</v>
      </c>
      <c r="K2" s="5">
        <v>60500</v>
      </c>
      <c r="L2" s="5">
        <v>64400</v>
      </c>
      <c r="M2" s="5">
        <f t="shared" ref="M2:M33" si="0">SUM(K2:L2)</f>
        <v>124900</v>
      </c>
      <c r="N2" s="38">
        <v>1</v>
      </c>
      <c r="O2" s="38">
        <v>1</v>
      </c>
    </row>
    <row r="3" spans="1:15" s="1" customFormat="1">
      <c r="A3" s="1" t="s">
        <v>2396</v>
      </c>
      <c r="B3" s="1" t="s">
        <v>2401</v>
      </c>
      <c r="C3" s="1" t="s">
        <v>2402</v>
      </c>
      <c r="D3" s="1" t="s">
        <v>2399</v>
      </c>
      <c r="E3" s="2">
        <v>510</v>
      </c>
      <c r="F3" s="1" t="s">
        <v>2403</v>
      </c>
      <c r="G3" s="2" t="s">
        <v>18</v>
      </c>
      <c r="H3" s="1" t="s">
        <v>8494</v>
      </c>
      <c r="I3" s="3">
        <v>45002.553356481483</v>
      </c>
      <c r="J3" s="4">
        <v>150600</v>
      </c>
      <c r="K3" s="5">
        <v>49300</v>
      </c>
      <c r="L3" s="5">
        <v>66800</v>
      </c>
      <c r="M3" s="5">
        <f t="shared" si="0"/>
        <v>116100</v>
      </c>
      <c r="N3" s="38">
        <v>1</v>
      </c>
      <c r="O3" s="38">
        <v>1</v>
      </c>
    </row>
    <row r="4" spans="1:15" s="1" customFormat="1">
      <c r="A4" s="1" t="s">
        <v>2396</v>
      </c>
      <c r="B4" s="1" t="s">
        <v>2404</v>
      </c>
      <c r="C4" s="1" t="s">
        <v>2405</v>
      </c>
      <c r="D4" s="1" t="s">
        <v>2399</v>
      </c>
      <c r="E4" s="2">
        <v>510</v>
      </c>
      <c r="F4" s="1" t="s">
        <v>2406</v>
      </c>
      <c r="G4" s="2" t="s">
        <v>18</v>
      </c>
      <c r="H4" s="1" t="s">
        <v>8495</v>
      </c>
      <c r="I4" s="3">
        <v>45086.460451388892</v>
      </c>
      <c r="J4" s="4">
        <v>110000</v>
      </c>
      <c r="K4" s="5">
        <v>27800</v>
      </c>
      <c r="L4" s="5">
        <v>71600</v>
      </c>
      <c r="M4" s="5">
        <f t="shared" si="0"/>
        <v>99400</v>
      </c>
      <c r="N4" s="38">
        <v>1</v>
      </c>
      <c r="O4" s="38">
        <v>1</v>
      </c>
    </row>
    <row r="5" spans="1:15" s="1" customFormat="1">
      <c r="A5" s="1" t="s">
        <v>2396</v>
      </c>
      <c r="B5" s="1" t="s">
        <v>2407</v>
      </c>
      <c r="C5" s="1" t="s">
        <v>2408</v>
      </c>
      <c r="D5" s="1" t="s">
        <v>2399</v>
      </c>
      <c r="E5" s="2">
        <v>510</v>
      </c>
      <c r="F5" s="1" t="s">
        <v>2409</v>
      </c>
      <c r="G5" s="2" t="s">
        <v>18</v>
      </c>
      <c r="H5" s="1" t="s">
        <v>8496</v>
      </c>
      <c r="I5" s="3">
        <v>45098.372013888889</v>
      </c>
      <c r="J5" s="4">
        <v>180000</v>
      </c>
      <c r="K5" s="5">
        <v>40000</v>
      </c>
      <c r="L5" s="5">
        <v>125200</v>
      </c>
      <c r="M5" s="5">
        <f t="shared" si="0"/>
        <v>165200</v>
      </c>
      <c r="N5" s="38">
        <v>1</v>
      </c>
      <c r="O5" s="38">
        <v>1</v>
      </c>
    </row>
    <row r="6" spans="1:15" s="1" customFormat="1">
      <c r="A6" s="1" t="s">
        <v>2396</v>
      </c>
      <c r="B6" s="1" t="s">
        <v>2410</v>
      </c>
      <c r="C6" s="1" t="s">
        <v>2411</v>
      </c>
      <c r="D6" s="1" t="s">
        <v>2412</v>
      </c>
      <c r="E6" s="2">
        <v>510</v>
      </c>
      <c r="F6" s="1" t="s">
        <v>2413</v>
      </c>
      <c r="G6" s="2" t="s">
        <v>18</v>
      </c>
      <c r="H6" s="1" t="s">
        <v>8497</v>
      </c>
      <c r="I6" s="3">
        <v>45044.344826388886</v>
      </c>
      <c r="J6" s="4">
        <v>260000</v>
      </c>
      <c r="K6" s="5">
        <v>36400</v>
      </c>
      <c r="L6" s="5">
        <v>121000</v>
      </c>
      <c r="M6" s="5">
        <f t="shared" si="0"/>
        <v>157400</v>
      </c>
      <c r="N6" s="38">
        <v>1</v>
      </c>
      <c r="O6" s="38">
        <v>1</v>
      </c>
    </row>
    <row r="7" spans="1:15" s="1" customFormat="1">
      <c r="A7" s="1" t="s">
        <v>2396</v>
      </c>
      <c r="B7" s="1" t="s">
        <v>2414</v>
      </c>
      <c r="C7" s="1" t="s">
        <v>2415</v>
      </c>
      <c r="D7" s="1" t="s">
        <v>2412</v>
      </c>
      <c r="E7" s="2">
        <v>510</v>
      </c>
      <c r="F7" s="1" t="s">
        <v>2416</v>
      </c>
      <c r="G7" s="2" t="s">
        <v>18</v>
      </c>
      <c r="H7" s="1" t="s">
        <v>8498</v>
      </c>
      <c r="I7" s="3">
        <v>45174.394699074073</v>
      </c>
      <c r="J7" s="4">
        <v>205000</v>
      </c>
      <c r="K7" s="5">
        <v>29800</v>
      </c>
      <c r="L7" s="5">
        <v>122300</v>
      </c>
      <c r="M7" s="5">
        <f t="shared" si="0"/>
        <v>152100</v>
      </c>
      <c r="N7" s="38">
        <v>1</v>
      </c>
      <c r="O7" s="38">
        <v>1</v>
      </c>
    </row>
    <row r="8" spans="1:15" s="1" customFormat="1">
      <c r="A8" s="1" t="s">
        <v>2396</v>
      </c>
      <c r="B8" s="1" t="s">
        <v>2417</v>
      </c>
      <c r="C8" s="1" t="s">
        <v>2418</v>
      </c>
      <c r="D8" s="1" t="s">
        <v>2412</v>
      </c>
      <c r="E8" s="2">
        <v>510</v>
      </c>
      <c r="F8" s="1" t="s">
        <v>2419</v>
      </c>
      <c r="G8" s="2" t="s">
        <v>18</v>
      </c>
      <c r="H8" s="1" t="s">
        <v>8499</v>
      </c>
      <c r="I8" s="3">
        <v>45211.389120370368</v>
      </c>
      <c r="J8" s="4">
        <v>214000</v>
      </c>
      <c r="K8" s="5">
        <v>30000</v>
      </c>
      <c r="L8" s="5">
        <v>132200</v>
      </c>
      <c r="M8" s="5">
        <f t="shared" si="0"/>
        <v>162200</v>
      </c>
      <c r="N8" s="38">
        <v>1</v>
      </c>
      <c r="O8" s="38">
        <v>1</v>
      </c>
    </row>
    <row r="9" spans="1:15" s="1" customFormat="1">
      <c r="A9" s="1" t="s">
        <v>2396</v>
      </c>
      <c r="B9" s="1" t="s">
        <v>2420</v>
      </c>
      <c r="C9" s="1" t="s">
        <v>2421</v>
      </c>
      <c r="D9" s="1" t="s">
        <v>2422</v>
      </c>
      <c r="E9" s="2">
        <v>510</v>
      </c>
      <c r="F9" s="1" t="s">
        <v>2423</v>
      </c>
      <c r="G9" s="2" t="s">
        <v>18</v>
      </c>
      <c r="H9" s="1" t="s">
        <v>8500</v>
      </c>
      <c r="I9" s="3">
        <v>45076.604907407411</v>
      </c>
      <c r="J9" s="4">
        <v>188500</v>
      </c>
      <c r="K9" s="5">
        <v>72900</v>
      </c>
      <c r="L9" s="5">
        <v>80700</v>
      </c>
      <c r="M9" s="5">
        <f t="shared" si="0"/>
        <v>153600</v>
      </c>
      <c r="N9" s="38">
        <v>1</v>
      </c>
      <c r="O9" s="38">
        <v>1</v>
      </c>
    </row>
    <row r="10" spans="1:15" s="1" customFormat="1">
      <c r="A10" s="1" t="s">
        <v>2396</v>
      </c>
      <c r="B10" s="1" t="s">
        <v>2424</v>
      </c>
      <c r="C10" s="1" t="s">
        <v>2425</v>
      </c>
      <c r="D10" s="1" t="s">
        <v>2426</v>
      </c>
      <c r="E10" s="2">
        <v>510</v>
      </c>
      <c r="F10" s="1" t="s">
        <v>2427</v>
      </c>
      <c r="G10" s="2" t="s">
        <v>18</v>
      </c>
      <c r="H10" s="1" t="s">
        <v>8501</v>
      </c>
      <c r="I10" s="3">
        <v>44938.373437499999</v>
      </c>
      <c r="J10" s="4">
        <v>700000</v>
      </c>
      <c r="K10" s="5">
        <v>61500</v>
      </c>
      <c r="L10" s="5">
        <v>619400</v>
      </c>
      <c r="M10" s="5">
        <f t="shared" si="0"/>
        <v>680900</v>
      </c>
      <c r="N10" s="38">
        <v>1</v>
      </c>
      <c r="O10" s="38">
        <v>1</v>
      </c>
    </row>
    <row r="11" spans="1:15" s="1" customFormat="1">
      <c r="A11" s="1" t="s">
        <v>2396</v>
      </c>
      <c r="B11" s="1" t="s">
        <v>2428</v>
      </c>
      <c r="C11" s="1" t="s">
        <v>2429</v>
      </c>
      <c r="D11" s="1" t="s">
        <v>2430</v>
      </c>
      <c r="E11" s="2">
        <v>510</v>
      </c>
      <c r="F11" s="1" t="s">
        <v>2431</v>
      </c>
      <c r="G11" s="2" t="s">
        <v>18</v>
      </c>
      <c r="H11" s="1" t="s">
        <v>8502</v>
      </c>
      <c r="I11" s="3">
        <v>45042.477060185185</v>
      </c>
      <c r="J11" s="4">
        <v>165000</v>
      </c>
      <c r="K11" s="5">
        <v>66900</v>
      </c>
      <c r="L11" s="5">
        <v>63900</v>
      </c>
      <c r="M11" s="5">
        <f t="shared" si="0"/>
        <v>130800</v>
      </c>
      <c r="N11" s="38">
        <v>1.69</v>
      </c>
      <c r="O11" s="38">
        <v>1.72</v>
      </c>
    </row>
    <row r="12" spans="1:15" s="1" customFormat="1">
      <c r="A12" s="1" t="s">
        <v>2396</v>
      </c>
      <c r="B12" s="1" t="s">
        <v>2432</v>
      </c>
      <c r="C12" s="1" t="s">
        <v>2433</v>
      </c>
      <c r="D12" s="1" t="s">
        <v>2430</v>
      </c>
      <c r="E12" s="2">
        <v>510</v>
      </c>
      <c r="F12" s="1" t="s">
        <v>2434</v>
      </c>
      <c r="G12" s="2" t="s">
        <v>18</v>
      </c>
      <c r="H12" s="1" t="s">
        <v>8503</v>
      </c>
      <c r="I12" s="3">
        <v>45265.589305555557</v>
      </c>
      <c r="J12" s="4">
        <v>159900</v>
      </c>
      <c r="K12" s="5">
        <v>47700</v>
      </c>
      <c r="L12" s="5">
        <v>79600</v>
      </c>
      <c r="M12" s="5">
        <f t="shared" si="0"/>
        <v>127300</v>
      </c>
      <c r="N12" s="38">
        <v>1.69</v>
      </c>
      <c r="O12" s="38">
        <v>1.72</v>
      </c>
    </row>
    <row r="13" spans="1:15" s="1" customFormat="1">
      <c r="A13" s="1" t="s">
        <v>2396</v>
      </c>
      <c r="B13" s="1" t="s">
        <v>2435</v>
      </c>
      <c r="C13" s="1" t="s">
        <v>2436</v>
      </c>
      <c r="D13" s="1" t="s">
        <v>2430</v>
      </c>
      <c r="E13" s="2">
        <v>510</v>
      </c>
      <c r="F13" s="1" t="s">
        <v>2437</v>
      </c>
      <c r="G13" s="2" t="s">
        <v>18</v>
      </c>
      <c r="H13" s="1" t="s">
        <v>8504</v>
      </c>
      <c r="I13" s="3">
        <v>45097.34814814815</v>
      </c>
      <c r="J13" s="4">
        <v>310000</v>
      </c>
      <c r="K13" s="5">
        <v>73300</v>
      </c>
      <c r="L13" s="5">
        <v>194600</v>
      </c>
      <c r="M13" s="5">
        <f t="shared" si="0"/>
        <v>267900</v>
      </c>
      <c r="N13" s="38">
        <v>1.69</v>
      </c>
      <c r="O13" s="38">
        <v>1.72</v>
      </c>
    </row>
    <row r="14" spans="1:15" s="1" customFormat="1">
      <c r="A14" s="1" t="s">
        <v>2396</v>
      </c>
      <c r="B14" s="1" t="s">
        <v>2438</v>
      </c>
      <c r="C14" s="1" t="s">
        <v>2439</v>
      </c>
      <c r="D14" s="1" t="s">
        <v>2430</v>
      </c>
      <c r="E14" s="2">
        <v>510</v>
      </c>
      <c r="F14" s="1" t="s">
        <v>2440</v>
      </c>
      <c r="G14" s="2" t="s">
        <v>18</v>
      </c>
      <c r="H14" s="1" t="s">
        <v>8505</v>
      </c>
      <c r="I14" s="3">
        <v>45104.612615740742</v>
      </c>
      <c r="J14" s="4">
        <v>500000</v>
      </c>
      <c r="K14" s="5">
        <v>75000</v>
      </c>
      <c r="L14" s="5">
        <v>414200</v>
      </c>
      <c r="M14" s="5">
        <f t="shared" si="0"/>
        <v>489200</v>
      </c>
      <c r="N14" s="38">
        <v>1.69</v>
      </c>
      <c r="O14" s="38">
        <v>1.72</v>
      </c>
    </row>
    <row r="15" spans="1:15" s="1" customFormat="1">
      <c r="A15" s="1" t="s">
        <v>2396</v>
      </c>
      <c r="B15" s="1" t="s">
        <v>2441</v>
      </c>
      <c r="C15" s="1" t="s">
        <v>2442</v>
      </c>
      <c r="D15" s="1" t="s">
        <v>2430</v>
      </c>
      <c r="E15" s="2">
        <v>510</v>
      </c>
      <c r="F15" s="1" t="s">
        <v>2443</v>
      </c>
      <c r="G15" s="2" t="s">
        <v>18</v>
      </c>
      <c r="H15" s="1" t="s">
        <v>8506</v>
      </c>
      <c r="I15" s="3">
        <v>45063.609699074077</v>
      </c>
      <c r="J15" s="4">
        <v>220000</v>
      </c>
      <c r="K15" s="5">
        <v>62800</v>
      </c>
      <c r="L15" s="5">
        <v>153800</v>
      </c>
      <c r="M15" s="5">
        <f t="shared" si="0"/>
        <v>216600</v>
      </c>
      <c r="N15" s="38">
        <v>1.69</v>
      </c>
      <c r="O15" s="38">
        <v>1.72</v>
      </c>
    </row>
    <row r="16" spans="1:15" s="1" customFormat="1">
      <c r="A16" s="1" t="s">
        <v>2396</v>
      </c>
      <c r="B16" s="1" t="s">
        <v>2444</v>
      </c>
      <c r="C16" s="1" t="s">
        <v>2445</v>
      </c>
      <c r="D16" s="1" t="s">
        <v>2430</v>
      </c>
      <c r="E16" s="2">
        <v>511</v>
      </c>
      <c r="F16" s="1" t="s">
        <v>2446</v>
      </c>
      <c r="G16" s="2" t="s">
        <v>18</v>
      </c>
      <c r="H16" s="1" t="s">
        <v>8507</v>
      </c>
      <c r="I16" s="3">
        <v>45210.680034722223</v>
      </c>
      <c r="J16" s="4">
        <v>140000</v>
      </c>
      <c r="K16" s="5">
        <v>46400</v>
      </c>
      <c r="L16" s="5">
        <v>106400</v>
      </c>
      <c r="M16" s="5">
        <f t="shared" si="0"/>
        <v>152800</v>
      </c>
      <c r="N16" s="38">
        <v>1.69</v>
      </c>
      <c r="O16" s="38">
        <v>1.72</v>
      </c>
    </row>
    <row r="17" spans="1:15" s="1" customFormat="1">
      <c r="A17" s="1" t="s">
        <v>2396</v>
      </c>
      <c r="B17" s="1" t="s">
        <v>2447</v>
      </c>
      <c r="C17" s="1" t="s">
        <v>2448</v>
      </c>
      <c r="D17" s="1" t="s">
        <v>2449</v>
      </c>
      <c r="E17" s="2">
        <v>511</v>
      </c>
      <c r="F17" s="1" t="s">
        <v>2450</v>
      </c>
      <c r="G17" s="2" t="s">
        <v>18</v>
      </c>
      <c r="H17" s="1" t="s">
        <v>8508</v>
      </c>
      <c r="I17" s="3">
        <v>45119.666134259256</v>
      </c>
      <c r="J17" s="4">
        <v>315000</v>
      </c>
      <c r="K17" s="5">
        <v>54100</v>
      </c>
      <c r="L17" s="5">
        <v>201200</v>
      </c>
      <c r="M17" s="5">
        <f t="shared" si="0"/>
        <v>255300</v>
      </c>
      <c r="N17" s="38">
        <v>1.67</v>
      </c>
      <c r="O17" s="38">
        <v>1.67</v>
      </c>
    </row>
    <row r="18" spans="1:15" s="1" customFormat="1">
      <c r="A18" s="1" t="s">
        <v>2396</v>
      </c>
      <c r="B18" s="1" t="s">
        <v>2451</v>
      </c>
      <c r="C18" s="1" t="s">
        <v>2452</v>
      </c>
      <c r="D18" s="1" t="s">
        <v>2449</v>
      </c>
      <c r="E18" s="2">
        <v>510</v>
      </c>
      <c r="F18" s="1" t="s">
        <v>2453</v>
      </c>
      <c r="G18" s="2" t="s">
        <v>18</v>
      </c>
      <c r="H18" s="1" t="s">
        <v>8509</v>
      </c>
      <c r="I18" s="3">
        <v>45154.384097222224</v>
      </c>
      <c r="J18" s="4">
        <v>175000</v>
      </c>
      <c r="K18" s="5">
        <v>46800</v>
      </c>
      <c r="L18" s="5">
        <v>100500</v>
      </c>
      <c r="M18" s="5">
        <f t="shared" si="0"/>
        <v>147300</v>
      </c>
      <c r="N18" s="38">
        <v>1.67</v>
      </c>
      <c r="O18" s="38">
        <v>1.67</v>
      </c>
    </row>
    <row r="19" spans="1:15" s="1" customFormat="1">
      <c r="A19" s="1" t="s">
        <v>2396</v>
      </c>
      <c r="B19" s="1" t="s">
        <v>2454</v>
      </c>
      <c r="C19" s="1" t="s">
        <v>2455</v>
      </c>
      <c r="D19" s="1" t="s">
        <v>2449</v>
      </c>
      <c r="E19" s="2">
        <v>510</v>
      </c>
      <c r="F19" s="1" t="s">
        <v>2456</v>
      </c>
      <c r="G19" s="2" t="s">
        <v>18</v>
      </c>
      <c r="H19" s="1" t="s">
        <v>8510</v>
      </c>
      <c r="I19" s="3">
        <v>44931.536504629628</v>
      </c>
      <c r="J19" s="4">
        <v>225000</v>
      </c>
      <c r="K19" s="5">
        <v>48300</v>
      </c>
      <c r="L19" s="5">
        <v>160500</v>
      </c>
      <c r="M19" s="5">
        <f t="shared" si="0"/>
        <v>208800</v>
      </c>
      <c r="N19" s="38">
        <v>1.67</v>
      </c>
      <c r="O19" s="38">
        <v>1.67</v>
      </c>
    </row>
    <row r="20" spans="1:15" s="1" customFormat="1">
      <c r="A20" s="1" t="s">
        <v>2396</v>
      </c>
      <c r="B20" s="1" t="s">
        <v>2457</v>
      </c>
      <c r="C20" s="1" t="s">
        <v>2458</v>
      </c>
      <c r="D20" s="1" t="s">
        <v>2449</v>
      </c>
      <c r="E20" s="2">
        <v>510</v>
      </c>
      <c r="F20" s="1" t="s">
        <v>2459</v>
      </c>
      <c r="G20" s="2" t="s">
        <v>18</v>
      </c>
      <c r="H20" s="1" t="s">
        <v>8511</v>
      </c>
      <c r="I20" s="3">
        <v>44960.505046296297</v>
      </c>
      <c r="J20" s="4">
        <v>190000</v>
      </c>
      <c r="K20" s="5">
        <v>55000</v>
      </c>
      <c r="L20" s="5">
        <v>124800</v>
      </c>
      <c r="M20" s="5">
        <f t="shared" si="0"/>
        <v>179800</v>
      </c>
      <c r="N20" s="38">
        <v>1.67</v>
      </c>
      <c r="O20" s="38">
        <v>1.67</v>
      </c>
    </row>
    <row r="21" spans="1:15" s="1" customFormat="1">
      <c r="A21" s="1" t="s">
        <v>2396</v>
      </c>
      <c r="B21" s="1" t="s">
        <v>2460</v>
      </c>
      <c r="C21" s="1" t="s">
        <v>2461</v>
      </c>
      <c r="D21" s="1" t="s">
        <v>2449</v>
      </c>
      <c r="E21" s="2">
        <v>511</v>
      </c>
      <c r="F21" s="1" t="s">
        <v>2462</v>
      </c>
      <c r="G21" s="2" t="s">
        <v>18</v>
      </c>
      <c r="H21" s="1" t="s">
        <v>8512</v>
      </c>
      <c r="I21" s="3">
        <v>45226.580312500002</v>
      </c>
      <c r="J21" s="4">
        <v>185000</v>
      </c>
      <c r="K21" s="5">
        <v>46800</v>
      </c>
      <c r="L21" s="5">
        <v>140800</v>
      </c>
      <c r="M21" s="5">
        <f t="shared" si="0"/>
        <v>187600</v>
      </c>
      <c r="N21" s="38">
        <v>1.67</v>
      </c>
      <c r="O21" s="38">
        <v>1.67</v>
      </c>
    </row>
    <row r="22" spans="1:15" s="1" customFormat="1">
      <c r="A22" s="1" t="s">
        <v>2396</v>
      </c>
      <c r="B22" s="1" t="s">
        <v>2463</v>
      </c>
      <c r="C22" s="1" t="s">
        <v>2464</v>
      </c>
      <c r="D22" s="1" t="s">
        <v>2449</v>
      </c>
      <c r="E22" s="2">
        <v>510</v>
      </c>
      <c r="F22" s="1" t="s">
        <v>2465</v>
      </c>
      <c r="G22" s="2" t="s">
        <v>18</v>
      </c>
      <c r="H22" s="1" t="s">
        <v>8513</v>
      </c>
      <c r="I22" s="3">
        <v>45198.577488425923</v>
      </c>
      <c r="J22" s="4">
        <v>155000</v>
      </c>
      <c r="K22" s="5">
        <v>60000</v>
      </c>
      <c r="L22" s="5">
        <v>114700</v>
      </c>
      <c r="M22" s="5">
        <f t="shared" si="0"/>
        <v>174700</v>
      </c>
      <c r="N22" s="38">
        <v>1.67</v>
      </c>
      <c r="O22" s="38">
        <v>1.67</v>
      </c>
    </row>
    <row r="23" spans="1:15" s="1" customFormat="1">
      <c r="A23" s="1" t="s">
        <v>2396</v>
      </c>
      <c r="B23" s="1" t="s">
        <v>2466</v>
      </c>
      <c r="C23" s="1" t="s">
        <v>2467</v>
      </c>
      <c r="D23" s="1" t="s">
        <v>2468</v>
      </c>
      <c r="E23" s="2">
        <v>510</v>
      </c>
      <c r="F23" s="1" t="s">
        <v>2469</v>
      </c>
      <c r="G23" s="2" t="s">
        <v>18</v>
      </c>
      <c r="H23" s="1" t="s">
        <v>8514</v>
      </c>
      <c r="I23" s="3">
        <v>45079.350960648146</v>
      </c>
      <c r="J23" s="4">
        <v>230000</v>
      </c>
      <c r="K23" s="5">
        <v>47900</v>
      </c>
      <c r="L23" s="5">
        <v>140800</v>
      </c>
      <c r="M23" s="5">
        <f t="shared" si="0"/>
        <v>188700</v>
      </c>
      <c r="N23" s="38">
        <v>1.79</v>
      </c>
      <c r="O23" s="38">
        <v>1.8550111187845304</v>
      </c>
    </row>
    <row r="24" spans="1:15" s="1" customFormat="1">
      <c r="A24" s="1" t="s">
        <v>2396</v>
      </c>
      <c r="B24" s="1" t="s">
        <v>2470</v>
      </c>
      <c r="C24" s="1" t="s">
        <v>2471</v>
      </c>
      <c r="D24" s="1" t="s">
        <v>2468</v>
      </c>
      <c r="E24" s="2">
        <v>512</v>
      </c>
      <c r="F24" s="1" t="s">
        <v>2472</v>
      </c>
      <c r="G24" s="2" t="s">
        <v>18</v>
      </c>
      <c r="H24" s="1" t="s">
        <v>8515</v>
      </c>
      <c r="I24" s="3">
        <v>45086.628657407404</v>
      </c>
      <c r="J24" s="4">
        <v>400000</v>
      </c>
      <c r="K24" s="5">
        <v>115900</v>
      </c>
      <c r="L24" s="5">
        <v>212600</v>
      </c>
      <c r="M24" s="5">
        <f t="shared" si="0"/>
        <v>328500</v>
      </c>
      <c r="N24" s="38">
        <v>1.79</v>
      </c>
      <c r="O24" s="38">
        <v>1.8550111187845304</v>
      </c>
    </row>
    <row r="25" spans="1:15" s="1" customFormat="1">
      <c r="A25" s="1" t="s">
        <v>2396</v>
      </c>
      <c r="B25" s="1" t="s">
        <v>2473</v>
      </c>
      <c r="C25" s="1" t="s">
        <v>2474</v>
      </c>
      <c r="D25" s="1" t="s">
        <v>2468</v>
      </c>
      <c r="E25" s="2">
        <v>510</v>
      </c>
      <c r="F25" s="1" t="s">
        <v>2475</v>
      </c>
      <c r="G25" s="2" t="s">
        <v>18</v>
      </c>
      <c r="H25" s="1" t="s">
        <v>8516</v>
      </c>
      <c r="I25" s="3">
        <v>45259.464050925926</v>
      </c>
      <c r="J25" s="4">
        <v>299000</v>
      </c>
      <c r="K25" s="5">
        <v>40900</v>
      </c>
      <c r="L25" s="5">
        <v>211500</v>
      </c>
      <c r="M25" s="5">
        <f t="shared" si="0"/>
        <v>252400</v>
      </c>
      <c r="N25" s="38">
        <v>1.79</v>
      </c>
      <c r="O25" s="38">
        <v>1.8550111187845304</v>
      </c>
    </row>
    <row r="26" spans="1:15" s="1" customFormat="1">
      <c r="A26" s="1" t="s">
        <v>2396</v>
      </c>
      <c r="B26" s="1" t="s">
        <v>2476</v>
      </c>
      <c r="C26" s="1" t="s">
        <v>2477</v>
      </c>
      <c r="D26" s="1" t="s">
        <v>2468</v>
      </c>
      <c r="E26" s="2">
        <v>510</v>
      </c>
      <c r="F26" s="1" t="s">
        <v>2478</v>
      </c>
      <c r="G26" s="2" t="s">
        <v>18</v>
      </c>
      <c r="H26" s="1" t="s">
        <v>8517</v>
      </c>
      <c r="I26" s="3">
        <v>45104.494016203702</v>
      </c>
      <c r="J26" s="4">
        <v>376250</v>
      </c>
      <c r="K26" s="5">
        <v>139000</v>
      </c>
      <c r="L26" s="5">
        <v>192300</v>
      </c>
      <c r="M26" s="5">
        <f t="shared" si="0"/>
        <v>331300</v>
      </c>
      <c r="N26" s="38">
        <v>1.79</v>
      </c>
      <c r="O26" s="38">
        <v>1.8550111187845304</v>
      </c>
    </row>
    <row r="27" spans="1:15" s="1" customFormat="1">
      <c r="A27" s="1" t="s">
        <v>2396</v>
      </c>
      <c r="B27" s="1" t="s">
        <v>2479</v>
      </c>
      <c r="C27" s="1" t="s">
        <v>2480</v>
      </c>
      <c r="D27" s="1" t="s">
        <v>2468</v>
      </c>
      <c r="E27" s="2">
        <v>510</v>
      </c>
      <c r="F27" s="1" t="s">
        <v>2481</v>
      </c>
      <c r="G27" s="2" t="s">
        <v>18</v>
      </c>
      <c r="H27" s="1" t="s">
        <v>8518</v>
      </c>
      <c r="I27" s="3">
        <v>45085.354618055557</v>
      </c>
      <c r="J27" s="4">
        <v>305000</v>
      </c>
      <c r="K27" s="5">
        <v>53700</v>
      </c>
      <c r="L27" s="5">
        <v>218100</v>
      </c>
      <c r="M27" s="5">
        <f t="shared" si="0"/>
        <v>271800</v>
      </c>
      <c r="N27" s="38">
        <v>1.79</v>
      </c>
      <c r="O27" s="38">
        <v>1.8550111187845304</v>
      </c>
    </row>
    <row r="28" spans="1:15" s="1" customFormat="1">
      <c r="A28" s="1" t="s">
        <v>2396</v>
      </c>
      <c r="B28" s="1" t="s">
        <v>2482</v>
      </c>
      <c r="C28" s="1" t="s">
        <v>2483</v>
      </c>
      <c r="D28" s="1" t="s">
        <v>2468</v>
      </c>
      <c r="E28" s="2">
        <v>510</v>
      </c>
      <c r="F28" s="1" t="s">
        <v>2484</v>
      </c>
      <c r="G28" s="2" t="s">
        <v>18</v>
      </c>
      <c r="H28" s="1" t="s">
        <v>8519</v>
      </c>
      <c r="I28" s="3">
        <v>45037.638912037037</v>
      </c>
      <c r="J28" s="4">
        <v>164900</v>
      </c>
      <c r="K28" s="5">
        <v>62200</v>
      </c>
      <c r="L28" s="5">
        <v>86100</v>
      </c>
      <c r="M28" s="5">
        <f t="shared" si="0"/>
        <v>148300</v>
      </c>
      <c r="N28" s="38">
        <v>1.79</v>
      </c>
      <c r="O28" s="38">
        <v>1.8550111187845304</v>
      </c>
    </row>
    <row r="29" spans="1:15" s="1" customFormat="1">
      <c r="A29" s="1" t="s">
        <v>2396</v>
      </c>
      <c r="B29" s="1" t="s">
        <v>2485</v>
      </c>
      <c r="C29" s="1" t="s">
        <v>2486</v>
      </c>
      <c r="D29" s="1" t="s">
        <v>2468</v>
      </c>
      <c r="E29" s="2">
        <v>511</v>
      </c>
      <c r="F29" s="1" t="s">
        <v>2487</v>
      </c>
      <c r="G29" s="2" t="s">
        <v>18</v>
      </c>
      <c r="H29" s="1" t="s">
        <v>8520</v>
      </c>
      <c r="I29" s="3">
        <v>45210.569490740738</v>
      </c>
      <c r="J29" s="4">
        <v>225000</v>
      </c>
      <c r="K29" s="5">
        <v>46800</v>
      </c>
      <c r="L29" s="5">
        <v>167100</v>
      </c>
      <c r="M29" s="5">
        <f t="shared" si="0"/>
        <v>213900</v>
      </c>
      <c r="N29" s="38">
        <v>1.79</v>
      </c>
      <c r="O29" s="38">
        <v>1.8550111187845304</v>
      </c>
    </row>
    <row r="30" spans="1:15" s="1" customFormat="1">
      <c r="A30" s="1" t="s">
        <v>2396</v>
      </c>
      <c r="B30" s="1" t="s">
        <v>2488</v>
      </c>
      <c r="C30" s="1" t="s">
        <v>2489</v>
      </c>
      <c r="D30" s="1" t="s">
        <v>2468</v>
      </c>
      <c r="E30" s="2">
        <v>510</v>
      </c>
      <c r="F30" s="1" t="s">
        <v>2490</v>
      </c>
      <c r="G30" s="2" t="s">
        <v>18</v>
      </c>
      <c r="H30" s="1" t="s">
        <v>8521</v>
      </c>
      <c r="I30" s="3">
        <v>45275.581284722219</v>
      </c>
      <c r="J30" s="4">
        <v>255000</v>
      </c>
      <c r="K30" s="5">
        <v>42800</v>
      </c>
      <c r="L30" s="5">
        <v>203900</v>
      </c>
      <c r="M30" s="5">
        <f t="shared" si="0"/>
        <v>246700</v>
      </c>
      <c r="N30" s="38">
        <v>1.79</v>
      </c>
      <c r="O30" s="38">
        <v>1.8550111187845304</v>
      </c>
    </row>
    <row r="31" spans="1:15" s="1" customFormat="1">
      <c r="A31" s="1" t="s">
        <v>2396</v>
      </c>
      <c r="B31" s="1" t="s">
        <v>2491</v>
      </c>
      <c r="C31" s="1" t="s">
        <v>2492</v>
      </c>
      <c r="D31" s="1" t="s">
        <v>2468</v>
      </c>
      <c r="E31" s="2">
        <v>510</v>
      </c>
      <c r="F31" s="1" t="s">
        <v>2493</v>
      </c>
      <c r="G31" s="2" t="s">
        <v>18</v>
      </c>
      <c r="H31" s="1" t="s">
        <v>8522</v>
      </c>
      <c r="I31" s="3">
        <v>45152.487141203703</v>
      </c>
      <c r="J31" s="4">
        <v>190000</v>
      </c>
      <c r="K31" s="5">
        <v>70900</v>
      </c>
      <c r="L31" s="5">
        <v>120200</v>
      </c>
      <c r="M31" s="5">
        <f t="shared" si="0"/>
        <v>191100</v>
      </c>
      <c r="N31" s="38">
        <v>1.79</v>
      </c>
      <c r="O31" s="38">
        <v>1.8550111187845304</v>
      </c>
    </row>
    <row r="32" spans="1:15" s="1" customFormat="1">
      <c r="A32" s="1" t="s">
        <v>2396</v>
      </c>
      <c r="B32" s="1" t="s">
        <v>2494</v>
      </c>
      <c r="C32" s="1" t="s">
        <v>2495</v>
      </c>
      <c r="D32" s="1" t="s">
        <v>2468</v>
      </c>
      <c r="E32" s="2">
        <v>511</v>
      </c>
      <c r="F32" s="1" t="s">
        <v>2496</v>
      </c>
      <c r="G32" s="2" t="s">
        <v>18</v>
      </c>
      <c r="H32" s="1" t="s">
        <v>8523</v>
      </c>
      <c r="I32" s="3">
        <v>45239.677222222221</v>
      </c>
      <c r="J32" s="4">
        <v>200000</v>
      </c>
      <c r="K32" s="5">
        <v>68800</v>
      </c>
      <c r="L32" s="5">
        <v>141400</v>
      </c>
      <c r="M32" s="5">
        <f t="shared" si="0"/>
        <v>210200</v>
      </c>
      <c r="N32" s="38">
        <v>1.79</v>
      </c>
      <c r="O32" s="38">
        <v>1.8550111187845304</v>
      </c>
    </row>
    <row r="33" spans="1:15" s="1" customFormat="1">
      <c r="A33" s="1" t="s">
        <v>2396</v>
      </c>
      <c r="B33" s="1" t="s">
        <v>2497</v>
      </c>
      <c r="C33" s="1" t="s">
        <v>2498</v>
      </c>
      <c r="D33" s="1" t="s">
        <v>2468</v>
      </c>
      <c r="E33" s="2">
        <v>510</v>
      </c>
      <c r="F33" s="1" t="s">
        <v>2499</v>
      </c>
      <c r="G33" s="2" t="s">
        <v>18</v>
      </c>
      <c r="H33" s="1" t="s">
        <v>8524</v>
      </c>
      <c r="I33" s="3">
        <v>45044.376458333332</v>
      </c>
      <c r="J33" s="4">
        <v>173000</v>
      </c>
      <c r="K33" s="5">
        <v>54500</v>
      </c>
      <c r="L33" s="5">
        <v>183600</v>
      </c>
      <c r="M33" s="5">
        <f t="shared" si="0"/>
        <v>238100</v>
      </c>
      <c r="N33" s="38">
        <v>1.79</v>
      </c>
      <c r="O33" s="38">
        <v>1.8550111187845304</v>
      </c>
    </row>
  </sheetData>
  <conditionalFormatting sqref="B1">
    <cfRule type="duplicateValues" dxfId="251" priority="2"/>
    <cfRule type="duplicateValues" dxfId="250" priority="3"/>
    <cfRule type="duplicateValues" dxfId="249" priority="4"/>
    <cfRule type="duplicateValues" dxfId="248" priority="5"/>
    <cfRule type="duplicateValues" dxfId="247" priority="6"/>
    <cfRule type="duplicateValues" dxfId="246" priority="7"/>
    <cfRule type="duplicateValues" dxfId="245" priority="8"/>
  </conditionalFormatting>
  <conditionalFormatting sqref="B2:B33">
    <cfRule type="duplicateValues" dxfId="244" priority="15"/>
    <cfRule type="duplicateValues" dxfId="243" priority="16"/>
    <cfRule type="duplicateValues" dxfId="242" priority="17"/>
  </conditionalFormatting>
  <conditionalFormatting sqref="B3:B6 B9:B21 B24:B33">
    <cfRule type="duplicateValues" dxfId="241" priority="18"/>
    <cfRule type="duplicateValues" dxfId="240" priority="19"/>
    <cfRule type="duplicateValues" dxfId="239" priority="20"/>
    <cfRule type="duplicateValues" dxfId="238" priority="21"/>
  </conditionalFormatting>
  <conditionalFormatting sqref="E1">
    <cfRule type="cellIs" dxfId="237" priority="1" operator="between">
      <formula>520</formula>
      <formula>530</formula>
    </cfRule>
  </conditionalFormatting>
  <conditionalFormatting sqref="E3:E6 E9:E21 E24:E33">
    <cfRule type="cellIs" dxfId="236" priority="14" operator="between">
      <formula>520</formula>
      <formula>530</formula>
    </cfRule>
  </conditionalFormatting>
  <conditionalFormatting sqref="H1">
    <cfRule type="duplicateValues" dxfId="235" priority="9"/>
    <cfRule type="duplicateValues" dxfId="234" priority="10"/>
    <cfRule type="duplicateValues" dxfId="233" priority="11"/>
    <cfRule type="duplicateValues" dxfId="232" priority="12"/>
  </conditionalFormatting>
  <conditionalFormatting sqref="H2:H33">
    <cfRule type="duplicateValues" dxfId="231" priority="13"/>
  </conditionalFormatting>
  <pageMargins left="0.17" right="0.17" top="0.31" bottom="0.17" header="0.17" footer="0.17"/>
  <pageSetup scale="59" fitToHeight="0" orientation="landscape" r:id="rId1"/>
  <headerFoot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1320E-D264-4C21-A3DF-8FF853E5C914}">
  <sheetPr>
    <pageSetUpPr fitToPage="1"/>
  </sheetPr>
  <dimension ref="A1:O295"/>
  <sheetViews>
    <sheetView tabSelected="1" zoomScaleNormal="100" workbookViewId="0">
      <pane ySplit="1" topLeftCell="A2" activePane="bottomLeft" state="frozen"/>
      <selection activeCell="A2" sqref="A2"/>
      <selection pane="bottomLeft" activeCell="A2" sqref="A2"/>
    </sheetView>
  </sheetViews>
  <sheetFormatPr defaultRowHeight="15"/>
  <cols>
    <col min="1" max="1" width="20.7109375" customWidth="1"/>
    <col min="2" max="2" width="25.7109375" customWidth="1"/>
    <col min="3" max="3" width="18.7109375" customWidth="1"/>
    <col min="4" max="4" width="15.7109375" customWidth="1"/>
    <col min="5" max="5" width="10.7109375" customWidth="1"/>
    <col min="6" max="6" width="26.7109375" customWidth="1"/>
    <col min="7" max="7" width="8.7109375" customWidth="1"/>
    <col min="8" max="8" width="18.7109375" customWidth="1"/>
    <col min="9" max="9" width="10.7109375" customWidth="1"/>
    <col min="10" max="13" width="12.7109375" customWidth="1"/>
    <col min="14" max="14" width="9.7109375" customWidth="1"/>
    <col min="15" max="15" width="10.7109375" customWidth="1"/>
  </cols>
  <sheetData>
    <row r="1" spans="1:15" s="42" customFormat="1" ht="42.75" customHeight="1">
      <c r="A1" s="42" t="s">
        <v>1</v>
      </c>
      <c r="B1" s="42" t="s">
        <v>2</v>
      </c>
      <c r="C1" s="42" t="s">
        <v>3</v>
      </c>
      <c r="D1" s="42" t="s">
        <v>4</v>
      </c>
      <c r="E1" s="39" t="s">
        <v>5</v>
      </c>
      <c r="F1" s="42" t="s">
        <v>6</v>
      </c>
      <c r="G1" s="39" t="s">
        <v>7</v>
      </c>
      <c r="H1" s="42" t="s">
        <v>0</v>
      </c>
      <c r="I1" s="43" t="s">
        <v>8</v>
      </c>
      <c r="J1" s="44" t="s">
        <v>9</v>
      </c>
      <c r="K1" s="45" t="s">
        <v>10</v>
      </c>
      <c r="L1" s="45" t="s">
        <v>11</v>
      </c>
      <c r="M1" s="40" t="s">
        <v>12</v>
      </c>
      <c r="N1" s="41" t="s">
        <v>10131</v>
      </c>
      <c r="O1" s="41" t="s">
        <v>10132</v>
      </c>
    </row>
    <row r="2" spans="1:15" s="1" customFormat="1">
      <c r="A2" s="1" t="s">
        <v>2500</v>
      </c>
      <c r="B2" s="1" t="s">
        <v>2501</v>
      </c>
      <c r="C2" s="1" t="s">
        <v>2502</v>
      </c>
      <c r="D2" s="1" t="s">
        <v>2503</v>
      </c>
      <c r="E2" s="2">
        <v>510</v>
      </c>
      <c r="F2" s="1" t="s">
        <v>2504</v>
      </c>
      <c r="G2" s="2" t="s">
        <v>18</v>
      </c>
      <c r="H2" s="1" t="s">
        <v>8525</v>
      </c>
      <c r="I2" s="3">
        <v>45071.645138888889</v>
      </c>
      <c r="J2" s="4">
        <v>710000</v>
      </c>
      <c r="K2" s="5">
        <v>74200</v>
      </c>
      <c r="L2" s="5">
        <v>279600</v>
      </c>
      <c r="M2" s="5">
        <f t="shared" ref="M2:M42" si="0">SUM(K2:L2)</f>
        <v>353800</v>
      </c>
      <c r="N2" s="38">
        <v>1</v>
      </c>
      <c r="O2" s="38">
        <v>1</v>
      </c>
    </row>
    <row r="3" spans="1:15" s="1" customFormat="1">
      <c r="A3" s="1" t="s">
        <v>2500</v>
      </c>
      <c r="B3" s="1" t="s">
        <v>2505</v>
      </c>
      <c r="C3" s="1" t="s">
        <v>2506</v>
      </c>
      <c r="D3" s="1" t="s">
        <v>2503</v>
      </c>
      <c r="E3" s="2">
        <v>510</v>
      </c>
      <c r="F3" s="1" t="s">
        <v>2507</v>
      </c>
      <c r="G3" s="2" t="s">
        <v>18</v>
      </c>
      <c r="H3" s="1" t="s">
        <v>8526</v>
      </c>
      <c r="I3" s="3">
        <v>45114.683518518519</v>
      </c>
      <c r="J3" s="4">
        <v>550000</v>
      </c>
      <c r="K3" s="5">
        <v>69400</v>
      </c>
      <c r="L3" s="5">
        <v>257300</v>
      </c>
      <c r="M3" s="5">
        <f t="shared" si="0"/>
        <v>326700</v>
      </c>
      <c r="N3" s="38">
        <v>1</v>
      </c>
      <c r="O3" s="38">
        <v>1</v>
      </c>
    </row>
    <row r="4" spans="1:15" s="1" customFormat="1">
      <c r="A4" s="1" t="s">
        <v>2500</v>
      </c>
      <c r="B4" s="1" t="s">
        <v>2508</v>
      </c>
      <c r="C4" s="1" t="s">
        <v>2509</v>
      </c>
      <c r="D4" s="1" t="s">
        <v>2503</v>
      </c>
      <c r="E4" s="2">
        <v>510</v>
      </c>
      <c r="F4" s="1" t="s">
        <v>2510</v>
      </c>
      <c r="G4" s="2" t="s">
        <v>18</v>
      </c>
      <c r="H4" s="1" t="s">
        <v>8527</v>
      </c>
      <c r="I4" s="3">
        <v>45061.4533912037</v>
      </c>
      <c r="J4" s="4">
        <v>585000</v>
      </c>
      <c r="K4" s="5">
        <v>69800</v>
      </c>
      <c r="L4" s="5">
        <v>346000</v>
      </c>
      <c r="M4" s="5">
        <f t="shared" si="0"/>
        <v>415800</v>
      </c>
      <c r="N4" s="38">
        <v>1</v>
      </c>
      <c r="O4" s="38">
        <v>1</v>
      </c>
    </row>
    <row r="5" spans="1:15" s="1" customFormat="1">
      <c r="A5" s="1" t="s">
        <v>2500</v>
      </c>
      <c r="B5" s="1" t="s">
        <v>2511</v>
      </c>
      <c r="C5" s="1" t="s">
        <v>2512</v>
      </c>
      <c r="D5" s="1" t="s">
        <v>2513</v>
      </c>
      <c r="E5" s="2">
        <v>510</v>
      </c>
      <c r="F5" s="1" t="s">
        <v>2514</v>
      </c>
      <c r="G5" s="2" t="s">
        <v>18</v>
      </c>
      <c r="H5" s="1" t="s">
        <v>8528</v>
      </c>
      <c r="I5" s="3">
        <v>45210.385509259257</v>
      </c>
      <c r="J5" s="4">
        <v>336265</v>
      </c>
      <c r="K5" s="5">
        <v>72200</v>
      </c>
      <c r="L5" s="5">
        <v>148300</v>
      </c>
      <c r="M5" s="5">
        <f t="shared" si="0"/>
        <v>220500</v>
      </c>
      <c r="N5" s="38">
        <v>1</v>
      </c>
      <c r="O5" s="38">
        <v>1</v>
      </c>
    </row>
    <row r="6" spans="1:15" s="1" customFormat="1">
      <c r="A6" s="1" t="s">
        <v>2500</v>
      </c>
      <c r="B6" s="1" t="s">
        <v>2515</v>
      </c>
      <c r="C6" s="1" t="s">
        <v>2516</v>
      </c>
      <c r="D6" s="1" t="s">
        <v>2517</v>
      </c>
      <c r="E6" s="2">
        <v>510</v>
      </c>
      <c r="F6" s="1" t="s">
        <v>2518</v>
      </c>
      <c r="G6" s="2" t="s">
        <v>18</v>
      </c>
      <c r="H6" s="1" t="s">
        <v>8529</v>
      </c>
      <c r="I6" s="3">
        <v>44929.608518518522</v>
      </c>
      <c r="J6" s="4">
        <v>725000</v>
      </c>
      <c r="K6" s="5">
        <v>81200</v>
      </c>
      <c r="L6" s="5">
        <v>412600</v>
      </c>
      <c r="M6" s="5">
        <f t="shared" si="0"/>
        <v>493800</v>
      </c>
      <c r="N6" s="38">
        <v>1.47</v>
      </c>
      <c r="O6" s="38">
        <v>1.47</v>
      </c>
    </row>
    <row r="7" spans="1:15" s="1" customFormat="1">
      <c r="A7" s="1" t="s">
        <v>2500</v>
      </c>
      <c r="B7" s="1" t="s">
        <v>2519</v>
      </c>
      <c r="C7" s="1" t="s">
        <v>2520</v>
      </c>
      <c r="D7" s="1" t="s">
        <v>2517</v>
      </c>
      <c r="E7" s="2">
        <v>510</v>
      </c>
      <c r="F7" s="1" t="s">
        <v>2521</v>
      </c>
      <c r="G7" s="2" t="s">
        <v>18</v>
      </c>
      <c r="H7" s="1" t="s">
        <v>8530</v>
      </c>
      <c r="I7" s="3">
        <v>45030.495289351849</v>
      </c>
      <c r="J7" s="4">
        <v>516500</v>
      </c>
      <c r="K7" s="5">
        <v>84600</v>
      </c>
      <c r="L7" s="5">
        <v>326200</v>
      </c>
      <c r="M7" s="5">
        <f t="shared" si="0"/>
        <v>410800</v>
      </c>
      <c r="N7" s="38">
        <v>1.47</v>
      </c>
      <c r="O7" s="38">
        <v>1.47</v>
      </c>
    </row>
    <row r="8" spans="1:15" s="1" customFormat="1">
      <c r="A8" s="1" t="s">
        <v>2500</v>
      </c>
      <c r="B8" s="1" t="s">
        <v>2522</v>
      </c>
      <c r="C8" s="1" t="s">
        <v>2523</v>
      </c>
      <c r="D8" s="1" t="s">
        <v>2517</v>
      </c>
      <c r="E8" s="2">
        <v>510</v>
      </c>
      <c r="F8" s="1" t="s">
        <v>2524</v>
      </c>
      <c r="G8" s="2" t="s">
        <v>18</v>
      </c>
      <c r="H8" s="1" t="s">
        <v>8531</v>
      </c>
      <c r="I8" s="3">
        <v>45259.622511574074</v>
      </c>
      <c r="J8" s="4">
        <v>437000</v>
      </c>
      <c r="K8" s="5">
        <v>64200</v>
      </c>
      <c r="L8" s="5">
        <v>312200</v>
      </c>
      <c r="M8" s="5">
        <f t="shared" si="0"/>
        <v>376400</v>
      </c>
      <c r="N8" s="38">
        <v>1.47</v>
      </c>
      <c r="O8" s="38">
        <v>1.47</v>
      </c>
    </row>
    <row r="9" spans="1:15" s="1" customFormat="1">
      <c r="A9" s="1" t="s">
        <v>2500</v>
      </c>
      <c r="B9" s="1" t="s">
        <v>2525</v>
      </c>
      <c r="C9" s="1" t="s">
        <v>2526</v>
      </c>
      <c r="D9" s="1" t="s">
        <v>2517</v>
      </c>
      <c r="E9" s="2">
        <v>510</v>
      </c>
      <c r="F9" s="1" t="s">
        <v>2527</v>
      </c>
      <c r="G9" s="2" t="s">
        <v>18</v>
      </c>
      <c r="H9" s="1" t="s">
        <v>8532</v>
      </c>
      <c r="I9" s="3">
        <v>45106.407384259262</v>
      </c>
      <c r="J9" s="4">
        <v>961972</v>
      </c>
      <c r="K9" s="5">
        <v>87900</v>
      </c>
      <c r="L9" s="5">
        <v>728400</v>
      </c>
      <c r="M9" s="5">
        <f t="shared" si="0"/>
        <v>816300</v>
      </c>
      <c r="N9" s="38">
        <v>1.47</v>
      </c>
      <c r="O9" s="38">
        <v>1.47</v>
      </c>
    </row>
    <row r="10" spans="1:15" s="1" customFormat="1">
      <c r="A10" s="1" t="s">
        <v>2500</v>
      </c>
      <c r="B10" s="1" t="s">
        <v>2528</v>
      </c>
      <c r="C10" s="1" t="s">
        <v>2529</v>
      </c>
      <c r="D10" s="1" t="s">
        <v>2517</v>
      </c>
      <c r="E10" s="2">
        <v>510</v>
      </c>
      <c r="F10" s="1" t="s">
        <v>2530</v>
      </c>
      <c r="G10" s="2" t="s">
        <v>18</v>
      </c>
      <c r="H10" s="1" t="s">
        <v>8533</v>
      </c>
      <c r="I10" s="3">
        <v>45006.397893518515</v>
      </c>
      <c r="J10" s="4">
        <v>355000</v>
      </c>
      <c r="K10" s="5">
        <v>67700</v>
      </c>
      <c r="L10" s="5">
        <v>249800</v>
      </c>
      <c r="M10" s="5">
        <f t="shared" si="0"/>
        <v>317500</v>
      </c>
      <c r="N10" s="38">
        <v>1.47</v>
      </c>
      <c r="O10" s="38">
        <v>1.47</v>
      </c>
    </row>
    <row r="11" spans="1:15" s="1" customFormat="1">
      <c r="A11" s="1" t="s">
        <v>2500</v>
      </c>
      <c r="B11" s="1" t="s">
        <v>2531</v>
      </c>
      <c r="C11" s="1" t="s">
        <v>2532</v>
      </c>
      <c r="D11" s="1" t="s">
        <v>2517</v>
      </c>
      <c r="E11" s="2">
        <v>510</v>
      </c>
      <c r="F11" s="1" t="s">
        <v>2533</v>
      </c>
      <c r="G11" s="2" t="s">
        <v>18</v>
      </c>
      <c r="H11" s="1" t="s">
        <v>8534</v>
      </c>
      <c r="I11" s="3">
        <v>45093.606064814812</v>
      </c>
      <c r="J11" s="4">
        <v>450000</v>
      </c>
      <c r="K11" s="5">
        <v>83600</v>
      </c>
      <c r="L11" s="5">
        <v>328000</v>
      </c>
      <c r="M11" s="5">
        <f t="shared" si="0"/>
        <v>411600</v>
      </c>
      <c r="N11" s="38">
        <v>1.47</v>
      </c>
      <c r="O11" s="38">
        <v>1.47</v>
      </c>
    </row>
    <row r="12" spans="1:15" s="1" customFormat="1">
      <c r="A12" s="1" t="s">
        <v>2500</v>
      </c>
      <c r="B12" s="1" t="s">
        <v>2534</v>
      </c>
      <c r="C12" s="1" t="s">
        <v>2535</v>
      </c>
      <c r="D12" s="1" t="s">
        <v>2517</v>
      </c>
      <c r="E12" s="2">
        <v>510</v>
      </c>
      <c r="F12" s="1" t="s">
        <v>2536</v>
      </c>
      <c r="G12" s="2" t="s">
        <v>18</v>
      </c>
      <c r="H12" s="1" t="s">
        <v>8535</v>
      </c>
      <c r="I12" s="3">
        <v>44945.459039351852</v>
      </c>
      <c r="J12" s="4">
        <v>478000</v>
      </c>
      <c r="K12" s="5">
        <v>74000</v>
      </c>
      <c r="L12" s="5">
        <v>369600</v>
      </c>
      <c r="M12" s="5">
        <f t="shared" si="0"/>
        <v>443600</v>
      </c>
      <c r="N12" s="38">
        <v>1.47</v>
      </c>
      <c r="O12" s="38">
        <v>1.47</v>
      </c>
    </row>
    <row r="13" spans="1:15" s="1" customFormat="1">
      <c r="A13" s="1" t="s">
        <v>2500</v>
      </c>
      <c r="B13" s="1" t="s">
        <v>2537</v>
      </c>
      <c r="C13" s="1" t="s">
        <v>2538</v>
      </c>
      <c r="D13" s="1" t="s">
        <v>2517</v>
      </c>
      <c r="E13" s="2">
        <v>510</v>
      </c>
      <c r="F13" s="1" t="s">
        <v>2539</v>
      </c>
      <c r="G13" s="2" t="s">
        <v>18</v>
      </c>
      <c r="H13" s="1" t="s">
        <v>8536</v>
      </c>
      <c r="I13" s="3">
        <v>45107.384317129632</v>
      </c>
      <c r="J13" s="4">
        <v>440500</v>
      </c>
      <c r="K13" s="5">
        <v>79100</v>
      </c>
      <c r="L13" s="5">
        <v>336700</v>
      </c>
      <c r="M13" s="5">
        <f t="shared" si="0"/>
        <v>415800</v>
      </c>
      <c r="N13" s="38">
        <v>1.47</v>
      </c>
      <c r="O13" s="38">
        <v>1.47</v>
      </c>
    </row>
    <row r="14" spans="1:15" s="1" customFormat="1">
      <c r="A14" s="1" t="s">
        <v>2500</v>
      </c>
      <c r="B14" s="1" t="s">
        <v>2540</v>
      </c>
      <c r="C14" s="1" t="s">
        <v>2541</v>
      </c>
      <c r="D14" s="1" t="s">
        <v>2517</v>
      </c>
      <c r="E14" s="2">
        <v>510</v>
      </c>
      <c r="F14" s="1" t="s">
        <v>2542</v>
      </c>
      <c r="G14" s="2" t="s">
        <v>18</v>
      </c>
      <c r="H14" s="1" t="s">
        <v>8537</v>
      </c>
      <c r="I14" s="3">
        <v>45126.407268518517</v>
      </c>
      <c r="J14" s="4">
        <v>482500</v>
      </c>
      <c r="K14" s="5">
        <v>75200</v>
      </c>
      <c r="L14" s="5">
        <v>386100</v>
      </c>
      <c r="M14" s="5">
        <f t="shared" si="0"/>
        <v>461300</v>
      </c>
      <c r="N14" s="38">
        <v>1.47</v>
      </c>
      <c r="O14" s="38">
        <v>1.47</v>
      </c>
    </row>
    <row r="15" spans="1:15" s="1" customFormat="1">
      <c r="A15" s="1" t="s">
        <v>2500</v>
      </c>
      <c r="B15" s="1" t="s">
        <v>2543</v>
      </c>
      <c r="C15" s="1" t="s">
        <v>2544</v>
      </c>
      <c r="D15" s="1" t="s">
        <v>2517</v>
      </c>
      <c r="E15" s="2">
        <v>510</v>
      </c>
      <c r="F15" s="1" t="s">
        <v>2545</v>
      </c>
      <c r="G15" s="2" t="s">
        <v>18</v>
      </c>
      <c r="H15" s="1" t="s">
        <v>8538</v>
      </c>
      <c r="I15" s="3">
        <v>45245.410844907405</v>
      </c>
      <c r="J15" s="4">
        <v>459700</v>
      </c>
      <c r="K15" s="5">
        <v>80200</v>
      </c>
      <c r="L15" s="5">
        <v>363900</v>
      </c>
      <c r="M15" s="5">
        <f t="shared" si="0"/>
        <v>444100</v>
      </c>
      <c r="N15" s="38">
        <v>1.47</v>
      </c>
      <c r="O15" s="38">
        <v>1.47</v>
      </c>
    </row>
    <row r="16" spans="1:15" s="1" customFormat="1">
      <c r="A16" s="1" t="s">
        <v>2500</v>
      </c>
      <c r="B16" s="1" t="s">
        <v>2546</v>
      </c>
      <c r="C16" s="1" t="s">
        <v>2547</v>
      </c>
      <c r="D16" s="1" t="s">
        <v>2517</v>
      </c>
      <c r="E16" s="2">
        <v>510</v>
      </c>
      <c r="F16" s="1" t="s">
        <v>2548</v>
      </c>
      <c r="G16" s="2" t="s">
        <v>18</v>
      </c>
      <c r="H16" s="1" t="s">
        <v>8539</v>
      </c>
      <c r="I16" s="3">
        <v>45147.436851851853</v>
      </c>
      <c r="J16" s="4">
        <v>540000</v>
      </c>
      <c r="K16" s="5">
        <v>71400</v>
      </c>
      <c r="L16" s="5">
        <v>450800</v>
      </c>
      <c r="M16" s="5">
        <f t="shared" si="0"/>
        <v>522200</v>
      </c>
      <c r="N16" s="38">
        <v>1.47</v>
      </c>
      <c r="O16" s="38">
        <v>1.47</v>
      </c>
    </row>
    <row r="17" spans="1:15" s="1" customFormat="1">
      <c r="A17" s="1" t="s">
        <v>2500</v>
      </c>
      <c r="B17" s="1" t="s">
        <v>2549</v>
      </c>
      <c r="C17" s="1" t="s">
        <v>2550</v>
      </c>
      <c r="D17" s="1" t="s">
        <v>2517</v>
      </c>
      <c r="E17" s="2">
        <v>510</v>
      </c>
      <c r="F17" s="1" t="s">
        <v>2551</v>
      </c>
      <c r="G17" s="2" t="s">
        <v>18</v>
      </c>
      <c r="H17" s="1" t="s">
        <v>8540</v>
      </c>
      <c r="I17" s="3">
        <v>45119.428715277776</v>
      </c>
      <c r="J17" s="4">
        <v>475000</v>
      </c>
      <c r="K17" s="5">
        <v>69600</v>
      </c>
      <c r="L17" s="5">
        <v>398600</v>
      </c>
      <c r="M17" s="5">
        <f t="shared" si="0"/>
        <v>468200</v>
      </c>
      <c r="N17" s="38">
        <v>1.47</v>
      </c>
      <c r="O17" s="38">
        <v>1.47</v>
      </c>
    </row>
    <row r="18" spans="1:15" s="1" customFormat="1">
      <c r="A18" s="1" t="s">
        <v>2500</v>
      </c>
      <c r="B18" s="1" t="s">
        <v>2552</v>
      </c>
      <c r="C18" s="1" t="s">
        <v>2553</v>
      </c>
      <c r="D18" s="1" t="s">
        <v>2517</v>
      </c>
      <c r="E18" s="2">
        <v>510</v>
      </c>
      <c r="F18" s="1" t="s">
        <v>2554</v>
      </c>
      <c r="G18" s="2" t="s">
        <v>18</v>
      </c>
      <c r="H18" s="1" t="s">
        <v>8541</v>
      </c>
      <c r="I18" s="3">
        <v>45107.37431712963</v>
      </c>
      <c r="J18" s="4">
        <v>420000</v>
      </c>
      <c r="K18" s="5">
        <v>64800</v>
      </c>
      <c r="L18" s="5">
        <v>350800</v>
      </c>
      <c r="M18" s="5">
        <f t="shared" si="0"/>
        <v>415600</v>
      </c>
      <c r="N18" s="38">
        <v>1.47</v>
      </c>
      <c r="O18" s="38">
        <v>1.47</v>
      </c>
    </row>
    <row r="19" spans="1:15" s="1" customFormat="1">
      <c r="A19" s="1" t="s">
        <v>2500</v>
      </c>
      <c r="B19" s="1" t="s">
        <v>2555</v>
      </c>
      <c r="C19" s="1" t="s">
        <v>2556</v>
      </c>
      <c r="D19" s="1" t="s">
        <v>2517</v>
      </c>
      <c r="E19" s="2">
        <v>510</v>
      </c>
      <c r="F19" s="1" t="s">
        <v>2557</v>
      </c>
      <c r="G19" s="2" t="s">
        <v>18</v>
      </c>
      <c r="H19" s="1" t="s">
        <v>8542</v>
      </c>
      <c r="I19" s="3">
        <v>45083.462222222224</v>
      </c>
      <c r="J19" s="4">
        <v>430000</v>
      </c>
      <c r="K19" s="5">
        <v>80100</v>
      </c>
      <c r="L19" s="5">
        <v>346100</v>
      </c>
      <c r="M19" s="5">
        <f t="shared" si="0"/>
        <v>426200</v>
      </c>
      <c r="N19" s="38">
        <v>1.47</v>
      </c>
      <c r="O19" s="38">
        <v>1.47</v>
      </c>
    </row>
    <row r="20" spans="1:15" s="1" customFormat="1">
      <c r="A20" s="1" t="s">
        <v>2500</v>
      </c>
      <c r="B20" s="1" t="s">
        <v>2558</v>
      </c>
      <c r="C20" s="1" t="s">
        <v>2559</v>
      </c>
      <c r="D20" s="1" t="s">
        <v>2517</v>
      </c>
      <c r="E20" s="2">
        <v>510</v>
      </c>
      <c r="F20" s="1" t="s">
        <v>2560</v>
      </c>
      <c r="G20" s="2" t="s">
        <v>18</v>
      </c>
      <c r="H20" s="1" t="s">
        <v>8543</v>
      </c>
      <c r="I20" s="3">
        <v>44959.370752314811</v>
      </c>
      <c r="J20" s="4">
        <v>475000</v>
      </c>
      <c r="K20" s="5">
        <v>90200</v>
      </c>
      <c r="L20" s="5">
        <v>390900</v>
      </c>
      <c r="M20" s="5">
        <f t="shared" si="0"/>
        <v>481100</v>
      </c>
      <c r="N20" s="38">
        <v>1.47</v>
      </c>
      <c r="O20" s="38">
        <v>1.47</v>
      </c>
    </row>
    <row r="21" spans="1:15" s="1" customFormat="1">
      <c r="A21" s="1" t="s">
        <v>2500</v>
      </c>
      <c r="B21" s="1" t="s">
        <v>2561</v>
      </c>
      <c r="C21" s="1" t="s">
        <v>2562</v>
      </c>
      <c r="D21" s="1" t="s">
        <v>2517</v>
      </c>
      <c r="E21" s="2">
        <v>510</v>
      </c>
      <c r="F21" s="1" t="s">
        <v>2563</v>
      </c>
      <c r="G21" s="2" t="s">
        <v>18</v>
      </c>
      <c r="H21" s="1" t="s">
        <v>8544</v>
      </c>
      <c r="I21" s="3">
        <v>45252.602106481485</v>
      </c>
      <c r="J21" s="4">
        <v>480000</v>
      </c>
      <c r="K21" s="5">
        <v>77900</v>
      </c>
      <c r="L21" s="5">
        <v>415100</v>
      </c>
      <c r="M21" s="5">
        <f t="shared" si="0"/>
        <v>493000</v>
      </c>
      <c r="N21" s="38">
        <v>1.47</v>
      </c>
      <c r="O21" s="38">
        <v>1.47</v>
      </c>
    </row>
    <row r="22" spans="1:15" s="1" customFormat="1">
      <c r="A22" s="1" t="s">
        <v>2500</v>
      </c>
      <c r="B22" s="1" t="s">
        <v>2564</v>
      </c>
      <c r="C22" s="1" t="s">
        <v>2565</v>
      </c>
      <c r="D22" s="1" t="s">
        <v>2517</v>
      </c>
      <c r="E22" s="2">
        <v>510</v>
      </c>
      <c r="F22" s="1" t="s">
        <v>2566</v>
      </c>
      <c r="G22" s="2" t="s">
        <v>18</v>
      </c>
      <c r="H22" s="1" t="s">
        <v>8545</v>
      </c>
      <c r="I22" s="3">
        <v>45119.377789351849</v>
      </c>
      <c r="J22" s="4">
        <v>375000</v>
      </c>
      <c r="K22" s="5">
        <v>72300</v>
      </c>
      <c r="L22" s="5">
        <v>334900</v>
      </c>
      <c r="M22" s="5">
        <f t="shared" si="0"/>
        <v>407200</v>
      </c>
      <c r="N22" s="38">
        <v>1.47</v>
      </c>
      <c r="O22" s="38">
        <v>1.47</v>
      </c>
    </row>
    <row r="23" spans="1:15" s="1" customFormat="1">
      <c r="A23" s="1" t="s">
        <v>2500</v>
      </c>
      <c r="B23" s="1" t="s">
        <v>2567</v>
      </c>
      <c r="C23" s="1" t="s">
        <v>2568</v>
      </c>
      <c r="D23" s="1" t="s">
        <v>2517</v>
      </c>
      <c r="E23" s="2">
        <v>510</v>
      </c>
      <c r="F23" s="1" t="s">
        <v>2569</v>
      </c>
      <c r="G23" s="2" t="s">
        <v>18</v>
      </c>
      <c r="H23" s="1" t="s">
        <v>8546</v>
      </c>
      <c r="I23" s="3">
        <v>45029.550381944442</v>
      </c>
      <c r="J23" s="4">
        <v>364900</v>
      </c>
      <c r="K23" s="5">
        <v>79800</v>
      </c>
      <c r="L23" s="5">
        <v>332200</v>
      </c>
      <c r="M23" s="5">
        <f t="shared" si="0"/>
        <v>412000</v>
      </c>
      <c r="N23" s="38">
        <v>1.47</v>
      </c>
      <c r="O23" s="38">
        <v>1.47</v>
      </c>
    </row>
    <row r="24" spans="1:15" s="1" customFormat="1">
      <c r="A24" s="1" t="s">
        <v>2500</v>
      </c>
      <c r="B24" s="1" t="s">
        <v>2570</v>
      </c>
      <c r="C24" s="1" t="s">
        <v>2571</v>
      </c>
      <c r="D24" s="1" t="s">
        <v>2517</v>
      </c>
      <c r="E24" s="2">
        <v>510</v>
      </c>
      <c r="F24" s="1" t="s">
        <v>2572</v>
      </c>
      <c r="G24" s="2" t="s">
        <v>18</v>
      </c>
      <c r="H24" s="1" t="s">
        <v>8547</v>
      </c>
      <c r="I24" s="3">
        <v>45083.44902777778</v>
      </c>
      <c r="J24" s="4">
        <v>410000</v>
      </c>
      <c r="K24" s="5">
        <v>87900</v>
      </c>
      <c r="L24" s="5">
        <v>378100</v>
      </c>
      <c r="M24" s="5">
        <f t="shared" si="0"/>
        <v>466000</v>
      </c>
      <c r="N24" s="38">
        <v>1.47</v>
      </c>
      <c r="O24" s="38">
        <v>1.47</v>
      </c>
    </row>
    <row r="25" spans="1:15" s="1" customFormat="1">
      <c r="A25" s="1" t="s">
        <v>2500</v>
      </c>
      <c r="B25" s="1" t="s">
        <v>2573</v>
      </c>
      <c r="C25" s="1" t="s">
        <v>2574</v>
      </c>
      <c r="D25" s="1" t="s">
        <v>2517</v>
      </c>
      <c r="E25" s="2">
        <v>510</v>
      </c>
      <c r="F25" s="1" t="s">
        <v>2575</v>
      </c>
      <c r="G25" s="2" t="s">
        <v>18</v>
      </c>
      <c r="H25" s="1" t="s">
        <v>8548</v>
      </c>
      <c r="I25" s="3">
        <v>45231.547164351854</v>
      </c>
      <c r="J25" s="4">
        <v>270000</v>
      </c>
      <c r="K25" s="5">
        <v>75900</v>
      </c>
      <c r="L25" s="5">
        <v>310300</v>
      </c>
      <c r="M25" s="5">
        <f t="shared" si="0"/>
        <v>386200</v>
      </c>
      <c r="N25" s="38">
        <v>1.47</v>
      </c>
      <c r="O25" s="38">
        <v>1.47</v>
      </c>
    </row>
    <row r="26" spans="1:15" s="1" customFormat="1">
      <c r="A26" s="1" t="s">
        <v>2500</v>
      </c>
      <c r="B26" s="1" t="s">
        <v>2576</v>
      </c>
      <c r="C26" s="1" t="s">
        <v>2577</v>
      </c>
      <c r="D26" s="1" t="s">
        <v>2578</v>
      </c>
      <c r="E26" s="2">
        <v>510</v>
      </c>
      <c r="F26" s="1" t="s">
        <v>2579</v>
      </c>
      <c r="G26" s="2" t="s">
        <v>18</v>
      </c>
      <c r="H26" s="1" t="s">
        <v>8549</v>
      </c>
      <c r="I26" s="3">
        <v>44967.390856481485</v>
      </c>
      <c r="J26" s="4">
        <v>390000</v>
      </c>
      <c r="K26" s="5">
        <v>110000</v>
      </c>
      <c r="L26" s="5">
        <v>222600</v>
      </c>
      <c r="M26" s="5">
        <f t="shared" si="0"/>
        <v>332600</v>
      </c>
      <c r="N26" s="38">
        <v>1.38</v>
      </c>
      <c r="O26" s="38">
        <v>1.38</v>
      </c>
    </row>
    <row r="27" spans="1:15" s="1" customFormat="1">
      <c r="A27" s="1" t="s">
        <v>2500</v>
      </c>
      <c r="B27" s="1" t="s">
        <v>2580</v>
      </c>
      <c r="C27" s="1" t="s">
        <v>2581</v>
      </c>
      <c r="D27" s="1" t="s">
        <v>2578</v>
      </c>
      <c r="E27" s="2">
        <v>510</v>
      </c>
      <c r="F27" s="1" t="s">
        <v>2582</v>
      </c>
      <c r="G27" s="2" t="s">
        <v>18</v>
      </c>
      <c r="H27" s="1" t="s">
        <v>8550</v>
      </c>
      <c r="I27" s="3">
        <v>45287.633125</v>
      </c>
      <c r="J27" s="4">
        <v>475000</v>
      </c>
      <c r="K27" s="5">
        <v>102900</v>
      </c>
      <c r="L27" s="5">
        <v>306900</v>
      </c>
      <c r="M27" s="5">
        <f t="shared" si="0"/>
        <v>409800</v>
      </c>
      <c r="N27" s="38">
        <v>1.38</v>
      </c>
      <c r="O27" s="38">
        <v>1.38</v>
      </c>
    </row>
    <row r="28" spans="1:15" s="1" customFormat="1">
      <c r="A28" s="1" t="s">
        <v>2500</v>
      </c>
      <c r="B28" s="1" t="s">
        <v>2583</v>
      </c>
      <c r="C28" s="1" t="s">
        <v>2584</v>
      </c>
      <c r="D28" s="1" t="s">
        <v>2578</v>
      </c>
      <c r="E28" s="2">
        <v>510</v>
      </c>
      <c r="F28" s="1" t="s">
        <v>2585</v>
      </c>
      <c r="G28" s="2" t="s">
        <v>18</v>
      </c>
      <c r="H28" s="1" t="s">
        <v>8551</v>
      </c>
      <c r="I28" s="3">
        <v>45176.466249999998</v>
      </c>
      <c r="J28" s="4">
        <v>455000</v>
      </c>
      <c r="K28" s="5">
        <v>115500</v>
      </c>
      <c r="L28" s="5">
        <v>283600</v>
      </c>
      <c r="M28" s="5">
        <f t="shared" si="0"/>
        <v>399100</v>
      </c>
      <c r="N28" s="38">
        <v>1.38</v>
      </c>
      <c r="O28" s="38">
        <v>1.38</v>
      </c>
    </row>
    <row r="29" spans="1:15" s="1" customFormat="1">
      <c r="A29" s="1" t="s">
        <v>2500</v>
      </c>
      <c r="B29" s="1" t="s">
        <v>2586</v>
      </c>
      <c r="C29" s="1" t="s">
        <v>2587</v>
      </c>
      <c r="D29" s="1" t="s">
        <v>2578</v>
      </c>
      <c r="E29" s="2">
        <v>510</v>
      </c>
      <c r="F29" s="1" t="s">
        <v>2588</v>
      </c>
      <c r="G29" s="2" t="s">
        <v>18</v>
      </c>
      <c r="H29" s="1" t="s">
        <v>8552</v>
      </c>
      <c r="I29" s="3">
        <v>45177.35052083333</v>
      </c>
      <c r="J29" s="4">
        <v>435000</v>
      </c>
      <c r="K29" s="5">
        <v>126000</v>
      </c>
      <c r="L29" s="5">
        <v>259900</v>
      </c>
      <c r="M29" s="5">
        <f t="shared" si="0"/>
        <v>385900</v>
      </c>
      <c r="N29" s="38">
        <v>1.38</v>
      </c>
      <c r="O29" s="38">
        <v>1.38</v>
      </c>
    </row>
    <row r="30" spans="1:15" s="1" customFormat="1">
      <c r="A30" s="1" t="s">
        <v>2500</v>
      </c>
      <c r="B30" s="1" t="s">
        <v>2589</v>
      </c>
      <c r="C30" s="1" t="s">
        <v>2590</v>
      </c>
      <c r="D30" s="1" t="s">
        <v>2591</v>
      </c>
      <c r="E30" s="2">
        <v>510</v>
      </c>
      <c r="F30" s="1" t="s">
        <v>2592</v>
      </c>
      <c r="G30" s="2" t="s">
        <v>18</v>
      </c>
      <c r="H30" s="1" t="s">
        <v>8553</v>
      </c>
      <c r="I30" s="3">
        <v>45184.630567129629</v>
      </c>
      <c r="J30" s="4">
        <v>576720</v>
      </c>
      <c r="K30" s="5">
        <v>136600</v>
      </c>
      <c r="L30" s="5">
        <v>322800</v>
      </c>
      <c r="M30" s="5">
        <f t="shared" si="0"/>
        <v>459400</v>
      </c>
      <c r="N30" s="38">
        <v>1.43</v>
      </c>
      <c r="O30" s="38">
        <v>1.63</v>
      </c>
    </row>
    <row r="31" spans="1:15" s="1" customFormat="1">
      <c r="A31" s="1" t="s">
        <v>2500</v>
      </c>
      <c r="B31" s="1" t="s">
        <v>2593</v>
      </c>
      <c r="C31" s="1" t="s">
        <v>2594</v>
      </c>
      <c r="D31" s="1" t="s">
        <v>2591</v>
      </c>
      <c r="E31" s="2">
        <v>510</v>
      </c>
      <c r="F31" s="1" t="s">
        <v>2595</v>
      </c>
      <c r="G31" s="2" t="s">
        <v>18</v>
      </c>
      <c r="H31" s="1" t="s">
        <v>8554</v>
      </c>
      <c r="I31" s="3">
        <v>45128.398055555554</v>
      </c>
      <c r="J31" s="4">
        <v>490000</v>
      </c>
      <c r="K31" s="5">
        <v>102400</v>
      </c>
      <c r="L31" s="5">
        <v>302100</v>
      </c>
      <c r="M31" s="5">
        <f t="shared" si="0"/>
        <v>404500</v>
      </c>
      <c r="N31" s="38">
        <v>1.43</v>
      </c>
      <c r="O31" s="38">
        <v>1.63</v>
      </c>
    </row>
    <row r="32" spans="1:15" s="1" customFormat="1">
      <c r="A32" s="1" t="s">
        <v>2500</v>
      </c>
      <c r="B32" s="1" t="s">
        <v>2596</v>
      </c>
      <c r="C32" s="1" t="s">
        <v>2597</v>
      </c>
      <c r="D32" s="1" t="s">
        <v>2591</v>
      </c>
      <c r="E32" s="2">
        <v>510</v>
      </c>
      <c r="F32" s="1" t="s">
        <v>2598</v>
      </c>
      <c r="G32" s="2" t="s">
        <v>18</v>
      </c>
      <c r="H32" s="1" t="s">
        <v>8555</v>
      </c>
      <c r="I32" s="3">
        <v>45141.606365740743</v>
      </c>
      <c r="J32" s="4">
        <v>500000</v>
      </c>
      <c r="K32" s="5">
        <v>106100</v>
      </c>
      <c r="L32" s="5">
        <v>310700</v>
      </c>
      <c r="M32" s="5">
        <f t="shared" si="0"/>
        <v>416800</v>
      </c>
      <c r="N32" s="38">
        <v>1.43</v>
      </c>
      <c r="O32" s="38">
        <v>1.63</v>
      </c>
    </row>
    <row r="33" spans="1:15" s="1" customFormat="1">
      <c r="A33" s="1" t="s">
        <v>2500</v>
      </c>
      <c r="B33" s="1" t="s">
        <v>2599</v>
      </c>
      <c r="C33" s="1" t="s">
        <v>2600</v>
      </c>
      <c r="D33" s="1" t="s">
        <v>2591</v>
      </c>
      <c r="E33" s="2">
        <v>510</v>
      </c>
      <c r="F33" s="1" t="s">
        <v>2601</v>
      </c>
      <c r="G33" s="2" t="s">
        <v>18</v>
      </c>
      <c r="H33" s="1" t="s">
        <v>8556</v>
      </c>
      <c r="I33" s="3">
        <v>45122.344456018516</v>
      </c>
      <c r="J33" s="4">
        <v>547000</v>
      </c>
      <c r="K33" s="5">
        <v>111300</v>
      </c>
      <c r="L33" s="5">
        <v>346800</v>
      </c>
      <c r="M33" s="5">
        <f t="shared" si="0"/>
        <v>458100</v>
      </c>
      <c r="N33" s="38">
        <v>1.43</v>
      </c>
      <c r="O33" s="38">
        <v>1.63</v>
      </c>
    </row>
    <row r="34" spans="1:15" s="1" customFormat="1">
      <c r="A34" s="1" t="s">
        <v>2500</v>
      </c>
      <c r="B34" s="1" t="s">
        <v>2602</v>
      </c>
      <c r="C34" s="1" t="s">
        <v>2603</v>
      </c>
      <c r="D34" s="1" t="s">
        <v>2591</v>
      </c>
      <c r="E34" s="2">
        <v>510</v>
      </c>
      <c r="F34" s="1" t="s">
        <v>2604</v>
      </c>
      <c r="G34" s="2" t="s">
        <v>18</v>
      </c>
      <c r="H34" s="1" t="s">
        <v>8557</v>
      </c>
      <c r="I34" s="3">
        <v>45085.650277777779</v>
      </c>
      <c r="J34" s="4">
        <v>470000</v>
      </c>
      <c r="K34" s="5">
        <v>105400</v>
      </c>
      <c r="L34" s="5">
        <v>290300</v>
      </c>
      <c r="M34" s="5">
        <f t="shared" si="0"/>
        <v>395700</v>
      </c>
      <c r="N34" s="38">
        <v>1.43</v>
      </c>
      <c r="O34" s="38">
        <v>1.63</v>
      </c>
    </row>
    <row r="35" spans="1:15" s="1" customFormat="1">
      <c r="A35" s="1" t="s">
        <v>2500</v>
      </c>
      <c r="B35" s="1" t="s">
        <v>2605</v>
      </c>
      <c r="C35" s="1" t="s">
        <v>2606</v>
      </c>
      <c r="D35" s="1" t="s">
        <v>2591</v>
      </c>
      <c r="E35" s="2">
        <v>510</v>
      </c>
      <c r="F35" s="1" t="s">
        <v>2607</v>
      </c>
      <c r="G35" s="2" t="s">
        <v>18</v>
      </c>
      <c r="H35" s="1" t="s">
        <v>8558</v>
      </c>
      <c r="I35" s="3">
        <v>44949.552546296298</v>
      </c>
      <c r="J35" s="4">
        <v>500000</v>
      </c>
      <c r="K35" s="5">
        <v>122900</v>
      </c>
      <c r="L35" s="5">
        <v>304900</v>
      </c>
      <c r="M35" s="5">
        <f t="shared" si="0"/>
        <v>427800</v>
      </c>
      <c r="N35" s="38">
        <v>1.43</v>
      </c>
      <c r="O35" s="38">
        <v>1.63</v>
      </c>
    </row>
    <row r="36" spans="1:15" s="1" customFormat="1">
      <c r="A36" s="1" t="s">
        <v>2500</v>
      </c>
      <c r="B36" s="1" t="s">
        <v>2608</v>
      </c>
      <c r="C36" s="1" t="s">
        <v>2609</v>
      </c>
      <c r="D36" s="1" t="s">
        <v>2591</v>
      </c>
      <c r="E36" s="2">
        <v>510</v>
      </c>
      <c r="F36" s="1" t="s">
        <v>2610</v>
      </c>
      <c r="G36" s="2" t="s">
        <v>18</v>
      </c>
      <c r="H36" s="1" t="s">
        <v>8559</v>
      </c>
      <c r="I36" s="3">
        <v>45041.617268518516</v>
      </c>
      <c r="J36" s="4">
        <v>480000</v>
      </c>
      <c r="K36" s="5">
        <v>111600</v>
      </c>
      <c r="L36" s="5">
        <v>305400</v>
      </c>
      <c r="M36" s="5">
        <f t="shared" si="0"/>
        <v>417000</v>
      </c>
      <c r="N36" s="38">
        <v>1.43</v>
      </c>
      <c r="O36" s="38">
        <v>1.63</v>
      </c>
    </row>
    <row r="37" spans="1:15" s="1" customFormat="1">
      <c r="A37" s="1" t="s">
        <v>2500</v>
      </c>
      <c r="B37" s="1" t="s">
        <v>2611</v>
      </c>
      <c r="C37" s="1" t="s">
        <v>2612</v>
      </c>
      <c r="D37" s="1" t="s">
        <v>2591</v>
      </c>
      <c r="E37" s="2">
        <v>510</v>
      </c>
      <c r="F37" s="1" t="s">
        <v>2613</v>
      </c>
      <c r="G37" s="2" t="s">
        <v>18</v>
      </c>
      <c r="H37" s="1" t="s">
        <v>8560</v>
      </c>
      <c r="I37" s="3">
        <v>45161.353206018517</v>
      </c>
      <c r="J37" s="4">
        <v>585000</v>
      </c>
      <c r="K37" s="5">
        <v>155100</v>
      </c>
      <c r="L37" s="5">
        <v>358300</v>
      </c>
      <c r="M37" s="5">
        <f t="shared" si="0"/>
        <v>513400</v>
      </c>
      <c r="N37" s="38">
        <v>1.43</v>
      </c>
      <c r="O37" s="38">
        <v>1.63</v>
      </c>
    </row>
    <row r="38" spans="1:15" s="1" customFormat="1">
      <c r="A38" s="1" t="s">
        <v>2500</v>
      </c>
      <c r="B38" s="1" t="s">
        <v>2614</v>
      </c>
      <c r="C38" s="1" t="s">
        <v>2615</v>
      </c>
      <c r="D38" s="1" t="s">
        <v>2591</v>
      </c>
      <c r="E38" s="2">
        <v>510</v>
      </c>
      <c r="F38" s="1" t="s">
        <v>2616</v>
      </c>
      <c r="G38" s="2" t="s">
        <v>18</v>
      </c>
      <c r="H38" s="1" t="s">
        <v>8561</v>
      </c>
      <c r="I38" s="3">
        <v>45202.386817129627</v>
      </c>
      <c r="J38" s="4">
        <v>509900</v>
      </c>
      <c r="K38" s="5">
        <v>118600</v>
      </c>
      <c r="L38" s="5">
        <v>330300</v>
      </c>
      <c r="M38" s="5">
        <f t="shared" si="0"/>
        <v>448900</v>
      </c>
      <c r="N38" s="38">
        <v>1.43</v>
      </c>
      <c r="O38" s="38">
        <v>1.63</v>
      </c>
    </row>
    <row r="39" spans="1:15" s="1" customFormat="1">
      <c r="A39" s="1" t="s">
        <v>2500</v>
      </c>
      <c r="B39" s="1" t="s">
        <v>2617</v>
      </c>
      <c r="C39" s="1" t="s">
        <v>2618</v>
      </c>
      <c r="D39" s="1" t="s">
        <v>2591</v>
      </c>
      <c r="E39" s="2">
        <v>510</v>
      </c>
      <c r="F39" s="1" t="s">
        <v>2619</v>
      </c>
      <c r="G39" s="2" t="s">
        <v>18</v>
      </c>
      <c r="H39" s="1" t="s">
        <v>8562</v>
      </c>
      <c r="I39" s="3">
        <v>45037.571111111109</v>
      </c>
      <c r="J39" s="4">
        <v>549000</v>
      </c>
      <c r="K39" s="5">
        <v>116800</v>
      </c>
      <c r="L39" s="5">
        <v>380700</v>
      </c>
      <c r="M39" s="5">
        <f t="shared" si="0"/>
        <v>497500</v>
      </c>
      <c r="N39" s="38">
        <v>1.43</v>
      </c>
      <c r="O39" s="38">
        <v>1.63</v>
      </c>
    </row>
    <row r="40" spans="1:15" s="1" customFormat="1">
      <c r="A40" s="1" t="s">
        <v>2500</v>
      </c>
      <c r="B40" s="1" t="s">
        <v>2620</v>
      </c>
      <c r="C40" s="1" t="s">
        <v>2621</v>
      </c>
      <c r="D40" s="1" t="s">
        <v>2591</v>
      </c>
      <c r="E40" s="2">
        <v>510</v>
      </c>
      <c r="F40" s="1" t="s">
        <v>2622</v>
      </c>
      <c r="G40" s="2" t="s">
        <v>18</v>
      </c>
      <c r="H40" s="1" t="s">
        <v>8563</v>
      </c>
      <c r="I40" s="3">
        <v>45100.620740740742</v>
      </c>
      <c r="J40" s="4">
        <v>390000</v>
      </c>
      <c r="K40" s="5">
        <v>107700</v>
      </c>
      <c r="L40" s="5">
        <v>252600</v>
      </c>
      <c r="M40" s="5">
        <f t="shared" si="0"/>
        <v>360300</v>
      </c>
      <c r="N40" s="38">
        <v>1.43</v>
      </c>
      <c r="O40" s="38">
        <v>1.63</v>
      </c>
    </row>
    <row r="41" spans="1:15" s="1" customFormat="1">
      <c r="A41" s="1" t="s">
        <v>2500</v>
      </c>
      <c r="B41" s="1" t="s">
        <v>2623</v>
      </c>
      <c r="C41" s="1" t="s">
        <v>2624</v>
      </c>
      <c r="D41" s="1" t="s">
        <v>2591</v>
      </c>
      <c r="E41" s="2">
        <v>510</v>
      </c>
      <c r="F41" s="1" t="s">
        <v>2625</v>
      </c>
      <c r="G41" s="2" t="s">
        <v>18</v>
      </c>
      <c r="H41" s="1" t="s">
        <v>8564</v>
      </c>
      <c r="I41" s="3">
        <v>44953.446875000001</v>
      </c>
      <c r="J41" s="4">
        <v>589000</v>
      </c>
      <c r="K41" s="5">
        <v>104000</v>
      </c>
      <c r="L41" s="5">
        <v>451600</v>
      </c>
      <c r="M41" s="5">
        <f t="shared" si="0"/>
        <v>555600</v>
      </c>
      <c r="N41" s="38">
        <v>1.43</v>
      </c>
      <c r="O41" s="38">
        <v>1.63</v>
      </c>
    </row>
    <row r="42" spans="1:15" s="1" customFormat="1">
      <c r="A42" s="1" t="s">
        <v>2500</v>
      </c>
      <c r="B42" s="1" t="s">
        <v>2626</v>
      </c>
      <c r="C42" s="1" t="s">
        <v>2627</v>
      </c>
      <c r="D42" s="1" t="s">
        <v>2591</v>
      </c>
      <c r="E42" s="2">
        <v>510</v>
      </c>
      <c r="F42" s="1" t="s">
        <v>2628</v>
      </c>
      <c r="G42" s="2" t="s">
        <v>18</v>
      </c>
      <c r="H42" s="1" t="s">
        <v>8565</v>
      </c>
      <c r="I42" s="3">
        <v>45086.349942129629</v>
      </c>
      <c r="J42" s="4">
        <v>425000</v>
      </c>
      <c r="K42" s="5">
        <v>109600</v>
      </c>
      <c r="L42" s="5">
        <v>299100</v>
      </c>
      <c r="M42" s="5">
        <f t="shared" si="0"/>
        <v>408700</v>
      </c>
      <c r="N42" s="38">
        <v>1.43</v>
      </c>
      <c r="O42" s="38">
        <v>1.63</v>
      </c>
    </row>
    <row r="43" spans="1:15" s="1" customFormat="1">
      <c r="A43" s="1" t="s">
        <v>2500</v>
      </c>
      <c r="B43" s="1" t="s">
        <v>2629</v>
      </c>
      <c r="C43" s="1" t="s">
        <v>2630</v>
      </c>
      <c r="D43" s="1" t="s">
        <v>2591</v>
      </c>
      <c r="E43" s="2">
        <v>510</v>
      </c>
      <c r="F43" s="1" t="s">
        <v>2631</v>
      </c>
      <c r="G43" s="2" t="s">
        <v>18</v>
      </c>
      <c r="H43" s="1" t="s">
        <v>8566</v>
      </c>
      <c r="I43" s="3">
        <v>45133.375833333332</v>
      </c>
      <c r="J43" s="4">
        <v>489000</v>
      </c>
      <c r="K43" s="5">
        <v>123200</v>
      </c>
      <c r="L43" s="5">
        <v>351500</v>
      </c>
      <c r="M43" s="5">
        <f>SUM(K43:L43)+300</f>
        <v>475000</v>
      </c>
      <c r="N43" s="38">
        <v>1.43</v>
      </c>
      <c r="O43" s="38">
        <v>1.63</v>
      </c>
    </row>
    <row r="44" spans="1:15" s="1" customFormat="1">
      <c r="A44" s="1" t="s">
        <v>2500</v>
      </c>
      <c r="B44" s="1" t="s">
        <v>2632</v>
      </c>
      <c r="C44" s="1" t="s">
        <v>2633</v>
      </c>
      <c r="D44" s="1" t="s">
        <v>2634</v>
      </c>
      <c r="E44" s="2">
        <v>500</v>
      </c>
      <c r="F44" s="1" t="s">
        <v>2635</v>
      </c>
      <c r="G44" s="2" t="s">
        <v>18</v>
      </c>
      <c r="H44" s="1" t="s">
        <v>8566</v>
      </c>
      <c r="I44" s="3">
        <v>45133.375833333332</v>
      </c>
      <c r="J44" s="4"/>
      <c r="K44" s="5">
        <v>300</v>
      </c>
      <c r="L44" s="5">
        <v>0</v>
      </c>
      <c r="M44" s="5"/>
      <c r="N44" s="38">
        <v>1.62</v>
      </c>
      <c r="O44" s="38">
        <v>1.9561717352415029</v>
      </c>
    </row>
    <row r="45" spans="1:15" s="1" customFormat="1">
      <c r="A45" s="1" t="s">
        <v>2500</v>
      </c>
      <c r="B45" s="1" t="s">
        <v>2636</v>
      </c>
      <c r="C45" s="1" t="s">
        <v>2637</v>
      </c>
      <c r="D45" s="1" t="s">
        <v>2591</v>
      </c>
      <c r="E45" s="2">
        <v>510</v>
      </c>
      <c r="F45" s="1" t="s">
        <v>2638</v>
      </c>
      <c r="G45" s="2" t="s">
        <v>18</v>
      </c>
      <c r="H45" s="1" t="s">
        <v>8567</v>
      </c>
      <c r="I45" s="3">
        <v>45232.525173611109</v>
      </c>
      <c r="J45" s="4">
        <v>495000</v>
      </c>
      <c r="K45" s="5">
        <v>119900</v>
      </c>
      <c r="L45" s="5">
        <v>375300</v>
      </c>
      <c r="M45" s="5">
        <f>SUM(K45:L45)+800</f>
        <v>496000</v>
      </c>
      <c r="N45" s="38">
        <v>1.43</v>
      </c>
      <c r="O45" s="38">
        <v>1.63</v>
      </c>
    </row>
    <row r="46" spans="1:15" s="1" customFormat="1">
      <c r="A46" s="1" t="s">
        <v>2500</v>
      </c>
      <c r="B46" s="1" t="s">
        <v>2639</v>
      </c>
      <c r="C46" s="1" t="s">
        <v>2640</v>
      </c>
      <c r="D46" s="1" t="s">
        <v>2591</v>
      </c>
      <c r="E46" s="2">
        <v>510</v>
      </c>
      <c r="F46" s="1" t="s">
        <v>2641</v>
      </c>
      <c r="G46" s="2" t="s">
        <v>18</v>
      </c>
      <c r="H46" s="1" t="s">
        <v>8568</v>
      </c>
      <c r="I46" s="3">
        <v>45226.568090277775</v>
      </c>
      <c r="J46" s="4">
        <v>455000</v>
      </c>
      <c r="K46" s="5">
        <v>106700</v>
      </c>
      <c r="L46" s="5">
        <v>367200</v>
      </c>
      <c r="M46" s="5">
        <f t="shared" ref="M46:M54" si="1">SUM(K46:L46)</f>
        <v>473900</v>
      </c>
      <c r="N46" s="38">
        <v>1.43</v>
      </c>
      <c r="O46" s="38">
        <v>1.63</v>
      </c>
    </row>
    <row r="47" spans="1:15" s="1" customFormat="1">
      <c r="A47" s="1" t="s">
        <v>2500</v>
      </c>
      <c r="B47" s="1" t="s">
        <v>2642</v>
      </c>
      <c r="C47" s="1" t="s">
        <v>2643</v>
      </c>
      <c r="D47" s="1" t="s">
        <v>2644</v>
      </c>
      <c r="E47" s="2">
        <v>510</v>
      </c>
      <c r="F47" s="1" t="s">
        <v>2645</v>
      </c>
      <c r="G47" s="2" t="s">
        <v>18</v>
      </c>
      <c r="H47" s="1" t="s">
        <v>8569</v>
      </c>
      <c r="I47" s="3">
        <v>45177.585578703707</v>
      </c>
      <c r="J47" s="4">
        <v>730000</v>
      </c>
      <c r="K47" s="5">
        <v>150000</v>
      </c>
      <c r="L47" s="5">
        <v>443700</v>
      </c>
      <c r="M47" s="5">
        <f t="shared" si="1"/>
        <v>593700</v>
      </c>
      <c r="N47" s="38">
        <v>1.5</v>
      </c>
      <c r="O47" s="38">
        <v>1.5</v>
      </c>
    </row>
    <row r="48" spans="1:15" s="1" customFormat="1">
      <c r="A48" s="1" t="s">
        <v>2500</v>
      </c>
      <c r="B48" s="1" t="s">
        <v>2646</v>
      </c>
      <c r="C48" s="1" t="s">
        <v>2647</v>
      </c>
      <c r="D48" s="1" t="s">
        <v>2644</v>
      </c>
      <c r="E48" s="2">
        <v>510</v>
      </c>
      <c r="F48" s="1" t="s">
        <v>2648</v>
      </c>
      <c r="G48" s="2" t="s">
        <v>18</v>
      </c>
      <c r="H48" s="1" t="s">
        <v>8570</v>
      </c>
      <c r="I48" s="3">
        <v>45167.621562499997</v>
      </c>
      <c r="J48" s="4">
        <v>830000</v>
      </c>
      <c r="K48" s="5">
        <v>148400</v>
      </c>
      <c r="L48" s="5">
        <v>563600</v>
      </c>
      <c r="M48" s="5">
        <f t="shared" si="1"/>
        <v>712000</v>
      </c>
      <c r="N48" s="38">
        <v>1.5</v>
      </c>
      <c r="O48" s="38">
        <v>1.5</v>
      </c>
    </row>
    <row r="49" spans="1:15" s="1" customFormat="1">
      <c r="A49" s="1" t="s">
        <v>2500</v>
      </c>
      <c r="B49" s="1" t="s">
        <v>2649</v>
      </c>
      <c r="C49" s="1" t="s">
        <v>2650</v>
      </c>
      <c r="D49" s="1" t="s">
        <v>2644</v>
      </c>
      <c r="E49" s="2">
        <v>510</v>
      </c>
      <c r="F49" s="1" t="s">
        <v>2651</v>
      </c>
      <c r="G49" s="2" t="s">
        <v>18</v>
      </c>
      <c r="H49" s="1" t="s">
        <v>8571</v>
      </c>
      <c r="I49" s="3">
        <v>45089.405451388891</v>
      </c>
      <c r="J49" s="4">
        <v>665000</v>
      </c>
      <c r="K49" s="5">
        <v>167600</v>
      </c>
      <c r="L49" s="5">
        <v>426500</v>
      </c>
      <c r="M49" s="5">
        <f t="shared" si="1"/>
        <v>594100</v>
      </c>
      <c r="N49" s="38">
        <v>1.5</v>
      </c>
      <c r="O49" s="38">
        <v>1.5</v>
      </c>
    </row>
    <row r="50" spans="1:15" s="1" customFormat="1">
      <c r="A50" s="1" t="s">
        <v>2500</v>
      </c>
      <c r="B50" s="1" t="s">
        <v>2652</v>
      </c>
      <c r="C50" s="1" t="s">
        <v>2653</v>
      </c>
      <c r="D50" s="1" t="s">
        <v>2644</v>
      </c>
      <c r="E50" s="2">
        <v>510</v>
      </c>
      <c r="F50" s="1" t="s">
        <v>2654</v>
      </c>
      <c r="G50" s="2" t="s">
        <v>18</v>
      </c>
      <c r="H50" s="1" t="s">
        <v>8572</v>
      </c>
      <c r="I50" s="3">
        <v>45240.620613425926</v>
      </c>
      <c r="J50" s="4">
        <v>768000</v>
      </c>
      <c r="K50" s="5">
        <v>129800</v>
      </c>
      <c r="L50" s="5">
        <v>601200</v>
      </c>
      <c r="M50" s="5">
        <f t="shared" si="1"/>
        <v>731000</v>
      </c>
      <c r="N50" s="38">
        <v>1.5</v>
      </c>
      <c r="O50" s="38">
        <v>1.5</v>
      </c>
    </row>
    <row r="51" spans="1:15" s="1" customFormat="1">
      <c r="A51" s="1" t="s">
        <v>2500</v>
      </c>
      <c r="B51" s="1" t="s">
        <v>2655</v>
      </c>
      <c r="C51" s="1" t="s">
        <v>2656</v>
      </c>
      <c r="D51" s="1" t="s">
        <v>2644</v>
      </c>
      <c r="E51" s="2">
        <v>510</v>
      </c>
      <c r="F51" s="1" t="s">
        <v>2657</v>
      </c>
      <c r="G51" s="2" t="s">
        <v>18</v>
      </c>
      <c r="H51" s="1" t="s">
        <v>8573</v>
      </c>
      <c r="I51" s="3">
        <v>44937.392523148148</v>
      </c>
      <c r="J51" s="4">
        <v>520000</v>
      </c>
      <c r="K51" s="5">
        <v>117600</v>
      </c>
      <c r="L51" s="5">
        <v>383400</v>
      </c>
      <c r="M51" s="5">
        <f t="shared" si="1"/>
        <v>501000</v>
      </c>
      <c r="N51" s="38">
        <v>1.5</v>
      </c>
      <c r="O51" s="38">
        <v>1.5</v>
      </c>
    </row>
    <row r="52" spans="1:15" s="1" customFormat="1">
      <c r="A52" s="1" t="s">
        <v>2500</v>
      </c>
      <c r="B52" s="1" t="s">
        <v>2658</v>
      </c>
      <c r="C52" s="1" t="s">
        <v>2659</v>
      </c>
      <c r="D52" s="1" t="s">
        <v>2644</v>
      </c>
      <c r="E52" s="2">
        <v>510</v>
      </c>
      <c r="F52" s="1" t="s">
        <v>2660</v>
      </c>
      <c r="G52" s="2" t="s">
        <v>18</v>
      </c>
      <c r="H52" s="1" t="s">
        <v>8574</v>
      </c>
      <c r="I52" s="3">
        <v>45275.473437499997</v>
      </c>
      <c r="J52" s="4">
        <v>595000</v>
      </c>
      <c r="K52" s="5">
        <v>194300</v>
      </c>
      <c r="L52" s="5">
        <v>431600</v>
      </c>
      <c r="M52" s="5">
        <f t="shared" si="1"/>
        <v>625900</v>
      </c>
      <c r="N52" s="38">
        <v>1.5</v>
      </c>
      <c r="O52" s="38">
        <v>1.5</v>
      </c>
    </row>
    <row r="53" spans="1:15" s="1" customFormat="1">
      <c r="A53" s="1" t="s">
        <v>2500</v>
      </c>
      <c r="B53" s="1" t="s">
        <v>2661</v>
      </c>
      <c r="C53" s="1" t="s">
        <v>2662</v>
      </c>
      <c r="D53" s="1" t="s">
        <v>2663</v>
      </c>
      <c r="E53" s="2">
        <v>510</v>
      </c>
      <c r="F53" s="1" t="s">
        <v>2664</v>
      </c>
      <c r="G53" s="2" t="s">
        <v>18</v>
      </c>
      <c r="H53" s="1" t="s">
        <v>8575</v>
      </c>
      <c r="I53" s="3">
        <v>45009.635462962964</v>
      </c>
      <c r="J53" s="4">
        <v>1020000</v>
      </c>
      <c r="K53" s="5">
        <v>68700</v>
      </c>
      <c r="L53" s="5">
        <v>803400</v>
      </c>
      <c r="M53" s="5">
        <f t="shared" si="1"/>
        <v>872100</v>
      </c>
      <c r="N53" s="38">
        <v>1.52</v>
      </c>
      <c r="O53" s="38">
        <v>1.52</v>
      </c>
    </row>
    <row r="54" spans="1:15" s="1" customFormat="1">
      <c r="A54" s="1" t="s">
        <v>2500</v>
      </c>
      <c r="B54" s="1" t="s">
        <v>2665</v>
      </c>
      <c r="C54" s="1" t="s">
        <v>2666</v>
      </c>
      <c r="D54" s="1" t="s">
        <v>2634</v>
      </c>
      <c r="E54" s="2">
        <v>510</v>
      </c>
      <c r="F54" s="1" t="s">
        <v>2667</v>
      </c>
      <c r="G54" s="2" t="s">
        <v>18</v>
      </c>
      <c r="H54" s="1" t="s">
        <v>8576</v>
      </c>
      <c r="I54" s="3">
        <v>45191.490763888891</v>
      </c>
      <c r="J54" s="4">
        <v>503500</v>
      </c>
      <c r="K54" s="5">
        <v>79100</v>
      </c>
      <c r="L54" s="5">
        <v>212500</v>
      </c>
      <c r="M54" s="5">
        <f t="shared" si="1"/>
        <v>291600</v>
      </c>
      <c r="N54" s="38">
        <v>1.62</v>
      </c>
      <c r="O54" s="38">
        <v>1.9561717352415029</v>
      </c>
    </row>
    <row r="55" spans="1:15" s="1" customFormat="1">
      <c r="A55" s="1" t="s">
        <v>2500</v>
      </c>
      <c r="B55" s="1" t="s">
        <v>2668</v>
      </c>
      <c r="C55" s="1" t="s">
        <v>2669</v>
      </c>
      <c r="D55" s="1" t="s">
        <v>2634</v>
      </c>
      <c r="E55" s="2">
        <v>510</v>
      </c>
      <c r="F55" s="1" t="s">
        <v>2670</v>
      </c>
      <c r="G55" s="2" t="s">
        <v>18</v>
      </c>
      <c r="H55" s="1" t="s">
        <v>8577</v>
      </c>
      <c r="I55" s="3">
        <v>45100.547349537039</v>
      </c>
      <c r="J55" s="4">
        <v>398000</v>
      </c>
      <c r="K55" s="5">
        <v>78700</v>
      </c>
      <c r="L55" s="5">
        <v>157000</v>
      </c>
      <c r="M55" s="5">
        <f>SUM(K55:L55)+9100</f>
        <v>244800</v>
      </c>
      <c r="N55" s="38">
        <v>1.62</v>
      </c>
      <c r="O55" s="38">
        <v>1.9561717352415029</v>
      </c>
    </row>
    <row r="56" spans="1:15" s="1" customFormat="1">
      <c r="A56" s="1" t="s">
        <v>2500</v>
      </c>
      <c r="B56" s="1" t="s">
        <v>2671</v>
      </c>
      <c r="C56" s="1" t="s">
        <v>2672</v>
      </c>
      <c r="D56" s="1" t="s">
        <v>2634</v>
      </c>
      <c r="E56" s="2">
        <v>500</v>
      </c>
      <c r="F56" s="1" t="s">
        <v>2673</v>
      </c>
      <c r="G56" s="2" t="s">
        <v>18</v>
      </c>
      <c r="H56" s="1" t="s">
        <v>8577</v>
      </c>
      <c r="I56" s="3">
        <v>45100.547349537039</v>
      </c>
      <c r="J56" s="4"/>
      <c r="K56" s="5">
        <v>9100</v>
      </c>
      <c r="L56" s="5">
        <v>0</v>
      </c>
      <c r="M56" s="5"/>
      <c r="N56" s="38">
        <v>1.62</v>
      </c>
      <c r="O56" s="38">
        <v>1.9561717352415029</v>
      </c>
    </row>
    <row r="57" spans="1:15" s="1" customFormat="1">
      <c r="A57" s="1" t="s">
        <v>2500</v>
      </c>
      <c r="B57" s="1" t="s">
        <v>2674</v>
      </c>
      <c r="C57" s="1" t="s">
        <v>2675</v>
      </c>
      <c r="D57" s="1" t="s">
        <v>2634</v>
      </c>
      <c r="E57" s="2">
        <v>510</v>
      </c>
      <c r="F57" s="1" t="s">
        <v>2676</v>
      </c>
      <c r="G57" s="2" t="s">
        <v>18</v>
      </c>
      <c r="H57" s="1" t="s">
        <v>8578</v>
      </c>
      <c r="I57" s="3">
        <v>45148.367372685185</v>
      </c>
      <c r="J57" s="4">
        <v>239900</v>
      </c>
      <c r="K57" s="5">
        <v>68900</v>
      </c>
      <c r="L57" s="5">
        <v>104700</v>
      </c>
      <c r="M57" s="5">
        <f t="shared" ref="M57:M68" si="2">SUM(K57:L57)</f>
        <v>173600</v>
      </c>
      <c r="N57" s="38">
        <v>1.62</v>
      </c>
      <c r="O57" s="38">
        <v>1.9561717352415029</v>
      </c>
    </row>
    <row r="58" spans="1:15" s="1" customFormat="1">
      <c r="A58" s="1" t="s">
        <v>2500</v>
      </c>
      <c r="B58" s="1" t="s">
        <v>2677</v>
      </c>
      <c r="C58" s="1" t="s">
        <v>2678</v>
      </c>
      <c r="D58" s="1" t="s">
        <v>2634</v>
      </c>
      <c r="E58" s="2">
        <v>510</v>
      </c>
      <c r="F58" s="1" t="s">
        <v>2679</v>
      </c>
      <c r="G58" s="2" t="s">
        <v>18</v>
      </c>
      <c r="H58" s="1" t="s">
        <v>8579</v>
      </c>
      <c r="I58" s="3">
        <v>45268.447557870371</v>
      </c>
      <c r="J58" s="4">
        <v>300500</v>
      </c>
      <c r="K58" s="5">
        <v>76900</v>
      </c>
      <c r="L58" s="5">
        <v>141600</v>
      </c>
      <c r="M58" s="5">
        <f t="shared" si="2"/>
        <v>218500</v>
      </c>
      <c r="N58" s="38">
        <v>1.62</v>
      </c>
      <c r="O58" s="38">
        <v>1.9561717352415029</v>
      </c>
    </row>
    <row r="59" spans="1:15" s="1" customFormat="1">
      <c r="A59" s="1" t="s">
        <v>2500</v>
      </c>
      <c r="B59" s="1" t="s">
        <v>2680</v>
      </c>
      <c r="C59" s="1" t="s">
        <v>2681</v>
      </c>
      <c r="D59" s="1" t="s">
        <v>2634</v>
      </c>
      <c r="E59" s="2">
        <v>510</v>
      </c>
      <c r="F59" s="1" t="s">
        <v>2682</v>
      </c>
      <c r="G59" s="2" t="s">
        <v>18</v>
      </c>
      <c r="H59" s="1" t="s">
        <v>8580</v>
      </c>
      <c r="I59" s="3">
        <v>45064.55709490741</v>
      </c>
      <c r="J59" s="4">
        <v>165000</v>
      </c>
      <c r="K59" s="5">
        <v>78600</v>
      </c>
      <c r="L59" s="5">
        <v>45600</v>
      </c>
      <c r="M59" s="5">
        <f t="shared" si="2"/>
        <v>124200</v>
      </c>
      <c r="N59" s="38">
        <v>1.62</v>
      </c>
      <c r="O59" s="38">
        <v>1.9561717352415029</v>
      </c>
    </row>
    <row r="60" spans="1:15" s="1" customFormat="1">
      <c r="A60" s="1" t="s">
        <v>2500</v>
      </c>
      <c r="B60" s="1" t="s">
        <v>2683</v>
      </c>
      <c r="C60" s="1" t="s">
        <v>2684</v>
      </c>
      <c r="D60" s="1" t="s">
        <v>2634</v>
      </c>
      <c r="E60" s="2">
        <v>510</v>
      </c>
      <c r="F60" s="1" t="s">
        <v>2685</v>
      </c>
      <c r="G60" s="2" t="s">
        <v>18</v>
      </c>
      <c r="H60" s="1" t="s">
        <v>8581</v>
      </c>
      <c r="I60" s="3">
        <v>45128.596006944441</v>
      </c>
      <c r="J60" s="4">
        <v>700000</v>
      </c>
      <c r="K60" s="5">
        <v>84200</v>
      </c>
      <c r="L60" s="5">
        <v>446800</v>
      </c>
      <c r="M60" s="5">
        <f t="shared" si="2"/>
        <v>531000</v>
      </c>
      <c r="N60" s="38">
        <v>1.62</v>
      </c>
      <c r="O60" s="38">
        <v>1.9561717352415029</v>
      </c>
    </row>
    <row r="61" spans="1:15" s="1" customFormat="1">
      <c r="A61" s="1" t="s">
        <v>2500</v>
      </c>
      <c r="B61" s="1" t="s">
        <v>2686</v>
      </c>
      <c r="C61" s="1" t="s">
        <v>2687</v>
      </c>
      <c r="D61" s="1" t="s">
        <v>2634</v>
      </c>
      <c r="E61" s="2">
        <v>510</v>
      </c>
      <c r="F61" s="1" t="s">
        <v>2688</v>
      </c>
      <c r="G61" s="2" t="s">
        <v>18</v>
      </c>
      <c r="H61" s="1" t="s">
        <v>8582</v>
      </c>
      <c r="I61" s="3">
        <v>45106.515196759261</v>
      </c>
      <c r="J61" s="4">
        <v>515000</v>
      </c>
      <c r="K61" s="5">
        <v>74400</v>
      </c>
      <c r="L61" s="5">
        <v>321000</v>
      </c>
      <c r="M61" s="5">
        <f t="shared" si="2"/>
        <v>395400</v>
      </c>
      <c r="N61" s="38">
        <v>1.62</v>
      </c>
      <c r="O61" s="38">
        <v>1.9561717352415029</v>
      </c>
    </row>
    <row r="62" spans="1:15" s="1" customFormat="1">
      <c r="A62" s="1" t="s">
        <v>2500</v>
      </c>
      <c r="B62" s="1" t="s">
        <v>2689</v>
      </c>
      <c r="C62" s="1" t="s">
        <v>2690</v>
      </c>
      <c r="D62" s="1" t="s">
        <v>2634</v>
      </c>
      <c r="E62" s="2">
        <v>510</v>
      </c>
      <c r="F62" s="1" t="s">
        <v>2691</v>
      </c>
      <c r="G62" s="2" t="s">
        <v>18</v>
      </c>
      <c r="H62" s="1" t="s">
        <v>8583</v>
      </c>
      <c r="I62" s="3">
        <v>45198.379803240743</v>
      </c>
      <c r="J62" s="4">
        <v>180000</v>
      </c>
      <c r="K62" s="5">
        <v>56400</v>
      </c>
      <c r="L62" s="5">
        <v>87000</v>
      </c>
      <c r="M62" s="5">
        <f t="shared" si="2"/>
        <v>143400</v>
      </c>
      <c r="N62" s="38">
        <v>1.62</v>
      </c>
      <c r="O62" s="38">
        <v>1.9561717352415029</v>
      </c>
    </row>
    <row r="63" spans="1:15" s="1" customFormat="1">
      <c r="A63" s="1" t="s">
        <v>2500</v>
      </c>
      <c r="B63" s="1" t="s">
        <v>2692</v>
      </c>
      <c r="C63" s="1" t="s">
        <v>2693</v>
      </c>
      <c r="D63" s="1" t="s">
        <v>2634</v>
      </c>
      <c r="E63" s="2">
        <v>510</v>
      </c>
      <c r="F63" s="1" t="s">
        <v>2694</v>
      </c>
      <c r="G63" s="2" t="s">
        <v>18</v>
      </c>
      <c r="H63" s="1" t="s">
        <v>8584</v>
      </c>
      <c r="I63" s="3">
        <v>45195.374212962961</v>
      </c>
      <c r="J63" s="4">
        <v>648800</v>
      </c>
      <c r="K63" s="5">
        <v>48600</v>
      </c>
      <c r="L63" s="5">
        <v>498200</v>
      </c>
      <c r="M63" s="5">
        <f t="shared" si="2"/>
        <v>546800</v>
      </c>
      <c r="N63" s="38">
        <v>1.62</v>
      </c>
      <c r="O63" s="38">
        <v>1.9561717352415029</v>
      </c>
    </row>
    <row r="64" spans="1:15" s="1" customFormat="1">
      <c r="A64" s="1" t="s">
        <v>2500</v>
      </c>
      <c r="B64" s="1" t="s">
        <v>2695</v>
      </c>
      <c r="C64" s="1" t="s">
        <v>2696</v>
      </c>
      <c r="D64" s="1" t="s">
        <v>2634</v>
      </c>
      <c r="E64" s="2">
        <v>510</v>
      </c>
      <c r="F64" s="1" t="s">
        <v>2697</v>
      </c>
      <c r="G64" s="2" t="s">
        <v>18</v>
      </c>
      <c r="H64" s="1" t="s">
        <v>8585</v>
      </c>
      <c r="I64" s="3">
        <v>45138.36278935185</v>
      </c>
      <c r="J64" s="4">
        <v>270000</v>
      </c>
      <c r="K64" s="5">
        <v>69200</v>
      </c>
      <c r="L64" s="5">
        <v>159900</v>
      </c>
      <c r="M64" s="5">
        <f t="shared" si="2"/>
        <v>229100</v>
      </c>
      <c r="N64" s="38">
        <v>1.62</v>
      </c>
      <c r="O64" s="38">
        <v>1.9561717352415029</v>
      </c>
    </row>
    <row r="65" spans="1:15" s="1" customFormat="1">
      <c r="A65" s="1" t="s">
        <v>2500</v>
      </c>
      <c r="B65" s="1" t="s">
        <v>2698</v>
      </c>
      <c r="C65" s="1" t="s">
        <v>2699</v>
      </c>
      <c r="D65" s="1" t="s">
        <v>2634</v>
      </c>
      <c r="E65" s="2">
        <v>510</v>
      </c>
      <c r="F65" s="1" t="s">
        <v>2700</v>
      </c>
      <c r="G65" s="2" t="s">
        <v>18</v>
      </c>
      <c r="H65" s="1" t="s">
        <v>8586</v>
      </c>
      <c r="I65" s="3">
        <v>45278.465277777781</v>
      </c>
      <c r="J65" s="4">
        <v>270000</v>
      </c>
      <c r="K65" s="5">
        <v>86400</v>
      </c>
      <c r="L65" s="5">
        <v>153100</v>
      </c>
      <c r="M65" s="5">
        <f t="shared" si="2"/>
        <v>239500</v>
      </c>
      <c r="N65" s="38">
        <v>1.62</v>
      </c>
      <c r="O65" s="38">
        <v>1.9561717352415029</v>
      </c>
    </row>
    <row r="66" spans="1:15" s="1" customFormat="1">
      <c r="A66" s="1" t="s">
        <v>2500</v>
      </c>
      <c r="B66" s="1" t="s">
        <v>2701</v>
      </c>
      <c r="C66" s="1" t="s">
        <v>2702</v>
      </c>
      <c r="D66" s="1" t="s">
        <v>2634</v>
      </c>
      <c r="E66" s="2">
        <v>510</v>
      </c>
      <c r="F66" s="1" t="s">
        <v>2703</v>
      </c>
      <c r="G66" s="2" t="s">
        <v>18</v>
      </c>
      <c r="H66" s="1" t="s">
        <v>8587</v>
      </c>
      <c r="I66" s="3">
        <v>45148.614837962959</v>
      </c>
      <c r="J66" s="4">
        <v>400000</v>
      </c>
      <c r="K66" s="5">
        <v>61200</v>
      </c>
      <c r="L66" s="5">
        <v>315400</v>
      </c>
      <c r="M66" s="5">
        <f t="shared" si="2"/>
        <v>376600</v>
      </c>
      <c r="N66" s="38">
        <v>1.68</v>
      </c>
      <c r="O66" s="38">
        <v>1.68</v>
      </c>
    </row>
    <row r="67" spans="1:15" s="1" customFormat="1">
      <c r="A67" s="1" t="s">
        <v>2500</v>
      </c>
      <c r="B67" s="1" t="s">
        <v>2704</v>
      </c>
      <c r="C67" s="1" t="s">
        <v>2705</v>
      </c>
      <c r="D67" s="1" t="s">
        <v>2634</v>
      </c>
      <c r="E67" s="2">
        <v>510</v>
      </c>
      <c r="F67" s="1" t="s">
        <v>2706</v>
      </c>
      <c r="G67" s="2" t="s">
        <v>18</v>
      </c>
      <c r="H67" s="1" t="s">
        <v>8588</v>
      </c>
      <c r="I67" s="3">
        <v>44945.439456018517</v>
      </c>
      <c r="J67" s="4">
        <v>153600</v>
      </c>
      <c r="K67" s="5">
        <v>75900</v>
      </c>
      <c r="L67" s="5">
        <v>68700</v>
      </c>
      <c r="M67" s="5">
        <f t="shared" si="2"/>
        <v>144600</v>
      </c>
      <c r="N67" s="38">
        <v>1.62</v>
      </c>
      <c r="O67" s="38">
        <v>1.9561717352415029</v>
      </c>
    </row>
    <row r="68" spans="1:15" s="1" customFormat="1">
      <c r="A68" s="1" t="s">
        <v>2500</v>
      </c>
      <c r="B68" s="1" t="s">
        <v>2707</v>
      </c>
      <c r="C68" s="1" t="s">
        <v>2708</v>
      </c>
      <c r="D68" s="1" t="s">
        <v>2634</v>
      </c>
      <c r="E68" s="2">
        <v>510</v>
      </c>
      <c r="F68" s="1" t="s">
        <v>2709</v>
      </c>
      <c r="G68" s="2" t="s">
        <v>18</v>
      </c>
      <c r="H68" s="1" t="s">
        <v>8589</v>
      </c>
      <c r="I68" s="3">
        <v>45044.442997685182</v>
      </c>
      <c r="J68" s="4">
        <v>182900</v>
      </c>
      <c r="K68" s="5">
        <v>56800</v>
      </c>
      <c r="L68" s="5">
        <v>118100</v>
      </c>
      <c r="M68" s="5">
        <f t="shared" si="2"/>
        <v>174900</v>
      </c>
      <c r="N68" s="38">
        <v>1.62</v>
      </c>
      <c r="O68" s="38">
        <v>1.9561717352415029</v>
      </c>
    </row>
    <row r="69" spans="1:15" s="1" customFormat="1">
      <c r="A69" s="1" t="s">
        <v>2500</v>
      </c>
      <c r="B69" s="1" t="s">
        <v>2710</v>
      </c>
      <c r="C69" s="1" t="s">
        <v>2711</v>
      </c>
      <c r="D69" s="1" t="s">
        <v>2634</v>
      </c>
      <c r="E69" s="2">
        <v>510</v>
      </c>
      <c r="F69" s="1" t="s">
        <v>2712</v>
      </c>
      <c r="G69" s="2" t="s">
        <v>18</v>
      </c>
      <c r="H69" s="1" t="s">
        <v>8590</v>
      </c>
      <c r="I69" s="3">
        <v>45128.587881944448</v>
      </c>
      <c r="J69" s="4">
        <v>285000</v>
      </c>
      <c r="K69" s="5">
        <v>76900</v>
      </c>
      <c r="L69" s="5">
        <v>197200</v>
      </c>
      <c r="M69" s="5">
        <f>SUM(K69:L69)+3100</f>
        <v>277200</v>
      </c>
      <c r="N69" s="38">
        <v>1.62</v>
      </c>
      <c r="O69" s="38">
        <v>1.9561717352415029</v>
      </c>
    </row>
    <row r="70" spans="1:15" s="1" customFormat="1">
      <c r="A70" s="1" t="s">
        <v>2500</v>
      </c>
      <c r="B70" s="1" t="s">
        <v>2713</v>
      </c>
      <c r="C70" s="1" t="s">
        <v>2714</v>
      </c>
      <c r="D70" s="1" t="s">
        <v>2634</v>
      </c>
      <c r="E70" s="2">
        <v>500</v>
      </c>
      <c r="F70" s="1" t="s">
        <v>2715</v>
      </c>
      <c r="G70" s="2" t="s">
        <v>18</v>
      </c>
      <c r="H70" s="1" t="s">
        <v>8590</v>
      </c>
      <c r="I70" s="3">
        <v>45128.587881944448</v>
      </c>
      <c r="J70" s="4"/>
      <c r="K70" s="5">
        <v>3100</v>
      </c>
      <c r="L70" s="5">
        <v>0</v>
      </c>
      <c r="M70" s="5"/>
      <c r="N70" s="38">
        <v>1.62</v>
      </c>
      <c r="O70" s="38">
        <v>1.9561717352415029</v>
      </c>
    </row>
    <row r="71" spans="1:15" s="1" customFormat="1">
      <c r="A71" s="1" t="s">
        <v>2500</v>
      </c>
      <c r="B71" s="1" t="s">
        <v>2716</v>
      </c>
      <c r="C71" s="1" t="s">
        <v>2717</v>
      </c>
      <c r="D71" s="1" t="s">
        <v>2634</v>
      </c>
      <c r="E71" s="2">
        <v>510</v>
      </c>
      <c r="F71" s="1" t="s">
        <v>2718</v>
      </c>
      <c r="G71" s="2" t="s">
        <v>18</v>
      </c>
      <c r="H71" s="1" t="s">
        <v>8591</v>
      </c>
      <c r="I71" s="3">
        <v>44974.348877314813</v>
      </c>
      <c r="J71" s="4">
        <v>269000</v>
      </c>
      <c r="K71" s="5">
        <v>71600</v>
      </c>
      <c r="L71" s="5">
        <v>194200</v>
      </c>
      <c r="M71" s="5">
        <f t="shared" ref="M71:M102" si="3">SUM(K71:L71)</f>
        <v>265800</v>
      </c>
      <c r="N71" s="38">
        <v>1.62</v>
      </c>
      <c r="O71" s="38">
        <v>1.9561717352415029</v>
      </c>
    </row>
    <row r="72" spans="1:15" s="1" customFormat="1">
      <c r="A72" s="1" t="s">
        <v>2500</v>
      </c>
      <c r="B72" s="1" t="s">
        <v>2719</v>
      </c>
      <c r="C72" s="1" t="s">
        <v>2720</v>
      </c>
      <c r="D72" s="1" t="s">
        <v>2634</v>
      </c>
      <c r="E72" s="2">
        <v>510</v>
      </c>
      <c r="F72" s="1" t="s">
        <v>2721</v>
      </c>
      <c r="G72" s="2" t="s">
        <v>18</v>
      </c>
      <c r="H72" s="1" t="s">
        <v>8592</v>
      </c>
      <c r="I72" s="3">
        <v>45161.376238425924</v>
      </c>
      <c r="J72" s="4">
        <v>305000</v>
      </c>
      <c r="K72" s="5">
        <v>109300</v>
      </c>
      <c r="L72" s="5">
        <v>193800</v>
      </c>
      <c r="M72" s="5">
        <f t="shared" si="3"/>
        <v>303100</v>
      </c>
      <c r="N72" s="38">
        <v>1.62</v>
      </c>
      <c r="O72" s="38">
        <v>1.9561717352415029</v>
      </c>
    </row>
    <row r="73" spans="1:15" s="1" customFormat="1">
      <c r="A73" s="1" t="s">
        <v>2500</v>
      </c>
      <c r="B73" s="1" t="s">
        <v>2722</v>
      </c>
      <c r="C73" s="1" t="s">
        <v>2723</v>
      </c>
      <c r="D73" s="1" t="s">
        <v>2634</v>
      </c>
      <c r="E73" s="2">
        <v>510</v>
      </c>
      <c r="F73" s="1" t="s">
        <v>2724</v>
      </c>
      <c r="G73" s="2" t="s">
        <v>18</v>
      </c>
      <c r="H73" s="1" t="s">
        <v>8593</v>
      </c>
      <c r="I73" s="3">
        <v>45205.360891203702</v>
      </c>
      <c r="J73" s="4">
        <v>210000</v>
      </c>
      <c r="K73" s="5">
        <v>91600</v>
      </c>
      <c r="L73" s="5">
        <v>121800</v>
      </c>
      <c r="M73" s="5">
        <f t="shared" si="3"/>
        <v>213400</v>
      </c>
      <c r="N73" s="38">
        <v>1.62</v>
      </c>
      <c r="O73" s="38">
        <v>1.9561717352415029</v>
      </c>
    </row>
    <row r="74" spans="1:15" s="1" customFormat="1">
      <c r="A74" s="1" t="s">
        <v>2500</v>
      </c>
      <c r="B74" s="1" t="s">
        <v>2725</v>
      </c>
      <c r="C74" s="1" t="s">
        <v>2726</v>
      </c>
      <c r="D74" s="1" t="s">
        <v>2727</v>
      </c>
      <c r="E74" s="2">
        <v>550</v>
      </c>
      <c r="F74" s="1" t="s">
        <v>2728</v>
      </c>
      <c r="G74" s="2" t="s">
        <v>18</v>
      </c>
      <c r="H74" s="1" t="s">
        <v>8594</v>
      </c>
      <c r="I74" s="3">
        <v>44949.623333333337</v>
      </c>
      <c r="J74" s="4">
        <v>467253.63</v>
      </c>
      <c r="K74" s="5">
        <v>20300</v>
      </c>
      <c r="L74" s="5">
        <v>163000</v>
      </c>
      <c r="M74" s="5">
        <f t="shared" si="3"/>
        <v>183300</v>
      </c>
      <c r="N74" s="38">
        <v>1</v>
      </c>
      <c r="O74" s="38">
        <v>1.88</v>
      </c>
    </row>
    <row r="75" spans="1:15" s="1" customFormat="1">
      <c r="A75" s="1" t="s">
        <v>2500</v>
      </c>
      <c r="B75" s="1" t="s">
        <v>2729</v>
      </c>
      <c r="C75" s="1" t="s">
        <v>2730</v>
      </c>
      <c r="D75" s="1" t="s">
        <v>2727</v>
      </c>
      <c r="E75" s="2">
        <v>550</v>
      </c>
      <c r="F75" s="1" t="s">
        <v>2731</v>
      </c>
      <c r="G75" s="2" t="s">
        <v>18</v>
      </c>
      <c r="H75" s="1" t="s">
        <v>8595</v>
      </c>
      <c r="I75" s="3">
        <v>45131.660902777781</v>
      </c>
      <c r="J75" s="4">
        <v>495000</v>
      </c>
      <c r="K75" s="5">
        <v>31600</v>
      </c>
      <c r="L75" s="5">
        <v>215400</v>
      </c>
      <c r="M75" s="5">
        <f t="shared" si="3"/>
        <v>247000</v>
      </c>
      <c r="N75" s="38">
        <v>1</v>
      </c>
      <c r="O75" s="38">
        <v>1.88</v>
      </c>
    </row>
    <row r="76" spans="1:15" s="1" customFormat="1">
      <c r="A76" s="1" t="s">
        <v>2500</v>
      </c>
      <c r="B76" s="1" t="s">
        <v>2732</v>
      </c>
      <c r="C76" s="1" t="s">
        <v>2733</v>
      </c>
      <c r="D76" s="1" t="s">
        <v>2727</v>
      </c>
      <c r="E76" s="2">
        <v>550</v>
      </c>
      <c r="F76" s="1" t="s">
        <v>2734</v>
      </c>
      <c r="G76" s="2" t="s">
        <v>18</v>
      </c>
      <c r="H76" s="1" t="s">
        <v>8596</v>
      </c>
      <c r="I76" s="3">
        <v>45149.507777777777</v>
      </c>
      <c r="J76" s="4">
        <v>490000</v>
      </c>
      <c r="K76" s="5">
        <v>24000</v>
      </c>
      <c r="L76" s="5">
        <v>234200</v>
      </c>
      <c r="M76" s="5">
        <f t="shared" si="3"/>
        <v>258200</v>
      </c>
      <c r="N76" s="38">
        <v>1</v>
      </c>
      <c r="O76" s="38">
        <v>1.88</v>
      </c>
    </row>
    <row r="77" spans="1:15" s="1" customFormat="1">
      <c r="A77" s="1" t="s">
        <v>2500</v>
      </c>
      <c r="B77" s="1" t="s">
        <v>2735</v>
      </c>
      <c r="C77" s="1" t="s">
        <v>2736</v>
      </c>
      <c r="D77" s="1" t="s">
        <v>2727</v>
      </c>
      <c r="E77" s="2">
        <v>510</v>
      </c>
      <c r="F77" s="1" t="s">
        <v>2737</v>
      </c>
      <c r="G77" s="2" t="s">
        <v>18</v>
      </c>
      <c r="H77" s="1" t="s">
        <v>8597</v>
      </c>
      <c r="I77" s="3">
        <v>45149.578969907408</v>
      </c>
      <c r="J77" s="4">
        <v>691000</v>
      </c>
      <c r="K77" s="5">
        <v>75000</v>
      </c>
      <c r="L77" s="5">
        <v>295600</v>
      </c>
      <c r="M77" s="5">
        <f t="shared" si="3"/>
        <v>370600</v>
      </c>
      <c r="N77" s="38">
        <v>1</v>
      </c>
      <c r="O77" s="38">
        <v>1.88</v>
      </c>
    </row>
    <row r="78" spans="1:15" s="1" customFormat="1">
      <c r="A78" s="1" t="s">
        <v>2500</v>
      </c>
      <c r="B78" s="1" t="s">
        <v>2738</v>
      </c>
      <c r="C78" s="1" t="s">
        <v>2739</v>
      </c>
      <c r="D78" s="1" t="s">
        <v>2727</v>
      </c>
      <c r="E78" s="2">
        <v>550</v>
      </c>
      <c r="F78" s="1" t="s">
        <v>2740</v>
      </c>
      <c r="G78" s="2" t="s">
        <v>18</v>
      </c>
      <c r="H78" s="1" t="s">
        <v>8598</v>
      </c>
      <c r="I78" s="3">
        <v>45065.524826388886</v>
      </c>
      <c r="J78" s="4">
        <v>460000</v>
      </c>
      <c r="K78" s="5">
        <v>24000</v>
      </c>
      <c r="L78" s="5">
        <v>256700</v>
      </c>
      <c r="M78" s="5">
        <f t="shared" si="3"/>
        <v>280700</v>
      </c>
      <c r="N78" s="38">
        <v>1</v>
      </c>
      <c r="O78" s="38">
        <v>1.88</v>
      </c>
    </row>
    <row r="79" spans="1:15" s="1" customFormat="1">
      <c r="A79" s="1" t="s">
        <v>2500</v>
      </c>
      <c r="B79" s="1" t="s">
        <v>2741</v>
      </c>
      <c r="C79" s="1" t="s">
        <v>2742</v>
      </c>
      <c r="D79" s="1" t="s">
        <v>2727</v>
      </c>
      <c r="E79" s="2">
        <v>510</v>
      </c>
      <c r="F79" s="1" t="s">
        <v>2743</v>
      </c>
      <c r="G79" s="2" t="s">
        <v>18</v>
      </c>
      <c r="H79" s="1" t="s">
        <v>8599</v>
      </c>
      <c r="I79" s="3">
        <v>44930.441145833334</v>
      </c>
      <c r="J79" s="4">
        <v>497500</v>
      </c>
      <c r="K79" s="5">
        <v>69800</v>
      </c>
      <c r="L79" s="5">
        <v>276800</v>
      </c>
      <c r="M79" s="5">
        <f t="shared" si="3"/>
        <v>346600</v>
      </c>
      <c r="N79" s="38">
        <v>1</v>
      </c>
      <c r="O79" s="38">
        <v>1.88</v>
      </c>
    </row>
    <row r="80" spans="1:15" s="1" customFormat="1">
      <c r="A80" s="1" t="s">
        <v>2500</v>
      </c>
      <c r="B80" s="1" t="s">
        <v>2744</v>
      </c>
      <c r="C80" s="1" t="s">
        <v>2745</v>
      </c>
      <c r="D80" s="1" t="s">
        <v>2746</v>
      </c>
      <c r="E80" s="2">
        <v>510</v>
      </c>
      <c r="F80" s="1" t="s">
        <v>2747</v>
      </c>
      <c r="G80" s="2" t="s">
        <v>18</v>
      </c>
      <c r="H80" s="1" t="s">
        <v>8600</v>
      </c>
      <c r="I80" s="3">
        <v>45064.419594907406</v>
      </c>
      <c r="J80" s="4">
        <v>653500</v>
      </c>
      <c r="K80" s="5">
        <v>94600</v>
      </c>
      <c r="L80" s="5">
        <v>391400</v>
      </c>
      <c r="M80" s="5">
        <f t="shared" si="3"/>
        <v>486000</v>
      </c>
      <c r="N80" s="38">
        <v>1.4</v>
      </c>
      <c r="O80" s="38">
        <v>1.59</v>
      </c>
    </row>
    <row r="81" spans="1:15" s="1" customFormat="1">
      <c r="A81" s="1" t="s">
        <v>2500</v>
      </c>
      <c r="B81" s="1" t="s">
        <v>2748</v>
      </c>
      <c r="C81" s="1" t="s">
        <v>2749</v>
      </c>
      <c r="D81" s="1" t="s">
        <v>2746</v>
      </c>
      <c r="E81" s="2">
        <v>510</v>
      </c>
      <c r="F81" s="1" t="s">
        <v>2750</v>
      </c>
      <c r="G81" s="2" t="s">
        <v>18</v>
      </c>
      <c r="H81" s="1" t="s">
        <v>8601</v>
      </c>
      <c r="I81" s="3">
        <v>45098.459583333337</v>
      </c>
      <c r="J81" s="4">
        <v>489000</v>
      </c>
      <c r="K81" s="5">
        <v>78100</v>
      </c>
      <c r="L81" s="5">
        <v>304000</v>
      </c>
      <c r="M81" s="5">
        <f t="shared" si="3"/>
        <v>382100</v>
      </c>
      <c r="N81" s="38">
        <v>1.4</v>
      </c>
      <c r="O81" s="38">
        <v>1.59</v>
      </c>
    </row>
    <row r="82" spans="1:15" s="1" customFormat="1">
      <c r="A82" s="1" t="s">
        <v>2500</v>
      </c>
      <c r="B82" s="1" t="s">
        <v>2751</v>
      </c>
      <c r="C82" s="1" t="s">
        <v>2752</v>
      </c>
      <c r="D82" s="1" t="s">
        <v>2746</v>
      </c>
      <c r="E82" s="2">
        <v>510</v>
      </c>
      <c r="F82" s="1" t="s">
        <v>2753</v>
      </c>
      <c r="G82" s="2" t="s">
        <v>18</v>
      </c>
      <c r="H82" s="1" t="s">
        <v>8602</v>
      </c>
      <c r="I82" s="3">
        <v>45009.445937500001</v>
      </c>
      <c r="J82" s="4">
        <v>455000</v>
      </c>
      <c r="K82" s="5">
        <v>64600</v>
      </c>
      <c r="L82" s="5">
        <v>295900</v>
      </c>
      <c r="M82" s="5">
        <f t="shared" si="3"/>
        <v>360500</v>
      </c>
      <c r="N82" s="38">
        <v>1.4</v>
      </c>
      <c r="O82" s="38">
        <v>1.59</v>
      </c>
    </row>
    <row r="83" spans="1:15" s="1" customFormat="1">
      <c r="A83" s="1" t="s">
        <v>2500</v>
      </c>
      <c r="B83" s="1" t="s">
        <v>2754</v>
      </c>
      <c r="C83" s="1" t="s">
        <v>2755</v>
      </c>
      <c r="D83" s="1" t="s">
        <v>2746</v>
      </c>
      <c r="E83" s="2">
        <v>510</v>
      </c>
      <c r="F83" s="1" t="s">
        <v>2756</v>
      </c>
      <c r="G83" s="2" t="s">
        <v>18</v>
      </c>
      <c r="H83" s="1" t="s">
        <v>8603</v>
      </c>
      <c r="I83" s="3">
        <v>45268.40047453704</v>
      </c>
      <c r="J83" s="4">
        <v>460000</v>
      </c>
      <c r="K83" s="5">
        <v>84600</v>
      </c>
      <c r="L83" s="5">
        <v>283100</v>
      </c>
      <c r="M83" s="5">
        <f t="shared" si="3"/>
        <v>367700</v>
      </c>
      <c r="N83" s="38">
        <v>1.4</v>
      </c>
      <c r="O83" s="38">
        <v>1.59</v>
      </c>
    </row>
    <row r="84" spans="1:15" s="1" customFormat="1">
      <c r="A84" s="1" t="s">
        <v>2500</v>
      </c>
      <c r="B84" s="1" t="s">
        <v>2757</v>
      </c>
      <c r="C84" s="1" t="s">
        <v>2758</v>
      </c>
      <c r="D84" s="1" t="s">
        <v>2746</v>
      </c>
      <c r="E84" s="2">
        <v>510</v>
      </c>
      <c r="F84" s="1" t="s">
        <v>2759</v>
      </c>
      <c r="G84" s="2" t="s">
        <v>18</v>
      </c>
      <c r="H84" s="1" t="s">
        <v>8604</v>
      </c>
      <c r="I84" s="3">
        <v>45039.416597222225</v>
      </c>
      <c r="J84" s="4">
        <v>475000</v>
      </c>
      <c r="K84" s="5">
        <v>67900</v>
      </c>
      <c r="L84" s="5">
        <v>330800</v>
      </c>
      <c r="M84" s="5">
        <f t="shared" si="3"/>
        <v>398700</v>
      </c>
      <c r="N84" s="38">
        <v>1.4</v>
      </c>
      <c r="O84" s="38">
        <v>1.59</v>
      </c>
    </row>
    <row r="85" spans="1:15" s="1" customFormat="1">
      <c r="A85" s="1" t="s">
        <v>2500</v>
      </c>
      <c r="B85" s="1" t="s">
        <v>2760</v>
      </c>
      <c r="C85" s="1" t="s">
        <v>2761</v>
      </c>
      <c r="D85" s="1" t="s">
        <v>2746</v>
      </c>
      <c r="E85" s="2">
        <v>510</v>
      </c>
      <c r="F85" s="1" t="s">
        <v>2762</v>
      </c>
      <c r="G85" s="2" t="s">
        <v>18</v>
      </c>
      <c r="H85" s="1" t="s">
        <v>8605</v>
      </c>
      <c r="I85" s="3">
        <v>45090.357314814813</v>
      </c>
      <c r="J85" s="4">
        <v>405000</v>
      </c>
      <c r="K85" s="5">
        <v>67900</v>
      </c>
      <c r="L85" s="5">
        <v>280300</v>
      </c>
      <c r="M85" s="5">
        <f t="shared" si="3"/>
        <v>348200</v>
      </c>
      <c r="N85" s="38">
        <v>1.4</v>
      </c>
      <c r="O85" s="38">
        <v>1.59</v>
      </c>
    </row>
    <row r="86" spans="1:15" s="1" customFormat="1">
      <c r="A86" s="1" t="s">
        <v>2500</v>
      </c>
      <c r="B86" s="1" t="s">
        <v>2763</v>
      </c>
      <c r="C86" s="1" t="s">
        <v>2764</v>
      </c>
      <c r="D86" s="1" t="s">
        <v>2746</v>
      </c>
      <c r="E86" s="2">
        <v>510</v>
      </c>
      <c r="F86" s="1" t="s">
        <v>2765</v>
      </c>
      <c r="G86" s="2" t="s">
        <v>18</v>
      </c>
      <c r="H86" s="1" t="s">
        <v>8606</v>
      </c>
      <c r="I86" s="3">
        <v>44930.634398148148</v>
      </c>
      <c r="J86" s="4">
        <v>427000</v>
      </c>
      <c r="K86" s="5">
        <v>79000</v>
      </c>
      <c r="L86" s="5">
        <v>289900</v>
      </c>
      <c r="M86" s="5">
        <f t="shared" si="3"/>
        <v>368900</v>
      </c>
      <c r="N86" s="38">
        <v>1.4</v>
      </c>
      <c r="O86" s="38">
        <v>1.59</v>
      </c>
    </row>
    <row r="87" spans="1:15" s="1" customFormat="1">
      <c r="A87" s="1" t="s">
        <v>2500</v>
      </c>
      <c r="B87" s="1" t="s">
        <v>2766</v>
      </c>
      <c r="C87" s="1" t="s">
        <v>2767</v>
      </c>
      <c r="D87" s="1" t="s">
        <v>2746</v>
      </c>
      <c r="E87" s="2">
        <v>510</v>
      </c>
      <c r="F87" s="1" t="s">
        <v>2768</v>
      </c>
      <c r="G87" s="2" t="s">
        <v>18</v>
      </c>
      <c r="H87" s="1" t="s">
        <v>8607</v>
      </c>
      <c r="I87" s="3">
        <v>44980.44740740741</v>
      </c>
      <c r="J87" s="4">
        <v>480000</v>
      </c>
      <c r="K87" s="5">
        <v>82300</v>
      </c>
      <c r="L87" s="5">
        <v>339300</v>
      </c>
      <c r="M87" s="5">
        <f t="shared" si="3"/>
        <v>421600</v>
      </c>
      <c r="N87" s="38">
        <v>1.4</v>
      </c>
      <c r="O87" s="38">
        <v>1.59</v>
      </c>
    </row>
    <row r="88" spans="1:15" s="1" customFormat="1">
      <c r="A88" s="1" t="s">
        <v>2500</v>
      </c>
      <c r="B88" s="1" t="s">
        <v>2769</v>
      </c>
      <c r="C88" s="1" t="s">
        <v>2770</v>
      </c>
      <c r="D88" s="1" t="s">
        <v>2746</v>
      </c>
      <c r="E88" s="2">
        <v>510</v>
      </c>
      <c r="F88" s="1" t="s">
        <v>2771</v>
      </c>
      <c r="G88" s="2" t="s">
        <v>18</v>
      </c>
      <c r="H88" s="1" t="s">
        <v>8608</v>
      </c>
      <c r="I88" s="3">
        <v>44993.452025462961</v>
      </c>
      <c r="J88" s="4">
        <v>415000</v>
      </c>
      <c r="K88" s="5">
        <v>74100</v>
      </c>
      <c r="L88" s="5">
        <v>291400</v>
      </c>
      <c r="M88" s="5">
        <f t="shared" si="3"/>
        <v>365500</v>
      </c>
      <c r="N88" s="38">
        <v>1.4</v>
      </c>
      <c r="O88" s="38">
        <v>1.59</v>
      </c>
    </row>
    <row r="89" spans="1:15" s="1" customFormat="1">
      <c r="A89" s="1" t="s">
        <v>2500</v>
      </c>
      <c r="B89" s="1" t="s">
        <v>2772</v>
      </c>
      <c r="C89" s="1" t="s">
        <v>2773</v>
      </c>
      <c r="D89" s="1" t="s">
        <v>2746</v>
      </c>
      <c r="E89" s="2">
        <v>510</v>
      </c>
      <c r="F89" s="1" t="s">
        <v>2774</v>
      </c>
      <c r="G89" s="2" t="s">
        <v>18</v>
      </c>
      <c r="H89" s="1" t="s">
        <v>8609</v>
      </c>
      <c r="I89" s="3">
        <v>45093.475254629629</v>
      </c>
      <c r="J89" s="4">
        <v>480000</v>
      </c>
      <c r="K89" s="5">
        <v>89400</v>
      </c>
      <c r="L89" s="5">
        <v>336100</v>
      </c>
      <c r="M89" s="5">
        <f t="shared" si="3"/>
        <v>425500</v>
      </c>
      <c r="N89" s="38">
        <v>1.4</v>
      </c>
      <c r="O89" s="38">
        <v>1.59</v>
      </c>
    </row>
    <row r="90" spans="1:15" s="1" customFormat="1">
      <c r="A90" s="1" t="s">
        <v>2500</v>
      </c>
      <c r="B90" s="1" t="s">
        <v>2775</v>
      </c>
      <c r="C90" s="1" t="s">
        <v>2776</v>
      </c>
      <c r="D90" s="1" t="s">
        <v>2746</v>
      </c>
      <c r="E90" s="2">
        <v>510</v>
      </c>
      <c r="F90" s="1" t="s">
        <v>2777</v>
      </c>
      <c r="G90" s="2" t="s">
        <v>18</v>
      </c>
      <c r="H90" s="1" t="s">
        <v>8610</v>
      </c>
      <c r="I90" s="3">
        <v>44982.656701388885</v>
      </c>
      <c r="J90" s="4">
        <v>500000</v>
      </c>
      <c r="K90" s="5">
        <v>75200</v>
      </c>
      <c r="L90" s="5">
        <v>371100</v>
      </c>
      <c r="M90" s="5">
        <f t="shared" si="3"/>
        <v>446300</v>
      </c>
      <c r="N90" s="38">
        <v>1.4</v>
      </c>
      <c r="O90" s="38">
        <v>1.59</v>
      </c>
    </row>
    <row r="91" spans="1:15" s="1" customFormat="1">
      <c r="A91" s="1" t="s">
        <v>2500</v>
      </c>
      <c r="B91" s="1" t="s">
        <v>2778</v>
      </c>
      <c r="C91" s="1" t="s">
        <v>2779</v>
      </c>
      <c r="D91" s="1" t="s">
        <v>2746</v>
      </c>
      <c r="E91" s="2">
        <v>510</v>
      </c>
      <c r="F91" s="1" t="s">
        <v>2780</v>
      </c>
      <c r="G91" s="2" t="s">
        <v>18</v>
      </c>
      <c r="H91" s="1" t="s">
        <v>8611</v>
      </c>
      <c r="I91" s="3">
        <v>44984.614791666667</v>
      </c>
      <c r="J91" s="4">
        <v>410000</v>
      </c>
      <c r="K91" s="5">
        <v>75400</v>
      </c>
      <c r="L91" s="5">
        <v>294100</v>
      </c>
      <c r="M91" s="5">
        <f t="shared" si="3"/>
        <v>369500</v>
      </c>
      <c r="N91" s="38">
        <v>1.4</v>
      </c>
      <c r="O91" s="38">
        <v>1.59</v>
      </c>
    </row>
    <row r="92" spans="1:15" s="1" customFormat="1">
      <c r="A92" s="1" t="s">
        <v>2500</v>
      </c>
      <c r="B92" s="1" t="s">
        <v>2781</v>
      </c>
      <c r="C92" s="1" t="s">
        <v>2782</v>
      </c>
      <c r="D92" s="1" t="s">
        <v>2746</v>
      </c>
      <c r="E92" s="2">
        <v>510</v>
      </c>
      <c r="F92" s="1" t="s">
        <v>2783</v>
      </c>
      <c r="G92" s="2" t="s">
        <v>18</v>
      </c>
      <c r="H92" s="1" t="s">
        <v>8612</v>
      </c>
      <c r="I92" s="3">
        <v>45098.355428240742</v>
      </c>
      <c r="J92" s="4">
        <v>549000</v>
      </c>
      <c r="K92" s="5">
        <v>93000</v>
      </c>
      <c r="L92" s="5">
        <v>411500</v>
      </c>
      <c r="M92" s="5">
        <f t="shared" si="3"/>
        <v>504500</v>
      </c>
      <c r="N92" s="38">
        <v>1.4</v>
      </c>
      <c r="O92" s="38">
        <v>1.59</v>
      </c>
    </row>
    <row r="93" spans="1:15" s="1" customFormat="1">
      <c r="A93" s="1" t="s">
        <v>2500</v>
      </c>
      <c r="B93" s="1" t="s">
        <v>2784</v>
      </c>
      <c r="C93" s="1" t="s">
        <v>2785</v>
      </c>
      <c r="D93" s="1" t="s">
        <v>2746</v>
      </c>
      <c r="E93" s="2">
        <v>510</v>
      </c>
      <c r="F93" s="1" t="s">
        <v>2786</v>
      </c>
      <c r="G93" s="2" t="s">
        <v>18</v>
      </c>
      <c r="H93" s="1" t="s">
        <v>8613</v>
      </c>
      <c r="I93" s="3">
        <v>45057.681250000001</v>
      </c>
      <c r="J93" s="4">
        <v>450000</v>
      </c>
      <c r="K93" s="5">
        <v>81300</v>
      </c>
      <c r="L93" s="5">
        <v>364600</v>
      </c>
      <c r="M93" s="5">
        <f t="shared" si="3"/>
        <v>445900</v>
      </c>
      <c r="N93" s="38">
        <v>1.4</v>
      </c>
      <c r="O93" s="38">
        <v>1.59</v>
      </c>
    </row>
    <row r="94" spans="1:15" s="1" customFormat="1">
      <c r="A94" s="1" t="s">
        <v>2500</v>
      </c>
      <c r="B94" s="1" t="s">
        <v>2787</v>
      </c>
      <c r="C94" s="1" t="s">
        <v>2788</v>
      </c>
      <c r="D94" s="1" t="s">
        <v>2746</v>
      </c>
      <c r="E94" s="2">
        <v>510</v>
      </c>
      <c r="F94" s="1" t="s">
        <v>2789</v>
      </c>
      <c r="G94" s="2" t="s">
        <v>18</v>
      </c>
      <c r="H94" s="1" t="s">
        <v>8614</v>
      </c>
      <c r="I94" s="3">
        <v>45113.41574074074</v>
      </c>
      <c r="J94" s="4">
        <v>540000</v>
      </c>
      <c r="K94" s="5">
        <v>76400</v>
      </c>
      <c r="L94" s="5">
        <v>467000</v>
      </c>
      <c r="M94" s="5">
        <f t="shared" si="3"/>
        <v>543400</v>
      </c>
      <c r="N94" s="38">
        <v>1.4</v>
      </c>
      <c r="O94" s="38">
        <v>1.59</v>
      </c>
    </row>
    <row r="95" spans="1:15" s="1" customFormat="1">
      <c r="A95" s="1" t="s">
        <v>2500</v>
      </c>
      <c r="B95" s="1" t="s">
        <v>2790</v>
      </c>
      <c r="C95" s="1" t="s">
        <v>2791</v>
      </c>
      <c r="D95" s="1" t="s">
        <v>2746</v>
      </c>
      <c r="E95" s="2">
        <v>510</v>
      </c>
      <c r="F95" s="1" t="s">
        <v>2792</v>
      </c>
      <c r="G95" s="2" t="s">
        <v>18</v>
      </c>
      <c r="H95" s="1" t="s">
        <v>8615</v>
      </c>
      <c r="I95" s="3">
        <v>44967.437997685185</v>
      </c>
      <c r="J95" s="4">
        <v>370000</v>
      </c>
      <c r="K95" s="5">
        <v>76900</v>
      </c>
      <c r="L95" s="5">
        <v>309800</v>
      </c>
      <c r="M95" s="5">
        <f t="shared" si="3"/>
        <v>386700</v>
      </c>
      <c r="N95" s="38">
        <v>1.4</v>
      </c>
      <c r="O95" s="38">
        <v>1.59</v>
      </c>
    </row>
    <row r="96" spans="1:15" s="1" customFormat="1">
      <c r="A96" s="1" t="s">
        <v>2500</v>
      </c>
      <c r="B96" s="1" t="s">
        <v>2793</v>
      </c>
      <c r="C96" s="1" t="s">
        <v>2794</v>
      </c>
      <c r="D96" s="1" t="s">
        <v>2795</v>
      </c>
      <c r="E96" s="2">
        <v>510</v>
      </c>
      <c r="F96" s="1" t="s">
        <v>2796</v>
      </c>
      <c r="G96" s="2" t="s">
        <v>18</v>
      </c>
      <c r="H96" s="1" t="s">
        <v>8616</v>
      </c>
      <c r="I96" s="3">
        <v>45287.399594907409</v>
      </c>
      <c r="J96" s="4">
        <v>650000</v>
      </c>
      <c r="K96" s="5">
        <v>117400</v>
      </c>
      <c r="L96" s="5">
        <v>362600</v>
      </c>
      <c r="M96" s="5">
        <f t="shared" si="3"/>
        <v>480000</v>
      </c>
      <c r="N96" s="38">
        <v>1.33</v>
      </c>
      <c r="O96" s="38">
        <v>1.59</v>
      </c>
    </row>
    <row r="97" spans="1:15" s="1" customFormat="1">
      <c r="A97" s="1" t="s">
        <v>2500</v>
      </c>
      <c r="B97" s="1" t="s">
        <v>2797</v>
      </c>
      <c r="C97" s="1" t="s">
        <v>2798</v>
      </c>
      <c r="D97" s="1" t="s">
        <v>2795</v>
      </c>
      <c r="E97" s="2">
        <v>510</v>
      </c>
      <c r="F97" s="1" t="s">
        <v>2799</v>
      </c>
      <c r="G97" s="2" t="s">
        <v>18</v>
      </c>
      <c r="H97" s="1" t="s">
        <v>8617</v>
      </c>
      <c r="I97" s="3">
        <v>45244.578263888892</v>
      </c>
      <c r="J97" s="4">
        <v>555000</v>
      </c>
      <c r="K97" s="5">
        <v>98500</v>
      </c>
      <c r="L97" s="5">
        <v>324800</v>
      </c>
      <c r="M97" s="5">
        <f t="shared" si="3"/>
        <v>423300</v>
      </c>
      <c r="N97" s="38">
        <v>1.33</v>
      </c>
      <c r="O97" s="38">
        <v>1.59</v>
      </c>
    </row>
    <row r="98" spans="1:15" s="1" customFormat="1">
      <c r="A98" s="1" t="s">
        <v>2500</v>
      </c>
      <c r="B98" s="1" t="s">
        <v>2800</v>
      </c>
      <c r="C98" s="1" t="s">
        <v>2801</v>
      </c>
      <c r="D98" s="1" t="s">
        <v>2795</v>
      </c>
      <c r="E98" s="2">
        <v>510</v>
      </c>
      <c r="F98" s="1" t="s">
        <v>2802</v>
      </c>
      <c r="G98" s="2" t="s">
        <v>18</v>
      </c>
      <c r="H98" s="1" t="s">
        <v>8618</v>
      </c>
      <c r="I98" s="3">
        <v>45082.376226851855</v>
      </c>
      <c r="J98" s="4">
        <v>650000</v>
      </c>
      <c r="K98" s="5">
        <v>135300</v>
      </c>
      <c r="L98" s="5">
        <v>360800</v>
      </c>
      <c r="M98" s="5">
        <f t="shared" si="3"/>
        <v>496100</v>
      </c>
      <c r="N98" s="38">
        <v>1.33</v>
      </c>
      <c r="O98" s="38">
        <v>1.59</v>
      </c>
    </row>
    <row r="99" spans="1:15" s="1" customFormat="1">
      <c r="A99" s="1" t="s">
        <v>2500</v>
      </c>
      <c r="B99" s="1" t="s">
        <v>2803</v>
      </c>
      <c r="C99" s="1" t="s">
        <v>2804</v>
      </c>
      <c r="D99" s="1" t="s">
        <v>2795</v>
      </c>
      <c r="E99" s="2">
        <v>510</v>
      </c>
      <c r="F99" s="1" t="s">
        <v>2805</v>
      </c>
      <c r="G99" s="2" t="s">
        <v>18</v>
      </c>
      <c r="H99" s="1" t="s">
        <v>8619</v>
      </c>
      <c r="I99" s="3">
        <v>45188.369097222225</v>
      </c>
      <c r="J99" s="4">
        <v>544000</v>
      </c>
      <c r="K99" s="5">
        <v>108800</v>
      </c>
      <c r="L99" s="5">
        <v>324000</v>
      </c>
      <c r="M99" s="5">
        <f t="shared" si="3"/>
        <v>432800</v>
      </c>
      <c r="N99" s="38">
        <v>1.33</v>
      </c>
      <c r="O99" s="38">
        <v>1.59</v>
      </c>
    </row>
    <row r="100" spans="1:15" s="1" customFormat="1">
      <c r="A100" s="1" t="s">
        <v>2500</v>
      </c>
      <c r="B100" s="1" t="s">
        <v>2806</v>
      </c>
      <c r="C100" s="1" t="s">
        <v>2807</v>
      </c>
      <c r="D100" s="1" t="s">
        <v>2795</v>
      </c>
      <c r="E100" s="2">
        <v>510</v>
      </c>
      <c r="F100" s="1" t="s">
        <v>2808</v>
      </c>
      <c r="G100" s="2" t="s">
        <v>18</v>
      </c>
      <c r="H100" s="1" t="s">
        <v>8620</v>
      </c>
      <c r="I100" s="3">
        <v>45100.51189814815</v>
      </c>
      <c r="J100" s="4">
        <v>510000</v>
      </c>
      <c r="K100" s="5">
        <v>110100</v>
      </c>
      <c r="L100" s="5">
        <v>316400</v>
      </c>
      <c r="M100" s="5">
        <f t="shared" si="3"/>
        <v>426500</v>
      </c>
      <c r="N100" s="38">
        <v>1.33</v>
      </c>
      <c r="O100" s="38">
        <v>1.59</v>
      </c>
    </row>
    <row r="101" spans="1:15" s="1" customFormat="1">
      <c r="A101" s="1" t="s">
        <v>2500</v>
      </c>
      <c r="B101" s="1" t="s">
        <v>2809</v>
      </c>
      <c r="C101" s="1" t="s">
        <v>2810</v>
      </c>
      <c r="D101" s="1" t="s">
        <v>2795</v>
      </c>
      <c r="E101" s="2">
        <v>510</v>
      </c>
      <c r="F101" s="1" t="s">
        <v>2811</v>
      </c>
      <c r="G101" s="2" t="s">
        <v>18</v>
      </c>
      <c r="H101" s="1" t="s">
        <v>8621</v>
      </c>
      <c r="I101" s="3">
        <v>45149.363819444443</v>
      </c>
      <c r="J101" s="4">
        <v>440000</v>
      </c>
      <c r="K101" s="5">
        <v>114700</v>
      </c>
      <c r="L101" s="5">
        <v>298800</v>
      </c>
      <c r="M101" s="5">
        <f t="shared" si="3"/>
        <v>413500</v>
      </c>
      <c r="N101" s="38">
        <v>1.33</v>
      </c>
      <c r="O101" s="38">
        <v>1.59</v>
      </c>
    </row>
    <row r="102" spans="1:15" s="1" customFormat="1">
      <c r="A102" s="1" t="s">
        <v>2500</v>
      </c>
      <c r="B102" s="1" t="s">
        <v>2812</v>
      </c>
      <c r="C102" s="1" t="s">
        <v>2813</v>
      </c>
      <c r="D102" s="1" t="s">
        <v>2795</v>
      </c>
      <c r="E102" s="2">
        <v>510</v>
      </c>
      <c r="F102" s="1" t="s">
        <v>2814</v>
      </c>
      <c r="G102" s="2" t="s">
        <v>18</v>
      </c>
      <c r="H102" s="1" t="s">
        <v>8622</v>
      </c>
      <c r="I102" s="3">
        <v>45027.586145833331</v>
      </c>
      <c r="J102" s="4">
        <v>467500</v>
      </c>
      <c r="K102" s="5">
        <v>101600</v>
      </c>
      <c r="L102" s="5">
        <v>338700</v>
      </c>
      <c r="M102" s="5">
        <f t="shared" si="3"/>
        <v>440300</v>
      </c>
      <c r="N102" s="38">
        <v>1.33</v>
      </c>
      <c r="O102" s="38">
        <v>1.59</v>
      </c>
    </row>
    <row r="103" spans="1:15" s="1" customFormat="1">
      <c r="A103" s="1" t="s">
        <v>2500</v>
      </c>
      <c r="B103" s="1" t="s">
        <v>2815</v>
      </c>
      <c r="C103" s="1" t="s">
        <v>2816</v>
      </c>
      <c r="D103" s="1" t="s">
        <v>2795</v>
      </c>
      <c r="E103" s="2">
        <v>510</v>
      </c>
      <c r="F103" s="1" t="s">
        <v>2817</v>
      </c>
      <c r="G103" s="2" t="s">
        <v>18</v>
      </c>
      <c r="H103" s="1" t="s">
        <v>8623</v>
      </c>
      <c r="I103" s="3">
        <v>44958.462361111109</v>
      </c>
      <c r="J103" s="4">
        <v>550000</v>
      </c>
      <c r="K103" s="5">
        <v>122400</v>
      </c>
      <c r="L103" s="5">
        <v>399500</v>
      </c>
      <c r="M103" s="5">
        <f t="shared" ref="M103:M134" si="4">SUM(K103:L103)</f>
        <v>521900</v>
      </c>
      <c r="N103" s="38">
        <v>1.33</v>
      </c>
      <c r="O103" s="38">
        <v>1.59</v>
      </c>
    </row>
    <row r="104" spans="1:15" s="1" customFormat="1">
      <c r="A104" s="1" t="s">
        <v>2500</v>
      </c>
      <c r="B104" s="1" t="s">
        <v>2818</v>
      </c>
      <c r="C104" s="1" t="s">
        <v>2819</v>
      </c>
      <c r="D104" s="1" t="s">
        <v>2795</v>
      </c>
      <c r="E104" s="2">
        <v>510</v>
      </c>
      <c r="F104" s="1" t="s">
        <v>2820</v>
      </c>
      <c r="G104" s="2" t="s">
        <v>18</v>
      </c>
      <c r="H104" s="1" t="s">
        <v>8624</v>
      </c>
      <c r="I104" s="3">
        <v>45156.626608796294</v>
      </c>
      <c r="J104" s="4">
        <v>562500</v>
      </c>
      <c r="K104" s="5">
        <v>124200</v>
      </c>
      <c r="L104" s="5">
        <v>459600</v>
      </c>
      <c r="M104" s="5">
        <f t="shared" si="4"/>
        <v>583800</v>
      </c>
      <c r="N104" s="38">
        <v>1.33</v>
      </c>
      <c r="O104" s="38">
        <v>1.59</v>
      </c>
    </row>
    <row r="105" spans="1:15" s="1" customFormat="1">
      <c r="A105" s="1" t="s">
        <v>2500</v>
      </c>
      <c r="B105" s="1" t="s">
        <v>2821</v>
      </c>
      <c r="C105" s="1" t="s">
        <v>2822</v>
      </c>
      <c r="D105" s="1" t="s">
        <v>2823</v>
      </c>
      <c r="E105" s="2">
        <v>510</v>
      </c>
      <c r="F105" s="1" t="s">
        <v>2824</v>
      </c>
      <c r="G105" s="2" t="s">
        <v>18</v>
      </c>
      <c r="H105" s="1" t="s">
        <v>8625</v>
      </c>
      <c r="I105" s="3">
        <v>45072.54787037037</v>
      </c>
      <c r="J105" s="4">
        <v>225000</v>
      </c>
      <c r="K105" s="5">
        <v>67100</v>
      </c>
      <c r="L105" s="5">
        <v>143800</v>
      </c>
      <c r="M105" s="5">
        <f t="shared" si="4"/>
        <v>210900</v>
      </c>
      <c r="N105" s="38">
        <v>1.26</v>
      </c>
      <c r="O105" s="38">
        <v>1.26</v>
      </c>
    </row>
    <row r="106" spans="1:15" s="1" customFormat="1">
      <c r="A106" s="1" t="s">
        <v>2500</v>
      </c>
      <c r="B106" s="1" t="s">
        <v>2825</v>
      </c>
      <c r="C106" s="1" t="s">
        <v>2826</v>
      </c>
      <c r="D106" s="1" t="s">
        <v>2823</v>
      </c>
      <c r="E106" s="2">
        <v>510</v>
      </c>
      <c r="F106" s="1" t="s">
        <v>2827</v>
      </c>
      <c r="G106" s="2" t="s">
        <v>18</v>
      </c>
      <c r="H106" s="1" t="s">
        <v>8626</v>
      </c>
      <c r="I106" s="3">
        <v>45260.509421296294</v>
      </c>
      <c r="J106" s="4">
        <v>225000</v>
      </c>
      <c r="K106" s="5">
        <v>64700</v>
      </c>
      <c r="L106" s="5">
        <v>148900</v>
      </c>
      <c r="M106" s="5">
        <f t="shared" si="4"/>
        <v>213600</v>
      </c>
      <c r="N106" s="38">
        <v>1.26</v>
      </c>
      <c r="O106" s="38">
        <v>1.26</v>
      </c>
    </row>
    <row r="107" spans="1:15" s="1" customFormat="1">
      <c r="A107" s="1" t="s">
        <v>2500</v>
      </c>
      <c r="B107" s="1" t="s">
        <v>2828</v>
      </c>
      <c r="C107" s="1" t="s">
        <v>2829</v>
      </c>
      <c r="D107" s="1" t="s">
        <v>2830</v>
      </c>
      <c r="E107" s="2">
        <v>510</v>
      </c>
      <c r="F107" s="1" t="s">
        <v>2831</v>
      </c>
      <c r="G107" s="2" t="s">
        <v>18</v>
      </c>
      <c r="H107" s="1" t="s">
        <v>8627</v>
      </c>
      <c r="I107" s="3">
        <v>45044.414155092592</v>
      </c>
      <c r="J107" s="4">
        <v>390000</v>
      </c>
      <c r="K107" s="5">
        <v>66600</v>
      </c>
      <c r="L107" s="5">
        <v>239800</v>
      </c>
      <c r="M107" s="5">
        <f t="shared" si="4"/>
        <v>306400</v>
      </c>
      <c r="N107" s="38">
        <v>1.67</v>
      </c>
      <c r="O107" s="38">
        <v>1.67</v>
      </c>
    </row>
    <row r="108" spans="1:15" s="1" customFormat="1">
      <c r="A108" s="1" t="s">
        <v>2500</v>
      </c>
      <c r="B108" s="1" t="s">
        <v>2832</v>
      </c>
      <c r="C108" s="1" t="s">
        <v>2833</v>
      </c>
      <c r="D108" s="1" t="s">
        <v>2830</v>
      </c>
      <c r="E108" s="2">
        <v>510</v>
      </c>
      <c r="F108" s="1" t="s">
        <v>2834</v>
      </c>
      <c r="G108" s="2" t="s">
        <v>18</v>
      </c>
      <c r="H108" s="1" t="s">
        <v>8628</v>
      </c>
      <c r="I108" s="3">
        <v>45128.642314814817</v>
      </c>
      <c r="J108" s="4">
        <v>565000</v>
      </c>
      <c r="K108" s="5">
        <v>70500</v>
      </c>
      <c r="L108" s="5">
        <v>422900</v>
      </c>
      <c r="M108" s="5">
        <f t="shared" si="4"/>
        <v>493400</v>
      </c>
      <c r="N108" s="38">
        <v>1.67</v>
      </c>
      <c r="O108" s="38">
        <v>1.67</v>
      </c>
    </row>
    <row r="109" spans="1:15" s="1" customFormat="1">
      <c r="A109" s="1" t="s">
        <v>2500</v>
      </c>
      <c r="B109" s="1" t="s">
        <v>2835</v>
      </c>
      <c r="C109" s="1" t="s">
        <v>2836</v>
      </c>
      <c r="D109" s="1" t="s">
        <v>2830</v>
      </c>
      <c r="E109" s="2">
        <v>510</v>
      </c>
      <c r="F109" s="1" t="s">
        <v>2837</v>
      </c>
      <c r="G109" s="2" t="s">
        <v>18</v>
      </c>
      <c r="H109" s="1" t="s">
        <v>8629</v>
      </c>
      <c r="I109" s="3">
        <v>44985.53800925926</v>
      </c>
      <c r="J109" s="4">
        <v>507000</v>
      </c>
      <c r="K109" s="5">
        <v>69100</v>
      </c>
      <c r="L109" s="5">
        <v>368100</v>
      </c>
      <c r="M109" s="5">
        <f t="shared" si="4"/>
        <v>437200</v>
      </c>
      <c r="N109" s="38">
        <v>1.67</v>
      </c>
      <c r="O109" s="38">
        <v>1.67</v>
      </c>
    </row>
    <row r="110" spans="1:15" s="1" customFormat="1">
      <c r="A110" s="1" t="s">
        <v>2500</v>
      </c>
      <c r="B110" s="1" t="s">
        <v>2838</v>
      </c>
      <c r="C110" s="1" t="s">
        <v>2839</v>
      </c>
      <c r="D110" s="1" t="s">
        <v>2830</v>
      </c>
      <c r="E110" s="2">
        <v>510</v>
      </c>
      <c r="F110" s="1" t="s">
        <v>2840</v>
      </c>
      <c r="G110" s="2" t="s">
        <v>18</v>
      </c>
      <c r="H110" s="1" t="s">
        <v>8630</v>
      </c>
      <c r="I110" s="3">
        <v>45205.393020833333</v>
      </c>
      <c r="J110" s="4">
        <v>363000</v>
      </c>
      <c r="K110" s="5">
        <v>74500</v>
      </c>
      <c r="L110" s="5">
        <v>247300</v>
      </c>
      <c r="M110" s="5">
        <f t="shared" si="4"/>
        <v>321800</v>
      </c>
      <c r="N110" s="38">
        <v>1.67</v>
      </c>
      <c r="O110" s="38">
        <v>1.67</v>
      </c>
    </row>
    <row r="111" spans="1:15" s="1" customFormat="1">
      <c r="A111" s="1" t="s">
        <v>2500</v>
      </c>
      <c r="B111" s="1" t="s">
        <v>2841</v>
      </c>
      <c r="C111" s="1" t="s">
        <v>2842</v>
      </c>
      <c r="D111" s="1" t="s">
        <v>2830</v>
      </c>
      <c r="E111" s="2">
        <v>510</v>
      </c>
      <c r="F111" s="1" t="s">
        <v>2843</v>
      </c>
      <c r="G111" s="2" t="s">
        <v>18</v>
      </c>
      <c r="H111" s="1" t="s">
        <v>8631</v>
      </c>
      <c r="I111" s="3">
        <v>45250.408206018517</v>
      </c>
      <c r="J111" s="4">
        <v>370000</v>
      </c>
      <c r="K111" s="5">
        <v>68600</v>
      </c>
      <c r="L111" s="5">
        <v>264300</v>
      </c>
      <c r="M111" s="5">
        <f t="shared" si="4"/>
        <v>332900</v>
      </c>
      <c r="N111" s="38">
        <v>1.67</v>
      </c>
      <c r="O111" s="38">
        <v>1.67</v>
      </c>
    </row>
    <row r="112" spans="1:15" s="1" customFormat="1">
      <c r="A112" s="1" t="s">
        <v>2500</v>
      </c>
      <c r="B112" s="1" t="s">
        <v>2844</v>
      </c>
      <c r="C112" s="1" t="s">
        <v>2845</v>
      </c>
      <c r="D112" s="1" t="s">
        <v>2830</v>
      </c>
      <c r="E112" s="2">
        <v>510</v>
      </c>
      <c r="F112" s="1" t="s">
        <v>2846</v>
      </c>
      <c r="G112" s="2" t="s">
        <v>18</v>
      </c>
      <c r="H112" s="1" t="s">
        <v>8632</v>
      </c>
      <c r="I112" s="3">
        <v>45121.440567129626</v>
      </c>
      <c r="J112" s="4">
        <v>370775</v>
      </c>
      <c r="K112" s="5">
        <v>82700</v>
      </c>
      <c r="L112" s="5">
        <v>259200</v>
      </c>
      <c r="M112" s="5">
        <f t="shared" si="4"/>
        <v>341900</v>
      </c>
      <c r="N112" s="38">
        <v>1.67</v>
      </c>
      <c r="O112" s="38">
        <v>1.67</v>
      </c>
    </row>
    <row r="113" spans="1:15" s="1" customFormat="1">
      <c r="A113" s="1" t="s">
        <v>2500</v>
      </c>
      <c r="B113" s="1" t="s">
        <v>2847</v>
      </c>
      <c r="C113" s="1" t="s">
        <v>2848</v>
      </c>
      <c r="D113" s="1" t="s">
        <v>2830</v>
      </c>
      <c r="E113" s="2">
        <v>510</v>
      </c>
      <c r="F113" s="1" t="s">
        <v>2849</v>
      </c>
      <c r="G113" s="2" t="s">
        <v>18</v>
      </c>
      <c r="H113" s="1" t="s">
        <v>8633</v>
      </c>
      <c r="I113" s="3">
        <v>45205.352349537039</v>
      </c>
      <c r="J113" s="4">
        <v>410000</v>
      </c>
      <c r="K113" s="5">
        <v>99400</v>
      </c>
      <c r="L113" s="5">
        <v>295100</v>
      </c>
      <c r="M113" s="5">
        <f t="shared" si="4"/>
        <v>394500</v>
      </c>
      <c r="N113" s="38">
        <v>1.67</v>
      </c>
      <c r="O113" s="38">
        <v>1.67</v>
      </c>
    </row>
    <row r="114" spans="1:15" s="1" customFormat="1">
      <c r="A114" s="1" t="s">
        <v>2500</v>
      </c>
      <c r="B114" s="1" t="s">
        <v>2850</v>
      </c>
      <c r="C114" s="1" t="s">
        <v>2851</v>
      </c>
      <c r="D114" s="1" t="s">
        <v>2830</v>
      </c>
      <c r="E114" s="2">
        <v>510</v>
      </c>
      <c r="F114" s="1" t="s">
        <v>2852</v>
      </c>
      <c r="G114" s="2" t="s">
        <v>18</v>
      </c>
      <c r="H114" s="1" t="s">
        <v>8634</v>
      </c>
      <c r="I114" s="3">
        <v>45264.458171296297</v>
      </c>
      <c r="J114" s="4">
        <v>360000</v>
      </c>
      <c r="K114" s="5">
        <v>97200</v>
      </c>
      <c r="L114" s="5">
        <v>249400</v>
      </c>
      <c r="M114" s="5">
        <f t="shared" si="4"/>
        <v>346600</v>
      </c>
      <c r="N114" s="38">
        <v>1.67</v>
      </c>
      <c r="O114" s="38">
        <v>1.67</v>
      </c>
    </row>
    <row r="115" spans="1:15" s="1" customFormat="1">
      <c r="A115" s="1" t="s">
        <v>2500</v>
      </c>
      <c r="B115" s="1" t="s">
        <v>2853</v>
      </c>
      <c r="C115" s="1" t="s">
        <v>2854</v>
      </c>
      <c r="D115" s="1" t="s">
        <v>2830</v>
      </c>
      <c r="E115" s="2">
        <v>510</v>
      </c>
      <c r="F115" s="1" t="s">
        <v>2855</v>
      </c>
      <c r="G115" s="2" t="s">
        <v>18</v>
      </c>
      <c r="H115" s="1" t="s">
        <v>8635</v>
      </c>
      <c r="I115" s="3">
        <v>45195.366655092592</v>
      </c>
      <c r="J115" s="4">
        <v>399000</v>
      </c>
      <c r="K115" s="5">
        <v>74600</v>
      </c>
      <c r="L115" s="5">
        <v>313200</v>
      </c>
      <c r="M115" s="5">
        <f t="shared" si="4"/>
        <v>387800</v>
      </c>
      <c r="N115" s="38">
        <v>1.67</v>
      </c>
      <c r="O115" s="38">
        <v>1.67</v>
      </c>
    </row>
    <row r="116" spans="1:15" s="1" customFormat="1">
      <c r="A116" s="1" t="s">
        <v>2500</v>
      </c>
      <c r="B116" s="1" t="s">
        <v>2856</v>
      </c>
      <c r="C116" s="1" t="s">
        <v>2857</v>
      </c>
      <c r="D116" s="1" t="s">
        <v>2830</v>
      </c>
      <c r="E116" s="2">
        <v>510</v>
      </c>
      <c r="F116" s="1" t="s">
        <v>2858</v>
      </c>
      <c r="G116" s="2" t="s">
        <v>18</v>
      </c>
      <c r="H116" s="1" t="s">
        <v>8636</v>
      </c>
      <c r="I116" s="3">
        <v>44987.629571759258</v>
      </c>
      <c r="J116" s="4">
        <v>302000</v>
      </c>
      <c r="K116" s="5">
        <v>73200</v>
      </c>
      <c r="L116" s="5">
        <v>232800</v>
      </c>
      <c r="M116" s="5">
        <f t="shared" si="4"/>
        <v>306000</v>
      </c>
      <c r="N116" s="38">
        <v>1.67</v>
      </c>
      <c r="O116" s="38">
        <v>1.67</v>
      </c>
    </row>
    <row r="117" spans="1:15" s="1" customFormat="1">
      <c r="A117" s="1" t="s">
        <v>2500</v>
      </c>
      <c r="B117" s="1" t="s">
        <v>2859</v>
      </c>
      <c r="C117" s="1" t="s">
        <v>2860</v>
      </c>
      <c r="D117" s="1" t="s">
        <v>2830</v>
      </c>
      <c r="E117" s="2">
        <v>510</v>
      </c>
      <c r="F117" s="1" t="s">
        <v>2861</v>
      </c>
      <c r="G117" s="2" t="s">
        <v>18</v>
      </c>
      <c r="H117" s="1" t="s">
        <v>8637</v>
      </c>
      <c r="I117" s="3">
        <v>45002.403402777774</v>
      </c>
      <c r="J117" s="4">
        <v>410000</v>
      </c>
      <c r="K117" s="5">
        <v>64900</v>
      </c>
      <c r="L117" s="5">
        <v>356000</v>
      </c>
      <c r="M117" s="5">
        <f t="shared" si="4"/>
        <v>420900</v>
      </c>
      <c r="N117" s="38">
        <v>1.67</v>
      </c>
      <c r="O117" s="38">
        <v>1.67</v>
      </c>
    </row>
    <row r="118" spans="1:15" s="1" customFormat="1">
      <c r="A118" s="1" t="s">
        <v>2500</v>
      </c>
      <c r="B118" s="1" t="s">
        <v>2862</v>
      </c>
      <c r="C118" s="1" t="s">
        <v>2863</v>
      </c>
      <c r="D118" s="1" t="s">
        <v>2830</v>
      </c>
      <c r="E118" s="2">
        <v>510</v>
      </c>
      <c r="F118" s="1" t="s">
        <v>2864</v>
      </c>
      <c r="G118" s="2" t="s">
        <v>18</v>
      </c>
      <c r="H118" s="1" t="s">
        <v>8638</v>
      </c>
      <c r="I118" s="3">
        <v>45104.352500000001</v>
      </c>
      <c r="J118" s="4">
        <v>300000</v>
      </c>
      <c r="K118" s="5">
        <v>69800</v>
      </c>
      <c r="L118" s="5">
        <v>313600</v>
      </c>
      <c r="M118" s="5">
        <f t="shared" si="4"/>
        <v>383400</v>
      </c>
      <c r="N118" s="38">
        <v>1.67</v>
      </c>
      <c r="O118" s="38">
        <v>1.67</v>
      </c>
    </row>
    <row r="119" spans="1:15" s="1" customFormat="1">
      <c r="A119" s="1" t="s">
        <v>2500</v>
      </c>
      <c r="B119" s="1" t="s">
        <v>2865</v>
      </c>
      <c r="C119" s="1" t="s">
        <v>2866</v>
      </c>
      <c r="D119" s="1" t="s">
        <v>2867</v>
      </c>
      <c r="E119" s="2">
        <v>510</v>
      </c>
      <c r="F119" s="1" t="s">
        <v>2868</v>
      </c>
      <c r="G119" s="2" t="s">
        <v>18</v>
      </c>
      <c r="H119" s="1" t="s">
        <v>8639</v>
      </c>
      <c r="I119" s="3">
        <v>45097.468773148146</v>
      </c>
      <c r="J119" s="4">
        <v>327500</v>
      </c>
      <c r="K119" s="5">
        <v>72500</v>
      </c>
      <c r="L119" s="5">
        <v>194500</v>
      </c>
      <c r="M119" s="5">
        <f t="shared" si="4"/>
        <v>267000</v>
      </c>
      <c r="N119" s="38">
        <v>1.51</v>
      </c>
      <c r="O119" s="38">
        <v>1.74</v>
      </c>
    </row>
    <row r="120" spans="1:15" s="1" customFormat="1">
      <c r="A120" s="1" t="s">
        <v>2500</v>
      </c>
      <c r="B120" s="1" t="s">
        <v>2869</v>
      </c>
      <c r="C120" s="1" t="s">
        <v>2870</v>
      </c>
      <c r="D120" s="1" t="s">
        <v>2867</v>
      </c>
      <c r="E120" s="2">
        <v>510</v>
      </c>
      <c r="F120" s="1" t="s">
        <v>2871</v>
      </c>
      <c r="G120" s="2" t="s">
        <v>18</v>
      </c>
      <c r="H120" s="1" t="s">
        <v>8640</v>
      </c>
      <c r="I120" s="3">
        <v>45170.375428240739</v>
      </c>
      <c r="J120" s="4">
        <v>330000</v>
      </c>
      <c r="K120" s="5">
        <v>61600</v>
      </c>
      <c r="L120" s="5">
        <v>208900</v>
      </c>
      <c r="M120" s="5">
        <f t="shared" si="4"/>
        <v>270500</v>
      </c>
      <c r="N120" s="38">
        <v>1.51</v>
      </c>
      <c r="O120" s="38">
        <v>1.74</v>
      </c>
    </row>
    <row r="121" spans="1:15" s="1" customFormat="1">
      <c r="A121" s="1" t="s">
        <v>2500</v>
      </c>
      <c r="B121" s="1" t="s">
        <v>2872</v>
      </c>
      <c r="C121" s="1" t="s">
        <v>2873</v>
      </c>
      <c r="D121" s="1" t="s">
        <v>2867</v>
      </c>
      <c r="E121" s="2">
        <v>510</v>
      </c>
      <c r="F121" s="1" t="s">
        <v>2874</v>
      </c>
      <c r="G121" s="2" t="s">
        <v>18</v>
      </c>
      <c r="H121" s="1" t="s">
        <v>8641</v>
      </c>
      <c r="I121" s="3">
        <v>44938.633437500001</v>
      </c>
      <c r="J121" s="4">
        <v>375000</v>
      </c>
      <c r="K121" s="5">
        <v>68400</v>
      </c>
      <c r="L121" s="5">
        <v>245900</v>
      </c>
      <c r="M121" s="5">
        <f t="shared" si="4"/>
        <v>314300</v>
      </c>
      <c r="N121" s="38">
        <v>1.51</v>
      </c>
      <c r="O121" s="38">
        <v>1.74</v>
      </c>
    </row>
    <row r="122" spans="1:15" s="1" customFormat="1">
      <c r="A122" s="1" t="s">
        <v>2500</v>
      </c>
      <c r="B122" s="1" t="s">
        <v>2875</v>
      </c>
      <c r="C122" s="1" t="s">
        <v>2876</v>
      </c>
      <c r="D122" s="1" t="s">
        <v>2867</v>
      </c>
      <c r="E122" s="2">
        <v>510</v>
      </c>
      <c r="F122" s="1" t="s">
        <v>2877</v>
      </c>
      <c r="G122" s="2" t="s">
        <v>18</v>
      </c>
      <c r="H122" s="1" t="s">
        <v>8642</v>
      </c>
      <c r="I122" s="3">
        <v>45013.372835648152</v>
      </c>
      <c r="J122" s="4">
        <v>287600</v>
      </c>
      <c r="K122" s="5">
        <v>63000</v>
      </c>
      <c r="L122" s="5">
        <v>197200</v>
      </c>
      <c r="M122" s="5">
        <f t="shared" si="4"/>
        <v>260200</v>
      </c>
      <c r="N122" s="38">
        <v>1.51</v>
      </c>
      <c r="O122" s="38">
        <v>1.74</v>
      </c>
    </row>
    <row r="123" spans="1:15" s="1" customFormat="1">
      <c r="A123" s="1" t="s">
        <v>2500</v>
      </c>
      <c r="B123" s="1" t="s">
        <v>2878</v>
      </c>
      <c r="C123" s="1" t="s">
        <v>2879</v>
      </c>
      <c r="D123" s="1" t="s">
        <v>2867</v>
      </c>
      <c r="E123" s="2">
        <v>510</v>
      </c>
      <c r="F123" s="1" t="s">
        <v>2880</v>
      </c>
      <c r="G123" s="2" t="s">
        <v>18</v>
      </c>
      <c r="H123" s="1" t="s">
        <v>8643</v>
      </c>
      <c r="I123" s="3">
        <v>45030.591215277775</v>
      </c>
      <c r="J123" s="4">
        <v>310000</v>
      </c>
      <c r="K123" s="5">
        <v>65400</v>
      </c>
      <c r="L123" s="5">
        <v>222600</v>
      </c>
      <c r="M123" s="5">
        <f t="shared" si="4"/>
        <v>288000</v>
      </c>
      <c r="N123" s="38">
        <v>1.51</v>
      </c>
      <c r="O123" s="38">
        <v>1.74</v>
      </c>
    </row>
    <row r="124" spans="1:15" s="1" customFormat="1">
      <c r="A124" s="1" t="s">
        <v>2500</v>
      </c>
      <c r="B124" s="1" t="s">
        <v>2881</v>
      </c>
      <c r="C124" s="1" t="s">
        <v>2882</v>
      </c>
      <c r="D124" s="1" t="s">
        <v>2867</v>
      </c>
      <c r="E124" s="2">
        <v>510</v>
      </c>
      <c r="F124" s="1" t="s">
        <v>2883</v>
      </c>
      <c r="G124" s="2" t="s">
        <v>18</v>
      </c>
      <c r="H124" s="1" t="s">
        <v>8644</v>
      </c>
      <c r="I124" s="3">
        <v>45086.427060185182</v>
      </c>
      <c r="J124" s="4">
        <v>275000</v>
      </c>
      <c r="K124" s="5">
        <v>67100</v>
      </c>
      <c r="L124" s="5">
        <v>198500</v>
      </c>
      <c r="M124" s="5">
        <f t="shared" si="4"/>
        <v>265600</v>
      </c>
      <c r="N124" s="38">
        <v>1.51</v>
      </c>
      <c r="O124" s="38">
        <v>1.74</v>
      </c>
    </row>
    <row r="125" spans="1:15" s="1" customFormat="1">
      <c r="A125" s="1" t="s">
        <v>2500</v>
      </c>
      <c r="B125" s="1" t="s">
        <v>2884</v>
      </c>
      <c r="C125" s="1" t="s">
        <v>2885</v>
      </c>
      <c r="D125" s="1" t="s">
        <v>2886</v>
      </c>
      <c r="E125" s="2">
        <v>510</v>
      </c>
      <c r="F125" s="1" t="s">
        <v>2887</v>
      </c>
      <c r="G125" s="2" t="s">
        <v>18</v>
      </c>
      <c r="H125" s="1" t="s">
        <v>8645</v>
      </c>
      <c r="I125" s="3">
        <v>45026.566921296297</v>
      </c>
      <c r="J125" s="4">
        <v>500000</v>
      </c>
      <c r="K125" s="5">
        <v>85100</v>
      </c>
      <c r="L125" s="5">
        <v>329800</v>
      </c>
      <c r="M125" s="5">
        <f t="shared" si="4"/>
        <v>414900</v>
      </c>
      <c r="N125" s="38">
        <v>1.45</v>
      </c>
      <c r="O125" s="38">
        <v>1.45</v>
      </c>
    </row>
    <row r="126" spans="1:15" s="1" customFormat="1">
      <c r="A126" s="1" t="s">
        <v>2500</v>
      </c>
      <c r="B126" s="1" t="s">
        <v>2888</v>
      </c>
      <c r="C126" s="1" t="s">
        <v>2889</v>
      </c>
      <c r="D126" s="1" t="s">
        <v>2886</v>
      </c>
      <c r="E126" s="2">
        <v>510</v>
      </c>
      <c r="F126" s="1" t="s">
        <v>2890</v>
      </c>
      <c r="G126" s="2" t="s">
        <v>18</v>
      </c>
      <c r="H126" s="1" t="s">
        <v>8646</v>
      </c>
      <c r="I126" s="3">
        <v>45268.601631944446</v>
      </c>
      <c r="J126" s="4">
        <v>565000</v>
      </c>
      <c r="K126" s="5">
        <v>74800</v>
      </c>
      <c r="L126" s="5">
        <v>432500</v>
      </c>
      <c r="M126" s="5">
        <f t="shared" si="4"/>
        <v>507300</v>
      </c>
      <c r="N126" s="38">
        <v>1.45</v>
      </c>
      <c r="O126" s="38">
        <v>1.45</v>
      </c>
    </row>
    <row r="127" spans="1:15" s="1" customFormat="1">
      <c r="A127" s="1" t="s">
        <v>2500</v>
      </c>
      <c r="B127" s="1" t="s">
        <v>2891</v>
      </c>
      <c r="C127" s="1" t="s">
        <v>2892</v>
      </c>
      <c r="D127" s="1" t="s">
        <v>2886</v>
      </c>
      <c r="E127" s="2">
        <v>510</v>
      </c>
      <c r="F127" s="1" t="s">
        <v>2893</v>
      </c>
      <c r="G127" s="2" t="s">
        <v>18</v>
      </c>
      <c r="H127" s="1" t="s">
        <v>8647</v>
      </c>
      <c r="I127" s="3">
        <v>45002.671111111114</v>
      </c>
      <c r="J127" s="4">
        <v>375000</v>
      </c>
      <c r="K127" s="5">
        <v>75400</v>
      </c>
      <c r="L127" s="5">
        <v>267100</v>
      </c>
      <c r="M127" s="5">
        <f t="shared" si="4"/>
        <v>342500</v>
      </c>
      <c r="N127" s="38">
        <v>1.45</v>
      </c>
      <c r="O127" s="38">
        <v>1.45</v>
      </c>
    </row>
    <row r="128" spans="1:15" s="1" customFormat="1">
      <c r="A128" s="1" t="s">
        <v>2500</v>
      </c>
      <c r="B128" s="1" t="s">
        <v>2894</v>
      </c>
      <c r="C128" s="1" t="s">
        <v>2895</v>
      </c>
      <c r="D128" s="1" t="s">
        <v>2886</v>
      </c>
      <c r="E128" s="2">
        <v>510</v>
      </c>
      <c r="F128" s="1" t="s">
        <v>2896</v>
      </c>
      <c r="G128" s="2" t="s">
        <v>18</v>
      </c>
      <c r="H128" s="1" t="s">
        <v>8648</v>
      </c>
      <c r="I128" s="3">
        <v>45012.674062500002</v>
      </c>
      <c r="J128" s="4">
        <v>400000</v>
      </c>
      <c r="K128" s="5">
        <v>96300</v>
      </c>
      <c r="L128" s="5">
        <v>273500</v>
      </c>
      <c r="M128" s="5">
        <f t="shared" si="4"/>
        <v>369800</v>
      </c>
      <c r="N128" s="38">
        <v>1.45</v>
      </c>
      <c r="O128" s="38">
        <v>1.45</v>
      </c>
    </row>
    <row r="129" spans="1:15" s="1" customFormat="1">
      <c r="A129" s="1" t="s">
        <v>2500</v>
      </c>
      <c r="B129" s="1" t="s">
        <v>2897</v>
      </c>
      <c r="C129" s="1" t="s">
        <v>2898</v>
      </c>
      <c r="D129" s="1" t="s">
        <v>2886</v>
      </c>
      <c r="E129" s="2">
        <v>510</v>
      </c>
      <c r="F129" s="1" t="s">
        <v>2899</v>
      </c>
      <c r="G129" s="2" t="s">
        <v>18</v>
      </c>
      <c r="H129" s="1" t="s">
        <v>8649</v>
      </c>
      <c r="I129" s="3">
        <v>45275.514189814814</v>
      </c>
      <c r="J129" s="4">
        <v>362000</v>
      </c>
      <c r="K129" s="5">
        <v>104000</v>
      </c>
      <c r="L129" s="5">
        <v>247900</v>
      </c>
      <c r="M129" s="5">
        <f t="shared" si="4"/>
        <v>351900</v>
      </c>
      <c r="N129" s="38">
        <v>1.45</v>
      </c>
      <c r="O129" s="38">
        <v>1.45</v>
      </c>
    </row>
    <row r="130" spans="1:15" s="1" customFormat="1">
      <c r="A130" s="1" t="s">
        <v>2500</v>
      </c>
      <c r="B130" s="1" t="s">
        <v>2900</v>
      </c>
      <c r="C130" s="1" t="s">
        <v>2901</v>
      </c>
      <c r="D130" s="1" t="s">
        <v>2886</v>
      </c>
      <c r="E130" s="2">
        <v>510</v>
      </c>
      <c r="F130" s="1" t="s">
        <v>2902</v>
      </c>
      <c r="G130" s="2" t="s">
        <v>18</v>
      </c>
      <c r="H130" s="1" t="s">
        <v>8650</v>
      </c>
      <c r="I130" s="3">
        <v>44991.5003125</v>
      </c>
      <c r="J130" s="4">
        <v>325000</v>
      </c>
      <c r="K130" s="5">
        <v>95700</v>
      </c>
      <c r="L130" s="5">
        <v>233100</v>
      </c>
      <c r="M130" s="5">
        <f t="shared" si="4"/>
        <v>328800</v>
      </c>
      <c r="N130" s="38">
        <v>1.45</v>
      </c>
      <c r="O130" s="38">
        <v>1.45</v>
      </c>
    </row>
    <row r="131" spans="1:15" s="1" customFormat="1">
      <c r="A131" s="1" t="s">
        <v>2500</v>
      </c>
      <c r="B131" s="1" t="s">
        <v>2903</v>
      </c>
      <c r="C131" s="1" t="s">
        <v>2904</v>
      </c>
      <c r="D131" s="1" t="s">
        <v>2886</v>
      </c>
      <c r="E131" s="2">
        <v>510</v>
      </c>
      <c r="F131" s="1" t="s">
        <v>2905</v>
      </c>
      <c r="G131" s="2" t="s">
        <v>18</v>
      </c>
      <c r="H131" s="1" t="s">
        <v>8651</v>
      </c>
      <c r="I131" s="3">
        <v>45205.399641203701</v>
      </c>
      <c r="J131" s="4">
        <v>430000</v>
      </c>
      <c r="K131" s="5">
        <v>73900</v>
      </c>
      <c r="L131" s="5">
        <v>363600</v>
      </c>
      <c r="M131" s="5">
        <f t="shared" si="4"/>
        <v>437500</v>
      </c>
      <c r="N131" s="38">
        <v>1.45</v>
      </c>
      <c r="O131" s="38">
        <v>1.45</v>
      </c>
    </row>
    <row r="132" spans="1:15" s="1" customFormat="1">
      <c r="A132" s="1" t="s">
        <v>2500</v>
      </c>
      <c r="B132" s="1" t="s">
        <v>2906</v>
      </c>
      <c r="C132" s="1" t="s">
        <v>2907</v>
      </c>
      <c r="D132" s="1" t="s">
        <v>2886</v>
      </c>
      <c r="E132" s="2">
        <v>510</v>
      </c>
      <c r="F132" s="1" t="s">
        <v>2908</v>
      </c>
      <c r="G132" s="2" t="s">
        <v>18</v>
      </c>
      <c r="H132" s="1" t="s">
        <v>8652</v>
      </c>
      <c r="I132" s="3">
        <v>44995.535717592589</v>
      </c>
      <c r="J132" s="4">
        <v>328000</v>
      </c>
      <c r="K132" s="5">
        <v>79500</v>
      </c>
      <c r="L132" s="5">
        <v>259000</v>
      </c>
      <c r="M132" s="5">
        <f t="shared" si="4"/>
        <v>338500</v>
      </c>
      <c r="N132" s="38">
        <v>1.45</v>
      </c>
      <c r="O132" s="38">
        <v>1.45</v>
      </c>
    </row>
    <row r="133" spans="1:15" s="1" customFormat="1">
      <c r="A133" s="1" t="s">
        <v>2500</v>
      </c>
      <c r="B133" s="1" t="s">
        <v>2909</v>
      </c>
      <c r="C133" s="1" t="s">
        <v>2910</v>
      </c>
      <c r="D133" s="1" t="s">
        <v>2886</v>
      </c>
      <c r="E133" s="2">
        <v>510</v>
      </c>
      <c r="F133" s="1" t="s">
        <v>2911</v>
      </c>
      <c r="G133" s="2" t="s">
        <v>18</v>
      </c>
      <c r="H133" s="1" t="s">
        <v>8653</v>
      </c>
      <c r="I133" s="3">
        <v>44944.506944444445</v>
      </c>
      <c r="J133" s="4">
        <v>334000</v>
      </c>
      <c r="K133" s="5">
        <v>68000</v>
      </c>
      <c r="L133" s="5">
        <v>308200</v>
      </c>
      <c r="M133" s="5">
        <f t="shared" si="4"/>
        <v>376200</v>
      </c>
      <c r="N133" s="38">
        <v>1.45</v>
      </c>
      <c r="O133" s="38">
        <v>1.45</v>
      </c>
    </row>
    <row r="134" spans="1:15" s="1" customFormat="1">
      <c r="A134" s="1" t="s">
        <v>2500</v>
      </c>
      <c r="B134" s="1" t="s">
        <v>2912</v>
      </c>
      <c r="C134" s="1" t="s">
        <v>2913</v>
      </c>
      <c r="D134" s="1" t="s">
        <v>2886</v>
      </c>
      <c r="E134" s="2">
        <v>510</v>
      </c>
      <c r="F134" s="1" t="s">
        <v>2914</v>
      </c>
      <c r="G134" s="2" t="s">
        <v>18</v>
      </c>
      <c r="H134" s="1" t="s">
        <v>8654</v>
      </c>
      <c r="I134" s="3">
        <v>44991.49359953704</v>
      </c>
      <c r="J134" s="4">
        <v>269000</v>
      </c>
      <c r="K134" s="5">
        <v>97600</v>
      </c>
      <c r="L134" s="5">
        <v>258300</v>
      </c>
      <c r="M134" s="5">
        <f t="shared" si="4"/>
        <v>355900</v>
      </c>
      <c r="N134" s="38">
        <v>1.45</v>
      </c>
      <c r="O134" s="38">
        <v>1.45</v>
      </c>
    </row>
    <row r="135" spans="1:15" s="1" customFormat="1">
      <c r="A135" s="1" t="s">
        <v>2500</v>
      </c>
      <c r="B135" s="1" t="s">
        <v>2915</v>
      </c>
      <c r="C135" s="1" t="s">
        <v>2916</v>
      </c>
      <c r="D135" s="1" t="s">
        <v>2917</v>
      </c>
      <c r="E135" s="2">
        <v>510</v>
      </c>
      <c r="F135" s="1" t="s">
        <v>2918</v>
      </c>
      <c r="G135" s="2" t="s">
        <v>18</v>
      </c>
      <c r="H135" s="1" t="s">
        <v>8655</v>
      </c>
      <c r="I135" s="3">
        <v>45198.580497685187</v>
      </c>
      <c r="J135" s="4">
        <v>175000</v>
      </c>
      <c r="K135" s="5">
        <v>60800</v>
      </c>
      <c r="L135" s="5">
        <v>51200</v>
      </c>
      <c r="M135" s="5">
        <f t="shared" ref="M135:M166" si="5">SUM(K135:L135)</f>
        <v>112000</v>
      </c>
      <c r="N135" s="38">
        <v>1</v>
      </c>
      <c r="O135" s="38">
        <v>1</v>
      </c>
    </row>
    <row r="136" spans="1:15" s="1" customFormat="1">
      <c r="A136" s="1" t="s">
        <v>2500</v>
      </c>
      <c r="B136" s="1" t="s">
        <v>2919</v>
      </c>
      <c r="C136" s="1" t="s">
        <v>2920</v>
      </c>
      <c r="D136" s="1" t="s">
        <v>2921</v>
      </c>
      <c r="E136" s="2">
        <v>510</v>
      </c>
      <c r="F136" s="1" t="s">
        <v>2922</v>
      </c>
      <c r="G136" s="2" t="s">
        <v>18</v>
      </c>
      <c r="H136" s="1" t="s">
        <v>8656</v>
      </c>
      <c r="I136" s="3">
        <v>45016.469502314816</v>
      </c>
      <c r="J136" s="4">
        <v>300000</v>
      </c>
      <c r="K136" s="5">
        <v>99400</v>
      </c>
      <c r="L136" s="5">
        <v>136100</v>
      </c>
      <c r="M136" s="5">
        <f t="shared" si="5"/>
        <v>235500</v>
      </c>
      <c r="N136" s="38">
        <v>1.39</v>
      </c>
      <c r="O136" s="38">
        <v>1.39</v>
      </c>
    </row>
    <row r="137" spans="1:15" s="1" customFormat="1">
      <c r="A137" s="1" t="s">
        <v>2500</v>
      </c>
      <c r="B137" s="1" t="s">
        <v>2923</v>
      </c>
      <c r="C137" s="1" t="s">
        <v>2924</v>
      </c>
      <c r="D137" s="1" t="s">
        <v>2921</v>
      </c>
      <c r="E137" s="2">
        <v>510</v>
      </c>
      <c r="F137" s="1" t="s">
        <v>2925</v>
      </c>
      <c r="G137" s="2" t="s">
        <v>18</v>
      </c>
      <c r="H137" s="1" t="s">
        <v>8657</v>
      </c>
      <c r="I137" s="3">
        <v>45093.426793981482</v>
      </c>
      <c r="J137" s="4">
        <v>543000</v>
      </c>
      <c r="K137" s="5">
        <v>187200</v>
      </c>
      <c r="L137" s="5">
        <v>267700</v>
      </c>
      <c r="M137" s="5">
        <f t="shared" si="5"/>
        <v>454900</v>
      </c>
      <c r="N137" s="38">
        <v>1.39</v>
      </c>
      <c r="O137" s="38">
        <v>1.39</v>
      </c>
    </row>
    <row r="138" spans="1:15" s="1" customFormat="1">
      <c r="A138" s="1" t="s">
        <v>2500</v>
      </c>
      <c r="B138" s="1" t="s">
        <v>2926</v>
      </c>
      <c r="C138" s="1" t="s">
        <v>2927</v>
      </c>
      <c r="D138" s="1" t="s">
        <v>2921</v>
      </c>
      <c r="E138" s="2">
        <v>510</v>
      </c>
      <c r="F138" s="1" t="s">
        <v>2928</v>
      </c>
      <c r="G138" s="2" t="s">
        <v>18</v>
      </c>
      <c r="H138" s="1" t="s">
        <v>8658</v>
      </c>
      <c r="I138" s="3">
        <v>44967.393090277779</v>
      </c>
      <c r="J138" s="4">
        <v>314000</v>
      </c>
      <c r="K138" s="5">
        <v>108400</v>
      </c>
      <c r="L138" s="5">
        <v>160800</v>
      </c>
      <c r="M138" s="5">
        <f t="shared" si="5"/>
        <v>269200</v>
      </c>
      <c r="N138" s="38">
        <v>1.39</v>
      </c>
      <c r="O138" s="38">
        <v>1.39</v>
      </c>
    </row>
    <row r="139" spans="1:15" s="1" customFormat="1">
      <c r="A139" s="1" t="s">
        <v>2500</v>
      </c>
      <c r="B139" s="1" t="s">
        <v>2929</v>
      </c>
      <c r="C139" s="1" t="s">
        <v>2930</v>
      </c>
      <c r="D139" s="1" t="s">
        <v>2921</v>
      </c>
      <c r="E139" s="2">
        <v>510</v>
      </c>
      <c r="F139" s="1" t="s">
        <v>2931</v>
      </c>
      <c r="G139" s="2" t="s">
        <v>18</v>
      </c>
      <c r="H139" s="1" t="s">
        <v>8659</v>
      </c>
      <c r="I139" s="3">
        <v>45107.550694444442</v>
      </c>
      <c r="J139" s="4">
        <v>249900</v>
      </c>
      <c r="K139" s="5">
        <v>90200</v>
      </c>
      <c r="L139" s="5">
        <v>139200</v>
      </c>
      <c r="M139" s="5">
        <f t="shared" si="5"/>
        <v>229400</v>
      </c>
      <c r="N139" s="38">
        <v>1.39</v>
      </c>
      <c r="O139" s="38">
        <v>1.39</v>
      </c>
    </row>
    <row r="140" spans="1:15" s="1" customFormat="1">
      <c r="A140" s="1" t="s">
        <v>2500</v>
      </c>
      <c r="B140" s="1" t="s">
        <v>2932</v>
      </c>
      <c r="C140" s="1" t="s">
        <v>2933</v>
      </c>
      <c r="D140" s="1" t="s">
        <v>2921</v>
      </c>
      <c r="E140" s="2">
        <v>510</v>
      </c>
      <c r="F140" s="1" t="s">
        <v>2934</v>
      </c>
      <c r="G140" s="2" t="s">
        <v>18</v>
      </c>
      <c r="H140" s="1" t="s">
        <v>8660</v>
      </c>
      <c r="I140" s="3">
        <v>45250.62</v>
      </c>
      <c r="J140" s="4">
        <v>230000</v>
      </c>
      <c r="K140" s="5">
        <v>91200</v>
      </c>
      <c r="L140" s="5">
        <v>121100</v>
      </c>
      <c r="M140" s="5">
        <f t="shared" si="5"/>
        <v>212300</v>
      </c>
      <c r="N140" s="38">
        <v>1.39</v>
      </c>
      <c r="O140" s="38">
        <v>1.39</v>
      </c>
    </row>
    <row r="141" spans="1:15" s="1" customFormat="1">
      <c r="A141" s="1" t="s">
        <v>2500</v>
      </c>
      <c r="B141" s="1" t="s">
        <v>2935</v>
      </c>
      <c r="C141" s="1" t="s">
        <v>2936</v>
      </c>
      <c r="D141" s="1" t="s">
        <v>2921</v>
      </c>
      <c r="E141" s="2">
        <v>510</v>
      </c>
      <c r="F141" s="1" t="s">
        <v>2937</v>
      </c>
      <c r="G141" s="2" t="s">
        <v>18</v>
      </c>
      <c r="H141" s="1" t="s">
        <v>8661</v>
      </c>
      <c r="I141" s="3">
        <v>45001.593564814815</v>
      </c>
      <c r="J141" s="4">
        <v>229000</v>
      </c>
      <c r="K141" s="5">
        <v>94500</v>
      </c>
      <c r="L141" s="5">
        <v>124300</v>
      </c>
      <c r="M141" s="5">
        <f t="shared" si="5"/>
        <v>218800</v>
      </c>
      <c r="N141" s="38">
        <v>1.39</v>
      </c>
      <c r="O141" s="38">
        <v>1.39</v>
      </c>
    </row>
    <row r="142" spans="1:15" s="1" customFormat="1">
      <c r="A142" s="1" t="s">
        <v>2500</v>
      </c>
      <c r="B142" s="1" t="s">
        <v>2938</v>
      </c>
      <c r="C142" s="1" t="s">
        <v>2939</v>
      </c>
      <c r="D142" s="1" t="s">
        <v>2921</v>
      </c>
      <c r="E142" s="2">
        <v>510</v>
      </c>
      <c r="F142" s="1" t="s">
        <v>2940</v>
      </c>
      <c r="G142" s="2" t="s">
        <v>18</v>
      </c>
      <c r="H142" s="1" t="s">
        <v>8662</v>
      </c>
      <c r="I142" s="3">
        <v>45098.549895833334</v>
      </c>
      <c r="J142" s="4">
        <v>270900</v>
      </c>
      <c r="K142" s="5">
        <v>95100</v>
      </c>
      <c r="L142" s="5">
        <v>164500</v>
      </c>
      <c r="M142" s="5">
        <f t="shared" si="5"/>
        <v>259600</v>
      </c>
      <c r="N142" s="38">
        <v>1.39</v>
      </c>
      <c r="O142" s="38">
        <v>1.39</v>
      </c>
    </row>
    <row r="143" spans="1:15" s="1" customFormat="1">
      <c r="A143" s="1" t="s">
        <v>2500</v>
      </c>
      <c r="B143" s="1" t="s">
        <v>2941</v>
      </c>
      <c r="C143" s="1" t="s">
        <v>2942</v>
      </c>
      <c r="D143" s="1" t="s">
        <v>2943</v>
      </c>
      <c r="E143" s="2">
        <v>510</v>
      </c>
      <c r="F143" s="1" t="s">
        <v>2944</v>
      </c>
      <c r="G143" s="2" t="s">
        <v>18</v>
      </c>
      <c r="H143" s="1" t="s">
        <v>8663</v>
      </c>
      <c r="I143" s="3">
        <v>45245.633483796293</v>
      </c>
      <c r="J143" s="4">
        <v>287000</v>
      </c>
      <c r="K143" s="5">
        <v>77000</v>
      </c>
      <c r="L143" s="5">
        <v>160100</v>
      </c>
      <c r="M143" s="5">
        <f t="shared" si="5"/>
        <v>237100</v>
      </c>
      <c r="N143" s="38">
        <v>1.61</v>
      </c>
      <c r="O143" s="38">
        <v>1.61</v>
      </c>
    </row>
    <row r="144" spans="1:15" s="1" customFormat="1">
      <c r="A144" s="1" t="s">
        <v>2500</v>
      </c>
      <c r="B144" s="1" t="s">
        <v>2945</v>
      </c>
      <c r="C144" s="1" t="s">
        <v>2946</v>
      </c>
      <c r="D144" s="1" t="s">
        <v>2943</v>
      </c>
      <c r="E144" s="2">
        <v>510</v>
      </c>
      <c r="F144" s="1" t="s">
        <v>2947</v>
      </c>
      <c r="G144" s="2" t="s">
        <v>18</v>
      </c>
      <c r="H144" s="1" t="s">
        <v>8664</v>
      </c>
      <c r="I144" s="3">
        <v>45170.390057870369</v>
      </c>
      <c r="J144" s="4">
        <v>375000</v>
      </c>
      <c r="K144" s="5">
        <v>64900</v>
      </c>
      <c r="L144" s="5">
        <v>248700</v>
      </c>
      <c r="M144" s="5">
        <f t="shared" si="5"/>
        <v>313600</v>
      </c>
      <c r="N144" s="38">
        <v>1.61</v>
      </c>
      <c r="O144" s="38">
        <v>1.61</v>
      </c>
    </row>
    <row r="145" spans="1:15" s="1" customFormat="1">
      <c r="A145" s="1" t="s">
        <v>2500</v>
      </c>
      <c r="B145" s="1" t="s">
        <v>2948</v>
      </c>
      <c r="C145" s="1" t="s">
        <v>2949</v>
      </c>
      <c r="D145" s="1" t="s">
        <v>2943</v>
      </c>
      <c r="E145" s="2">
        <v>510</v>
      </c>
      <c r="F145" s="1" t="s">
        <v>2950</v>
      </c>
      <c r="G145" s="2" t="s">
        <v>18</v>
      </c>
      <c r="H145" s="1" t="s">
        <v>8665</v>
      </c>
      <c r="I145" s="3">
        <v>45097.386793981481</v>
      </c>
      <c r="J145" s="4">
        <v>470000</v>
      </c>
      <c r="K145" s="5">
        <v>76700</v>
      </c>
      <c r="L145" s="5">
        <v>322700</v>
      </c>
      <c r="M145" s="5">
        <f t="shared" si="5"/>
        <v>399400</v>
      </c>
      <c r="N145" s="38">
        <v>1.61</v>
      </c>
      <c r="O145" s="38">
        <v>1.61</v>
      </c>
    </row>
    <row r="146" spans="1:15" s="1" customFormat="1">
      <c r="A146" s="1" t="s">
        <v>2500</v>
      </c>
      <c r="B146" s="1" t="s">
        <v>2951</v>
      </c>
      <c r="C146" s="1" t="s">
        <v>2952</v>
      </c>
      <c r="D146" s="1" t="s">
        <v>2943</v>
      </c>
      <c r="E146" s="2">
        <v>510</v>
      </c>
      <c r="F146" s="1" t="s">
        <v>2953</v>
      </c>
      <c r="G146" s="2" t="s">
        <v>18</v>
      </c>
      <c r="H146" s="1" t="s">
        <v>8666</v>
      </c>
      <c r="I146" s="3">
        <v>45215.41207175926</v>
      </c>
      <c r="J146" s="4">
        <v>360000</v>
      </c>
      <c r="K146" s="5">
        <v>65500</v>
      </c>
      <c r="L146" s="5">
        <v>249900</v>
      </c>
      <c r="M146" s="5">
        <f t="shared" si="5"/>
        <v>315400</v>
      </c>
      <c r="N146" s="38">
        <v>1.61</v>
      </c>
      <c r="O146" s="38">
        <v>1.61</v>
      </c>
    </row>
    <row r="147" spans="1:15" s="1" customFormat="1">
      <c r="A147" s="1" t="s">
        <v>2500</v>
      </c>
      <c r="B147" s="1" t="s">
        <v>2954</v>
      </c>
      <c r="C147" s="1" t="s">
        <v>2955</v>
      </c>
      <c r="D147" s="1" t="s">
        <v>2943</v>
      </c>
      <c r="E147" s="2">
        <v>510</v>
      </c>
      <c r="F147" s="1" t="s">
        <v>2956</v>
      </c>
      <c r="G147" s="2" t="s">
        <v>18</v>
      </c>
      <c r="H147" s="1" t="s">
        <v>8667</v>
      </c>
      <c r="I147" s="3">
        <v>45040.408125000002</v>
      </c>
      <c r="J147" s="4">
        <v>295000</v>
      </c>
      <c r="K147" s="5">
        <v>82300</v>
      </c>
      <c r="L147" s="5">
        <v>180900</v>
      </c>
      <c r="M147" s="5">
        <f t="shared" si="5"/>
        <v>263200</v>
      </c>
      <c r="N147" s="38">
        <v>1.61</v>
      </c>
      <c r="O147" s="38">
        <v>1.61</v>
      </c>
    </row>
    <row r="148" spans="1:15" s="1" customFormat="1">
      <c r="A148" s="1" t="s">
        <v>2500</v>
      </c>
      <c r="B148" s="1" t="s">
        <v>2957</v>
      </c>
      <c r="C148" s="1" t="s">
        <v>2958</v>
      </c>
      <c r="D148" s="1" t="s">
        <v>2943</v>
      </c>
      <c r="E148" s="2">
        <v>510</v>
      </c>
      <c r="F148" s="1" t="s">
        <v>2959</v>
      </c>
      <c r="G148" s="2" t="s">
        <v>18</v>
      </c>
      <c r="H148" s="1" t="s">
        <v>8668</v>
      </c>
      <c r="I148" s="3">
        <v>45097.383275462962</v>
      </c>
      <c r="J148" s="4">
        <v>383000</v>
      </c>
      <c r="K148" s="5">
        <v>91600</v>
      </c>
      <c r="L148" s="5">
        <v>254700</v>
      </c>
      <c r="M148" s="5">
        <f t="shared" si="5"/>
        <v>346300</v>
      </c>
      <c r="N148" s="38">
        <v>1.61</v>
      </c>
      <c r="O148" s="38">
        <v>1.61</v>
      </c>
    </row>
    <row r="149" spans="1:15" s="1" customFormat="1">
      <c r="A149" s="1" t="s">
        <v>2500</v>
      </c>
      <c r="B149" s="1" t="s">
        <v>2960</v>
      </c>
      <c r="C149" s="1" t="s">
        <v>2961</v>
      </c>
      <c r="D149" s="1" t="s">
        <v>2943</v>
      </c>
      <c r="E149" s="2">
        <v>510</v>
      </c>
      <c r="F149" s="1" t="s">
        <v>2962</v>
      </c>
      <c r="G149" s="2" t="s">
        <v>18</v>
      </c>
      <c r="H149" s="1" t="s">
        <v>8669</v>
      </c>
      <c r="I149" s="3">
        <v>45106.609444444446</v>
      </c>
      <c r="J149" s="4">
        <v>390000</v>
      </c>
      <c r="K149" s="5">
        <v>103200</v>
      </c>
      <c r="L149" s="5">
        <v>261800</v>
      </c>
      <c r="M149" s="5">
        <f t="shared" si="5"/>
        <v>365000</v>
      </c>
      <c r="N149" s="38">
        <v>1.61</v>
      </c>
      <c r="O149" s="38">
        <v>1.61</v>
      </c>
    </row>
    <row r="150" spans="1:15" s="1" customFormat="1">
      <c r="A150" s="1" t="s">
        <v>2500</v>
      </c>
      <c r="B150" s="1" t="s">
        <v>2963</v>
      </c>
      <c r="C150" s="1" t="s">
        <v>2964</v>
      </c>
      <c r="D150" s="1" t="s">
        <v>2943</v>
      </c>
      <c r="E150" s="2">
        <v>510</v>
      </c>
      <c r="F150" s="1" t="s">
        <v>2965</v>
      </c>
      <c r="G150" s="2" t="s">
        <v>18</v>
      </c>
      <c r="H150" s="1" t="s">
        <v>8670</v>
      </c>
      <c r="I150" s="3">
        <v>45198.388703703706</v>
      </c>
      <c r="J150" s="4">
        <v>355000</v>
      </c>
      <c r="K150" s="5">
        <v>73500</v>
      </c>
      <c r="L150" s="5">
        <v>259300</v>
      </c>
      <c r="M150" s="5">
        <f t="shared" si="5"/>
        <v>332800</v>
      </c>
      <c r="N150" s="38">
        <v>1.61</v>
      </c>
      <c r="O150" s="38">
        <v>1.61</v>
      </c>
    </row>
    <row r="151" spans="1:15" s="1" customFormat="1">
      <c r="A151" s="1" t="s">
        <v>2500</v>
      </c>
      <c r="B151" s="1" t="s">
        <v>2966</v>
      </c>
      <c r="C151" s="1" t="s">
        <v>2967</v>
      </c>
      <c r="D151" s="1" t="s">
        <v>2943</v>
      </c>
      <c r="E151" s="2">
        <v>510</v>
      </c>
      <c r="F151" s="1" t="s">
        <v>2968</v>
      </c>
      <c r="G151" s="2" t="s">
        <v>18</v>
      </c>
      <c r="H151" s="1" t="s">
        <v>8671</v>
      </c>
      <c r="I151" s="3">
        <v>45131.361527777779</v>
      </c>
      <c r="J151" s="4">
        <v>370000</v>
      </c>
      <c r="K151" s="5">
        <v>91900</v>
      </c>
      <c r="L151" s="5">
        <v>267700</v>
      </c>
      <c r="M151" s="5">
        <f t="shared" si="5"/>
        <v>359600</v>
      </c>
      <c r="N151" s="38">
        <v>1.61</v>
      </c>
      <c r="O151" s="38">
        <v>1.61</v>
      </c>
    </row>
    <row r="152" spans="1:15" s="1" customFormat="1">
      <c r="A152" s="1" t="s">
        <v>2500</v>
      </c>
      <c r="B152" s="1" t="s">
        <v>2969</v>
      </c>
      <c r="C152" s="1" t="s">
        <v>2970</v>
      </c>
      <c r="D152" s="1" t="s">
        <v>2943</v>
      </c>
      <c r="E152" s="2">
        <v>510</v>
      </c>
      <c r="F152" s="1" t="s">
        <v>2971</v>
      </c>
      <c r="G152" s="2" t="s">
        <v>18</v>
      </c>
      <c r="H152" s="1" t="s">
        <v>8672</v>
      </c>
      <c r="I152" s="3">
        <v>45040.619004629632</v>
      </c>
      <c r="J152" s="4">
        <v>287000</v>
      </c>
      <c r="K152" s="5">
        <v>64300</v>
      </c>
      <c r="L152" s="5">
        <v>216400</v>
      </c>
      <c r="M152" s="5">
        <f t="shared" si="5"/>
        <v>280700</v>
      </c>
      <c r="N152" s="38">
        <v>1.61</v>
      </c>
      <c r="O152" s="38">
        <v>1.61</v>
      </c>
    </row>
    <row r="153" spans="1:15" s="1" customFormat="1">
      <c r="A153" s="1" t="s">
        <v>2500</v>
      </c>
      <c r="B153" s="1" t="s">
        <v>2972</v>
      </c>
      <c r="C153" s="1" t="s">
        <v>2973</v>
      </c>
      <c r="D153" s="1" t="s">
        <v>2943</v>
      </c>
      <c r="E153" s="2">
        <v>510</v>
      </c>
      <c r="F153" s="1" t="s">
        <v>2974</v>
      </c>
      <c r="G153" s="2" t="s">
        <v>18</v>
      </c>
      <c r="H153" s="1" t="s">
        <v>8673</v>
      </c>
      <c r="I153" s="3">
        <v>44949.359791666669</v>
      </c>
      <c r="J153" s="4">
        <v>345000</v>
      </c>
      <c r="K153" s="5">
        <v>66100</v>
      </c>
      <c r="L153" s="5">
        <v>276000</v>
      </c>
      <c r="M153" s="5">
        <f t="shared" si="5"/>
        <v>342100</v>
      </c>
      <c r="N153" s="38">
        <v>1.61</v>
      </c>
      <c r="O153" s="38">
        <v>1.61</v>
      </c>
    </row>
    <row r="154" spans="1:15" s="1" customFormat="1">
      <c r="A154" s="1" t="s">
        <v>2500</v>
      </c>
      <c r="B154" s="1" t="s">
        <v>2975</v>
      </c>
      <c r="C154" s="1" t="s">
        <v>2976</v>
      </c>
      <c r="D154" s="1" t="s">
        <v>2943</v>
      </c>
      <c r="E154" s="2">
        <v>510</v>
      </c>
      <c r="F154" s="1" t="s">
        <v>2977</v>
      </c>
      <c r="G154" s="2" t="s">
        <v>18</v>
      </c>
      <c r="H154" s="1" t="s">
        <v>8674</v>
      </c>
      <c r="I154" s="3">
        <v>45014.369166666664</v>
      </c>
      <c r="J154" s="4">
        <v>330000</v>
      </c>
      <c r="K154" s="5">
        <v>100000</v>
      </c>
      <c r="L154" s="5">
        <v>242500</v>
      </c>
      <c r="M154" s="5">
        <f t="shared" si="5"/>
        <v>342500</v>
      </c>
      <c r="N154" s="38">
        <v>1.61</v>
      </c>
      <c r="O154" s="38">
        <v>1.61</v>
      </c>
    </row>
    <row r="155" spans="1:15" s="1" customFormat="1">
      <c r="A155" s="1" t="s">
        <v>2500</v>
      </c>
      <c r="B155" s="1" t="s">
        <v>2978</v>
      </c>
      <c r="C155" s="1" t="s">
        <v>2979</v>
      </c>
      <c r="D155" s="1" t="s">
        <v>2980</v>
      </c>
      <c r="E155" s="2">
        <v>510</v>
      </c>
      <c r="F155" s="1" t="s">
        <v>2981</v>
      </c>
      <c r="G155" s="2" t="s">
        <v>18</v>
      </c>
      <c r="H155" s="1" t="s">
        <v>8675</v>
      </c>
      <c r="I155" s="3">
        <v>45093.347268518519</v>
      </c>
      <c r="J155" s="4">
        <v>807000</v>
      </c>
      <c r="K155" s="5">
        <v>159900</v>
      </c>
      <c r="L155" s="5">
        <v>363900</v>
      </c>
      <c r="M155" s="5">
        <f t="shared" si="5"/>
        <v>523800</v>
      </c>
      <c r="N155" s="38">
        <v>1</v>
      </c>
      <c r="O155" s="38">
        <v>1</v>
      </c>
    </row>
    <row r="156" spans="1:15" s="1" customFormat="1">
      <c r="A156" s="1" t="s">
        <v>2500</v>
      </c>
      <c r="B156" s="1" t="s">
        <v>2982</v>
      </c>
      <c r="C156" s="1" t="s">
        <v>2983</v>
      </c>
      <c r="D156" s="1" t="s">
        <v>2984</v>
      </c>
      <c r="E156" s="2">
        <v>510</v>
      </c>
      <c r="F156" s="1" t="s">
        <v>2985</v>
      </c>
      <c r="G156" s="2" t="s">
        <v>18</v>
      </c>
      <c r="H156" s="1" t="s">
        <v>8676</v>
      </c>
      <c r="I156" s="3">
        <v>45201.590856481482</v>
      </c>
      <c r="J156" s="4">
        <v>380000</v>
      </c>
      <c r="K156" s="5">
        <v>136500</v>
      </c>
      <c r="L156" s="5">
        <v>176500</v>
      </c>
      <c r="M156" s="5">
        <f t="shared" si="5"/>
        <v>313000</v>
      </c>
      <c r="N156" s="38">
        <v>1.47</v>
      </c>
      <c r="O156" s="38">
        <v>1.73</v>
      </c>
    </row>
    <row r="157" spans="1:15" s="1" customFormat="1">
      <c r="A157" s="1" t="s">
        <v>2500</v>
      </c>
      <c r="B157" s="1" t="s">
        <v>2986</v>
      </c>
      <c r="C157" s="1" t="s">
        <v>2987</v>
      </c>
      <c r="D157" s="1" t="s">
        <v>2984</v>
      </c>
      <c r="E157" s="2">
        <v>510</v>
      </c>
      <c r="F157" s="1" t="s">
        <v>2988</v>
      </c>
      <c r="G157" s="2" t="s">
        <v>18</v>
      </c>
      <c r="H157" s="1" t="s">
        <v>8677</v>
      </c>
      <c r="I157" s="3">
        <v>45107.613749999997</v>
      </c>
      <c r="J157" s="4">
        <v>420000</v>
      </c>
      <c r="K157" s="5">
        <v>72400</v>
      </c>
      <c r="L157" s="5">
        <v>273700</v>
      </c>
      <c r="M157" s="5">
        <f t="shared" si="5"/>
        <v>346100</v>
      </c>
      <c r="N157" s="38">
        <v>1.47</v>
      </c>
      <c r="O157" s="38">
        <v>1.73</v>
      </c>
    </row>
    <row r="158" spans="1:15" s="1" customFormat="1">
      <c r="A158" s="1" t="s">
        <v>2500</v>
      </c>
      <c r="B158" s="1" t="s">
        <v>2989</v>
      </c>
      <c r="C158" s="1" t="s">
        <v>2990</v>
      </c>
      <c r="D158" s="1" t="s">
        <v>2984</v>
      </c>
      <c r="E158" s="2">
        <v>510</v>
      </c>
      <c r="F158" s="1" t="s">
        <v>2991</v>
      </c>
      <c r="G158" s="2" t="s">
        <v>18</v>
      </c>
      <c r="H158" s="1" t="s">
        <v>8678</v>
      </c>
      <c r="I158" s="3">
        <v>45145.638425925928</v>
      </c>
      <c r="J158" s="4">
        <v>466500</v>
      </c>
      <c r="K158" s="5">
        <v>62500</v>
      </c>
      <c r="L158" s="5">
        <v>324900</v>
      </c>
      <c r="M158" s="5">
        <f t="shared" si="5"/>
        <v>387400</v>
      </c>
      <c r="N158" s="38">
        <v>1.47</v>
      </c>
      <c r="O158" s="38">
        <v>1.73</v>
      </c>
    </row>
    <row r="159" spans="1:15" s="1" customFormat="1">
      <c r="A159" s="1" t="s">
        <v>2500</v>
      </c>
      <c r="B159" s="1" t="s">
        <v>2992</v>
      </c>
      <c r="C159" s="1" t="s">
        <v>2993</v>
      </c>
      <c r="D159" s="1" t="s">
        <v>2984</v>
      </c>
      <c r="E159" s="2">
        <v>510</v>
      </c>
      <c r="F159" s="1" t="s">
        <v>2994</v>
      </c>
      <c r="G159" s="2" t="s">
        <v>18</v>
      </c>
      <c r="H159" s="1" t="s">
        <v>8679</v>
      </c>
      <c r="I159" s="3">
        <v>45168.418877314813</v>
      </c>
      <c r="J159" s="4">
        <v>262700</v>
      </c>
      <c r="K159" s="5">
        <v>71000</v>
      </c>
      <c r="L159" s="5">
        <v>148800</v>
      </c>
      <c r="M159" s="5">
        <f t="shared" si="5"/>
        <v>219800</v>
      </c>
      <c r="N159" s="38">
        <v>1.47</v>
      </c>
      <c r="O159" s="38">
        <v>1.73</v>
      </c>
    </row>
    <row r="160" spans="1:15" s="1" customFormat="1">
      <c r="A160" s="1" t="s">
        <v>2500</v>
      </c>
      <c r="B160" s="1" t="s">
        <v>2995</v>
      </c>
      <c r="C160" s="1" t="s">
        <v>2996</v>
      </c>
      <c r="D160" s="1" t="s">
        <v>2984</v>
      </c>
      <c r="E160" s="2">
        <v>510</v>
      </c>
      <c r="F160" s="1" t="s">
        <v>2997</v>
      </c>
      <c r="G160" s="2" t="s">
        <v>18</v>
      </c>
      <c r="H160" s="1" t="s">
        <v>8680</v>
      </c>
      <c r="I160" s="3">
        <v>45006.471655092595</v>
      </c>
      <c r="J160" s="4">
        <v>500000</v>
      </c>
      <c r="K160" s="5">
        <v>68300</v>
      </c>
      <c r="L160" s="5">
        <v>351100</v>
      </c>
      <c r="M160" s="5">
        <f t="shared" si="5"/>
        <v>419400</v>
      </c>
      <c r="N160" s="38">
        <v>1.47</v>
      </c>
      <c r="O160" s="38">
        <v>1.73</v>
      </c>
    </row>
    <row r="161" spans="1:15" s="1" customFormat="1">
      <c r="A161" s="1" t="s">
        <v>2500</v>
      </c>
      <c r="B161" s="1" t="s">
        <v>2998</v>
      </c>
      <c r="C161" s="1" t="s">
        <v>2999</v>
      </c>
      <c r="D161" s="1" t="s">
        <v>2984</v>
      </c>
      <c r="E161" s="2">
        <v>510</v>
      </c>
      <c r="F161" s="1" t="s">
        <v>3000</v>
      </c>
      <c r="G161" s="2" t="s">
        <v>18</v>
      </c>
      <c r="H161" s="1" t="s">
        <v>8681</v>
      </c>
      <c r="I161" s="3">
        <v>45085.574594907404</v>
      </c>
      <c r="J161" s="4">
        <v>565000</v>
      </c>
      <c r="K161" s="5">
        <v>68900</v>
      </c>
      <c r="L161" s="5">
        <v>416500</v>
      </c>
      <c r="M161" s="5">
        <f t="shared" si="5"/>
        <v>485400</v>
      </c>
      <c r="N161" s="38">
        <v>1.47</v>
      </c>
      <c r="O161" s="38">
        <v>1.73</v>
      </c>
    </row>
    <row r="162" spans="1:15" s="1" customFormat="1">
      <c r="A162" s="1" t="s">
        <v>2500</v>
      </c>
      <c r="B162" s="1" t="s">
        <v>3001</v>
      </c>
      <c r="C162" s="1" t="s">
        <v>3002</v>
      </c>
      <c r="D162" s="1" t="s">
        <v>2984</v>
      </c>
      <c r="E162" s="2">
        <v>510</v>
      </c>
      <c r="F162" s="1" t="s">
        <v>3003</v>
      </c>
      <c r="G162" s="2" t="s">
        <v>18</v>
      </c>
      <c r="H162" s="1" t="s">
        <v>8682</v>
      </c>
      <c r="I162" s="3">
        <v>45169.375462962962</v>
      </c>
      <c r="J162" s="4">
        <v>465000</v>
      </c>
      <c r="K162" s="5">
        <v>183400</v>
      </c>
      <c r="L162" s="5">
        <v>217300</v>
      </c>
      <c r="M162" s="5">
        <f t="shared" si="5"/>
        <v>400700</v>
      </c>
      <c r="N162" s="38">
        <v>1.47</v>
      </c>
      <c r="O162" s="38">
        <v>1.73</v>
      </c>
    </row>
    <row r="163" spans="1:15" s="1" customFormat="1">
      <c r="A163" s="1" t="s">
        <v>2500</v>
      </c>
      <c r="B163" s="1" t="s">
        <v>3004</v>
      </c>
      <c r="C163" s="1" t="s">
        <v>3005</v>
      </c>
      <c r="D163" s="1" t="s">
        <v>2984</v>
      </c>
      <c r="E163" s="2">
        <v>510</v>
      </c>
      <c r="F163" s="1" t="s">
        <v>3006</v>
      </c>
      <c r="G163" s="2" t="s">
        <v>18</v>
      </c>
      <c r="H163" s="1" t="s">
        <v>8683</v>
      </c>
      <c r="I163" s="3">
        <v>45219.518483796295</v>
      </c>
      <c r="J163" s="4">
        <v>325000</v>
      </c>
      <c r="K163" s="5">
        <v>68300</v>
      </c>
      <c r="L163" s="5">
        <v>215300</v>
      </c>
      <c r="M163" s="5">
        <f t="shared" si="5"/>
        <v>283600</v>
      </c>
      <c r="N163" s="38">
        <v>1.47</v>
      </c>
      <c r="O163" s="38">
        <v>1.73</v>
      </c>
    </row>
    <row r="164" spans="1:15" s="1" customFormat="1">
      <c r="A164" s="1" t="s">
        <v>2500</v>
      </c>
      <c r="B164" s="1" t="s">
        <v>3007</v>
      </c>
      <c r="C164" s="1" t="s">
        <v>3008</v>
      </c>
      <c r="D164" s="1" t="s">
        <v>2984</v>
      </c>
      <c r="E164" s="2">
        <v>510</v>
      </c>
      <c r="F164" s="1" t="s">
        <v>3009</v>
      </c>
      <c r="G164" s="2" t="s">
        <v>18</v>
      </c>
      <c r="H164" s="1" t="s">
        <v>8684</v>
      </c>
      <c r="I164" s="3">
        <v>45268.498229166667</v>
      </c>
      <c r="J164" s="4">
        <v>370000</v>
      </c>
      <c r="K164" s="5">
        <v>62500</v>
      </c>
      <c r="L164" s="5">
        <v>266800</v>
      </c>
      <c r="M164" s="5">
        <f t="shared" si="5"/>
        <v>329300</v>
      </c>
      <c r="N164" s="38">
        <v>1.47</v>
      </c>
      <c r="O164" s="38">
        <v>1.73</v>
      </c>
    </row>
    <row r="165" spans="1:15" s="1" customFormat="1">
      <c r="A165" s="1" t="s">
        <v>2500</v>
      </c>
      <c r="B165" s="1" t="s">
        <v>3010</v>
      </c>
      <c r="C165" s="1" t="s">
        <v>3011</v>
      </c>
      <c r="D165" s="1" t="s">
        <v>2984</v>
      </c>
      <c r="E165" s="2">
        <v>510</v>
      </c>
      <c r="F165" s="1" t="s">
        <v>3012</v>
      </c>
      <c r="G165" s="2" t="s">
        <v>18</v>
      </c>
      <c r="H165" s="1" t="s">
        <v>8685</v>
      </c>
      <c r="I165" s="3">
        <v>45112.619259259256</v>
      </c>
      <c r="J165" s="4">
        <v>390000</v>
      </c>
      <c r="K165" s="5">
        <v>48200</v>
      </c>
      <c r="L165" s="5">
        <v>282800</v>
      </c>
      <c r="M165" s="5">
        <f t="shared" si="5"/>
        <v>331000</v>
      </c>
      <c r="N165" s="38">
        <v>1.47</v>
      </c>
      <c r="O165" s="38">
        <v>1.73</v>
      </c>
    </row>
    <row r="166" spans="1:15" s="1" customFormat="1">
      <c r="A166" s="1" t="s">
        <v>2500</v>
      </c>
      <c r="B166" s="1" t="s">
        <v>3013</v>
      </c>
      <c r="C166" s="1" t="s">
        <v>3014</v>
      </c>
      <c r="D166" s="1" t="s">
        <v>2984</v>
      </c>
      <c r="E166" s="2">
        <v>510</v>
      </c>
      <c r="F166" s="1" t="s">
        <v>3015</v>
      </c>
      <c r="G166" s="2" t="s">
        <v>18</v>
      </c>
      <c r="H166" s="1" t="s">
        <v>8686</v>
      </c>
      <c r="I166" s="3">
        <v>45103.574664351851</v>
      </c>
      <c r="J166" s="4">
        <v>354325</v>
      </c>
      <c r="K166" s="5">
        <v>65700</v>
      </c>
      <c r="L166" s="5">
        <v>255000</v>
      </c>
      <c r="M166" s="5">
        <f t="shared" si="5"/>
        <v>320700</v>
      </c>
      <c r="N166" s="38">
        <v>1.47</v>
      </c>
      <c r="O166" s="38">
        <v>1.73</v>
      </c>
    </row>
    <row r="167" spans="1:15" s="1" customFormat="1">
      <c r="A167" s="1" t="s">
        <v>2500</v>
      </c>
      <c r="B167" s="1" t="s">
        <v>3016</v>
      </c>
      <c r="C167" s="1" t="s">
        <v>3017</v>
      </c>
      <c r="D167" s="1" t="s">
        <v>2984</v>
      </c>
      <c r="E167" s="2">
        <v>510</v>
      </c>
      <c r="F167" s="1" t="s">
        <v>3018</v>
      </c>
      <c r="G167" s="2" t="s">
        <v>18</v>
      </c>
      <c r="H167" s="1" t="s">
        <v>8687</v>
      </c>
      <c r="I167" s="3">
        <v>44936.524930555555</v>
      </c>
      <c r="J167" s="4">
        <v>330000</v>
      </c>
      <c r="K167" s="5">
        <v>62500</v>
      </c>
      <c r="L167" s="5">
        <v>240300</v>
      </c>
      <c r="M167" s="5">
        <f t="shared" ref="M167:M195" si="6">SUM(K167:L167)</f>
        <v>302800</v>
      </c>
      <c r="N167" s="38">
        <v>1.47</v>
      </c>
      <c r="O167" s="38">
        <v>1.73</v>
      </c>
    </row>
    <row r="168" spans="1:15" s="1" customFormat="1">
      <c r="A168" s="1" t="s">
        <v>2500</v>
      </c>
      <c r="B168" s="1" t="s">
        <v>3019</v>
      </c>
      <c r="C168" s="1" t="s">
        <v>3020</v>
      </c>
      <c r="D168" s="1" t="s">
        <v>2984</v>
      </c>
      <c r="E168" s="2">
        <v>510</v>
      </c>
      <c r="F168" s="1" t="s">
        <v>3021</v>
      </c>
      <c r="G168" s="2" t="s">
        <v>18</v>
      </c>
      <c r="H168" s="1" t="s">
        <v>8688</v>
      </c>
      <c r="I168" s="3">
        <v>45160.639317129629</v>
      </c>
      <c r="J168" s="4">
        <v>380000</v>
      </c>
      <c r="K168" s="5">
        <v>76300</v>
      </c>
      <c r="L168" s="5">
        <v>311800</v>
      </c>
      <c r="M168" s="5">
        <f t="shared" si="6"/>
        <v>388100</v>
      </c>
      <c r="N168" s="38">
        <v>1.47</v>
      </c>
      <c r="O168" s="38">
        <v>1.73</v>
      </c>
    </row>
    <row r="169" spans="1:15" s="1" customFormat="1" ht="17.25" customHeight="1">
      <c r="A169" s="1" t="s">
        <v>2500</v>
      </c>
      <c r="B169" s="1" t="s">
        <v>3022</v>
      </c>
      <c r="C169" s="1" t="s">
        <v>3023</v>
      </c>
      <c r="D169" s="1" t="s">
        <v>2984</v>
      </c>
      <c r="E169" s="2">
        <v>510</v>
      </c>
      <c r="F169" s="1" t="s">
        <v>3024</v>
      </c>
      <c r="G169" s="2" t="s">
        <v>18</v>
      </c>
      <c r="H169" s="1" t="s">
        <v>8689</v>
      </c>
      <c r="I169" s="3">
        <v>44981.4219212963</v>
      </c>
      <c r="J169" s="4">
        <v>316340</v>
      </c>
      <c r="K169" s="5">
        <v>76300</v>
      </c>
      <c r="L169" s="5">
        <v>270900</v>
      </c>
      <c r="M169" s="5">
        <f t="shared" si="6"/>
        <v>347200</v>
      </c>
      <c r="N169" s="38">
        <v>1.47</v>
      </c>
      <c r="O169" s="38">
        <v>1.73</v>
      </c>
    </row>
    <row r="170" spans="1:15" s="1" customFormat="1">
      <c r="A170" s="1" t="s">
        <v>2500</v>
      </c>
      <c r="B170" s="1" t="s">
        <v>3025</v>
      </c>
      <c r="C170" s="1" t="s">
        <v>3026</v>
      </c>
      <c r="D170" s="1" t="s">
        <v>3027</v>
      </c>
      <c r="E170" s="2">
        <v>510</v>
      </c>
      <c r="F170" s="1" t="s">
        <v>3028</v>
      </c>
      <c r="G170" s="2" t="s">
        <v>18</v>
      </c>
      <c r="H170" s="1" t="s">
        <v>8690</v>
      </c>
      <c r="I170" s="3">
        <v>44944.438344907408</v>
      </c>
      <c r="J170" s="4">
        <v>580000</v>
      </c>
      <c r="K170" s="5">
        <v>102400</v>
      </c>
      <c r="L170" s="5">
        <v>300400</v>
      </c>
      <c r="M170" s="5">
        <f t="shared" si="6"/>
        <v>402800</v>
      </c>
      <c r="N170" s="38">
        <v>1.43</v>
      </c>
      <c r="O170" s="38">
        <v>1.43</v>
      </c>
    </row>
    <row r="171" spans="1:15" s="1" customFormat="1">
      <c r="A171" s="1" t="s">
        <v>2500</v>
      </c>
      <c r="B171" s="1" t="s">
        <v>3029</v>
      </c>
      <c r="C171" s="1" t="s">
        <v>3030</v>
      </c>
      <c r="D171" s="1" t="s">
        <v>3027</v>
      </c>
      <c r="E171" s="2">
        <v>510</v>
      </c>
      <c r="F171" s="1" t="s">
        <v>3031</v>
      </c>
      <c r="G171" s="2" t="s">
        <v>18</v>
      </c>
      <c r="H171" s="1" t="s">
        <v>8691</v>
      </c>
      <c r="I171" s="3">
        <v>45246.649317129632</v>
      </c>
      <c r="J171" s="4">
        <v>345000</v>
      </c>
      <c r="K171" s="5">
        <v>61700</v>
      </c>
      <c r="L171" s="5">
        <v>241300</v>
      </c>
      <c r="M171" s="5">
        <f t="shared" si="6"/>
        <v>303000</v>
      </c>
      <c r="N171" s="38">
        <v>1.43</v>
      </c>
      <c r="O171" s="38">
        <v>1.43</v>
      </c>
    </row>
    <row r="172" spans="1:15" s="1" customFormat="1">
      <c r="A172" s="1" t="s">
        <v>2500</v>
      </c>
      <c r="B172" s="1" t="s">
        <v>3032</v>
      </c>
      <c r="C172" s="1" t="s">
        <v>3033</v>
      </c>
      <c r="D172" s="1" t="s">
        <v>3027</v>
      </c>
      <c r="E172" s="2">
        <v>510</v>
      </c>
      <c r="F172" s="1" t="s">
        <v>3034</v>
      </c>
      <c r="G172" s="2" t="s">
        <v>18</v>
      </c>
      <c r="H172" s="1" t="s">
        <v>8692</v>
      </c>
      <c r="I172" s="3">
        <v>45272.34375</v>
      </c>
      <c r="J172" s="4">
        <v>359900</v>
      </c>
      <c r="K172" s="5">
        <v>82400</v>
      </c>
      <c r="L172" s="5">
        <v>206900</v>
      </c>
      <c r="M172" s="5">
        <f t="shared" si="6"/>
        <v>289300</v>
      </c>
      <c r="N172" s="38">
        <v>1.43</v>
      </c>
      <c r="O172" s="38">
        <v>1.43</v>
      </c>
    </row>
    <row r="173" spans="1:15" s="1" customFormat="1">
      <c r="A173" s="1" t="s">
        <v>2500</v>
      </c>
      <c r="B173" s="1" t="s">
        <v>3035</v>
      </c>
      <c r="C173" s="1" t="s">
        <v>3036</v>
      </c>
      <c r="D173" s="1" t="s">
        <v>3037</v>
      </c>
      <c r="E173" s="2">
        <v>510</v>
      </c>
      <c r="F173" s="1" t="s">
        <v>3038</v>
      </c>
      <c r="G173" s="2" t="s">
        <v>18</v>
      </c>
      <c r="H173" s="1" t="s">
        <v>8693</v>
      </c>
      <c r="I173" s="3">
        <v>45170.409872685188</v>
      </c>
      <c r="J173" s="4">
        <v>419900</v>
      </c>
      <c r="K173" s="5">
        <v>66900</v>
      </c>
      <c r="L173" s="5">
        <v>263100</v>
      </c>
      <c r="M173" s="5">
        <f t="shared" si="6"/>
        <v>330000</v>
      </c>
      <c r="N173" s="38">
        <v>1.68</v>
      </c>
      <c r="O173" s="38">
        <v>1.68</v>
      </c>
    </row>
    <row r="174" spans="1:15" s="1" customFormat="1">
      <c r="A174" s="1" t="s">
        <v>2500</v>
      </c>
      <c r="B174" s="1" t="s">
        <v>3039</v>
      </c>
      <c r="C174" s="1" t="s">
        <v>3040</v>
      </c>
      <c r="D174" s="1" t="s">
        <v>3037</v>
      </c>
      <c r="E174" s="2">
        <v>510</v>
      </c>
      <c r="F174" s="1" t="s">
        <v>3041</v>
      </c>
      <c r="G174" s="2" t="s">
        <v>18</v>
      </c>
      <c r="H174" s="1" t="s">
        <v>8694</v>
      </c>
      <c r="I174" s="3">
        <v>45219.514930555553</v>
      </c>
      <c r="J174" s="4">
        <v>390000</v>
      </c>
      <c r="K174" s="5">
        <v>67700</v>
      </c>
      <c r="L174" s="5">
        <v>262800</v>
      </c>
      <c r="M174" s="5">
        <f t="shared" si="6"/>
        <v>330500</v>
      </c>
      <c r="N174" s="38">
        <v>1.68</v>
      </c>
      <c r="O174" s="38">
        <v>1.68</v>
      </c>
    </row>
    <row r="175" spans="1:15" s="1" customFormat="1">
      <c r="A175" s="1" t="s">
        <v>2500</v>
      </c>
      <c r="B175" s="1" t="s">
        <v>3042</v>
      </c>
      <c r="C175" s="1" t="s">
        <v>3043</v>
      </c>
      <c r="D175" s="1" t="s">
        <v>3037</v>
      </c>
      <c r="E175" s="2">
        <v>510</v>
      </c>
      <c r="F175" s="1" t="s">
        <v>3044</v>
      </c>
      <c r="G175" s="2" t="s">
        <v>18</v>
      </c>
      <c r="H175" s="1" t="s">
        <v>8695</v>
      </c>
      <c r="I175" s="3">
        <v>45058.339456018519</v>
      </c>
      <c r="J175" s="4">
        <v>405100</v>
      </c>
      <c r="K175" s="5">
        <v>67100</v>
      </c>
      <c r="L175" s="5">
        <v>290900</v>
      </c>
      <c r="M175" s="5">
        <f t="shared" si="6"/>
        <v>358000</v>
      </c>
      <c r="N175" s="38">
        <v>1.68</v>
      </c>
      <c r="O175" s="38">
        <v>1.68</v>
      </c>
    </row>
    <row r="176" spans="1:15" s="1" customFormat="1">
      <c r="A176" s="1" t="s">
        <v>2500</v>
      </c>
      <c r="B176" s="1" t="s">
        <v>3045</v>
      </c>
      <c r="C176" s="1" t="s">
        <v>3046</v>
      </c>
      <c r="D176" s="1" t="s">
        <v>3037</v>
      </c>
      <c r="E176" s="2">
        <v>510</v>
      </c>
      <c r="F176" s="1" t="s">
        <v>3047</v>
      </c>
      <c r="G176" s="2" t="s">
        <v>18</v>
      </c>
      <c r="H176" s="1" t="s">
        <v>8696</v>
      </c>
      <c r="I176" s="3">
        <v>45182.382974537039</v>
      </c>
      <c r="J176" s="4">
        <v>435000</v>
      </c>
      <c r="K176" s="5">
        <v>80300</v>
      </c>
      <c r="L176" s="5">
        <v>330900</v>
      </c>
      <c r="M176" s="5">
        <f t="shared" si="6"/>
        <v>411200</v>
      </c>
      <c r="N176" s="38">
        <v>1.68</v>
      </c>
      <c r="O176" s="38">
        <v>1.68</v>
      </c>
    </row>
    <row r="177" spans="1:15" s="1" customFormat="1">
      <c r="A177" s="1" t="s">
        <v>2500</v>
      </c>
      <c r="B177" s="1" t="s">
        <v>3048</v>
      </c>
      <c r="C177" s="1" t="s">
        <v>3049</v>
      </c>
      <c r="D177" s="1" t="s">
        <v>3037</v>
      </c>
      <c r="E177" s="2">
        <v>510</v>
      </c>
      <c r="F177" s="1" t="s">
        <v>3050</v>
      </c>
      <c r="G177" s="2" t="s">
        <v>18</v>
      </c>
      <c r="H177" s="1" t="s">
        <v>8697</v>
      </c>
      <c r="I177" s="3">
        <v>44956.468888888892</v>
      </c>
      <c r="J177" s="4">
        <v>260000</v>
      </c>
      <c r="K177" s="5">
        <v>74600</v>
      </c>
      <c r="L177" s="5">
        <v>180700</v>
      </c>
      <c r="M177" s="5">
        <f t="shared" si="6"/>
        <v>255300</v>
      </c>
      <c r="N177" s="38">
        <v>1.68</v>
      </c>
      <c r="O177" s="38">
        <v>1.68</v>
      </c>
    </row>
    <row r="178" spans="1:15" s="1" customFormat="1">
      <c r="A178" s="1" t="s">
        <v>2500</v>
      </c>
      <c r="B178" s="1" t="s">
        <v>3051</v>
      </c>
      <c r="C178" s="1" t="s">
        <v>3052</v>
      </c>
      <c r="D178" s="1" t="s">
        <v>3037</v>
      </c>
      <c r="E178" s="2">
        <v>510</v>
      </c>
      <c r="F178" s="1" t="s">
        <v>3053</v>
      </c>
      <c r="G178" s="2" t="s">
        <v>18</v>
      </c>
      <c r="H178" s="1" t="s">
        <v>8698</v>
      </c>
      <c r="I178" s="3">
        <v>45083.645879629628</v>
      </c>
      <c r="J178" s="4">
        <v>450000</v>
      </c>
      <c r="K178" s="5">
        <v>111600</v>
      </c>
      <c r="L178" s="5">
        <v>329800</v>
      </c>
      <c r="M178" s="5">
        <f t="shared" si="6"/>
        <v>441400</v>
      </c>
      <c r="N178" s="38">
        <v>1.68</v>
      </c>
      <c r="O178" s="38">
        <v>1.68</v>
      </c>
    </row>
    <row r="179" spans="1:15" s="1" customFormat="1">
      <c r="A179" s="1" t="s">
        <v>2500</v>
      </c>
      <c r="B179" s="1" t="s">
        <v>3054</v>
      </c>
      <c r="C179" s="1" t="s">
        <v>3055</v>
      </c>
      <c r="D179" s="1" t="s">
        <v>3037</v>
      </c>
      <c r="E179" s="2">
        <v>510</v>
      </c>
      <c r="F179" s="1" t="s">
        <v>3056</v>
      </c>
      <c r="G179" s="2" t="s">
        <v>18</v>
      </c>
      <c r="H179" s="1" t="s">
        <v>8699</v>
      </c>
      <c r="I179" s="3">
        <v>45268.641921296294</v>
      </c>
      <c r="J179" s="4">
        <v>438800</v>
      </c>
      <c r="K179" s="5">
        <v>111900</v>
      </c>
      <c r="L179" s="5">
        <v>324700</v>
      </c>
      <c r="M179" s="5">
        <f t="shared" si="6"/>
        <v>436600</v>
      </c>
      <c r="N179" s="38">
        <v>1.68</v>
      </c>
      <c r="O179" s="38">
        <v>1.68</v>
      </c>
    </row>
    <row r="180" spans="1:15" s="1" customFormat="1">
      <c r="A180" s="1" t="s">
        <v>2500</v>
      </c>
      <c r="B180" s="1" t="s">
        <v>3057</v>
      </c>
      <c r="C180" s="1" t="s">
        <v>3058</v>
      </c>
      <c r="D180" s="1" t="s">
        <v>3037</v>
      </c>
      <c r="E180" s="2">
        <v>510</v>
      </c>
      <c r="F180" s="1" t="s">
        <v>3059</v>
      </c>
      <c r="G180" s="2" t="s">
        <v>18</v>
      </c>
      <c r="H180" s="1" t="s">
        <v>8700</v>
      </c>
      <c r="I180" s="3">
        <v>45107.611307870371</v>
      </c>
      <c r="J180" s="4">
        <v>233000</v>
      </c>
      <c r="K180" s="5">
        <v>60600</v>
      </c>
      <c r="L180" s="5">
        <v>194700</v>
      </c>
      <c r="M180" s="5">
        <f t="shared" si="6"/>
        <v>255300</v>
      </c>
      <c r="N180" s="38">
        <v>1.68</v>
      </c>
      <c r="O180" s="38">
        <v>1.68</v>
      </c>
    </row>
    <row r="181" spans="1:15" s="1" customFormat="1">
      <c r="A181" s="1" t="s">
        <v>2500</v>
      </c>
      <c r="B181" s="1" t="s">
        <v>3060</v>
      </c>
      <c r="C181" s="1" t="s">
        <v>3061</v>
      </c>
      <c r="D181" s="1" t="s">
        <v>3037</v>
      </c>
      <c r="E181" s="2">
        <v>510</v>
      </c>
      <c r="F181" s="1" t="s">
        <v>3062</v>
      </c>
      <c r="G181" s="2" t="s">
        <v>18</v>
      </c>
      <c r="H181" s="1" t="s">
        <v>8701</v>
      </c>
      <c r="I181" s="3">
        <v>45050.402349537035</v>
      </c>
      <c r="J181" s="4">
        <v>315000</v>
      </c>
      <c r="K181" s="5">
        <v>58700</v>
      </c>
      <c r="L181" s="5">
        <v>270800</v>
      </c>
      <c r="M181" s="5">
        <f t="shared" si="6"/>
        <v>329500</v>
      </c>
      <c r="N181" s="38">
        <v>1.68</v>
      </c>
      <c r="O181" s="38">
        <v>1.68</v>
      </c>
    </row>
    <row r="182" spans="1:15" s="1" customFormat="1">
      <c r="A182" s="1" t="s">
        <v>2500</v>
      </c>
      <c r="B182" s="1" t="s">
        <v>3063</v>
      </c>
      <c r="C182" s="1" t="s">
        <v>3064</v>
      </c>
      <c r="D182" s="1" t="s">
        <v>3065</v>
      </c>
      <c r="E182" s="2">
        <v>510</v>
      </c>
      <c r="F182" s="1" t="s">
        <v>3066</v>
      </c>
      <c r="G182" s="2" t="s">
        <v>18</v>
      </c>
      <c r="H182" s="1" t="s">
        <v>8702</v>
      </c>
      <c r="I182" s="3">
        <v>45289.589780092596</v>
      </c>
      <c r="J182" s="4">
        <v>370000</v>
      </c>
      <c r="K182" s="5">
        <v>67400</v>
      </c>
      <c r="L182" s="5">
        <v>199000</v>
      </c>
      <c r="M182" s="5">
        <f t="shared" si="6"/>
        <v>266400</v>
      </c>
      <c r="N182" s="38">
        <v>1.51</v>
      </c>
      <c r="O182" s="38">
        <v>1.96</v>
      </c>
    </row>
    <row r="183" spans="1:15" s="1" customFormat="1">
      <c r="A183" s="1" t="s">
        <v>2500</v>
      </c>
      <c r="B183" s="1" t="s">
        <v>3067</v>
      </c>
      <c r="C183" s="1" t="s">
        <v>3068</v>
      </c>
      <c r="D183" s="1" t="s">
        <v>3065</v>
      </c>
      <c r="E183" s="2">
        <v>510</v>
      </c>
      <c r="F183" s="1" t="s">
        <v>3069</v>
      </c>
      <c r="G183" s="2" t="s">
        <v>18</v>
      </c>
      <c r="H183" s="1" t="s">
        <v>8703</v>
      </c>
      <c r="I183" s="3">
        <v>45128.450416666667</v>
      </c>
      <c r="J183" s="4">
        <v>290000</v>
      </c>
      <c r="K183" s="5">
        <v>54200</v>
      </c>
      <c r="L183" s="5">
        <v>167700</v>
      </c>
      <c r="M183" s="5">
        <f t="shared" si="6"/>
        <v>221900</v>
      </c>
      <c r="N183" s="38">
        <v>1.51</v>
      </c>
      <c r="O183" s="38">
        <v>1.96</v>
      </c>
    </row>
    <row r="184" spans="1:15" s="1" customFormat="1">
      <c r="A184" s="1" t="s">
        <v>2500</v>
      </c>
      <c r="B184" s="1" t="s">
        <v>3070</v>
      </c>
      <c r="C184" s="1" t="s">
        <v>3071</v>
      </c>
      <c r="D184" s="1" t="s">
        <v>3065</v>
      </c>
      <c r="E184" s="2">
        <v>510</v>
      </c>
      <c r="F184" s="1" t="s">
        <v>3072</v>
      </c>
      <c r="G184" s="2" t="s">
        <v>18</v>
      </c>
      <c r="H184" s="1" t="s">
        <v>8704</v>
      </c>
      <c r="I184" s="3">
        <v>45070.578680555554</v>
      </c>
      <c r="J184" s="4">
        <v>290000</v>
      </c>
      <c r="K184" s="5">
        <v>61200</v>
      </c>
      <c r="L184" s="5">
        <v>160900</v>
      </c>
      <c r="M184" s="5">
        <f t="shared" si="6"/>
        <v>222100</v>
      </c>
      <c r="N184" s="38">
        <v>1.51</v>
      </c>
      <c r="O184" s="38">
        <v>1.96</v>
      </c>
    </row>
    <row r="185" spans="1:15" s="1" customFormat="1">
      <c r="A185" s="1" t="s">
        <v>2500</v>
      </c>
      <c r="B185" s="1" t="s">
        <v>3073</v>
      </c>
      <c r="C185" s="1" t="s">
        <v>3074</v>
      </c>
      <c r="D185" s="1" t="s">
        <v>3065</v>
      </c>
      <c r="E185" s="2">
        <v>510</v>
      </c>
      <c r="F185" s="1" t="s">
        <v>3075</v>
      </c>
      <c r="G185" s="2" t="s">
        <v>18</v>
      </c>
      <c r="H185" s="1" t="s">
        <v>8705</v>
      </c>
      <c r="I185" s="3">
        <v>45148.60052083333</v>
      </c>
      <c r="J185" s="4">
        <v>295000</v>
      </c>
      <c r="K185" s="5">
        <v>59900</v>
      </c>
      <c r="L185" s="5">
        <v>167100</v>
      </c>
      <c r="M185" s="5">
        <f t="shared" si="6"/>
        <v>227000</v>
      </c>
      <c r="N185" s="38">
        <v>1.51</v>
      </c>
      <c r="O185" s="38">
        <v>1.96</v>
      </c>
    </row>
    <row r="186" spans="1:15" s="1" customFormat="1">
      <c r="A186" s="1" t="s">
        <v>2500</v>
      </c>
      <c r="B186" s="1" t="s">
        <v>3076</v>
      </c>
      <c r="C186" s="1" t="s">
        <v>3077</v>
      </c>
      <c r="D186" s="1" t="s">
        <v>3065</v>
      </c>
      <c r="E186" s="2">
        <v>510</v>
      </c>
      <c r="F186" s="1" t="s">
        <v>3078</v>
      </c>
      <c r="G186" s="2" t="s">
        <v>18</v>
      </c>
      <c r="H186" s="1" t="s">
        <v>8706</v>
      </c>
      <c r="I186" s="3">
        <v>45051.41302083333</v>
      </c>
      <c r="J186" s="4">
        <v>240000</v>
      </c>
      <c r="K186" s="5">
        <v>68000</v>
      </c>
      <c r="L186" s="5">
        <v>118100</v>
      </c>
      <c r="M186" s="5">
        <f t="shared" si="6"/>
        <v>186100</v>
      </c>
      <c r="N186" s="38">
        <v>1.51</v>
      </c>
      <c r="O186" s="38">
        <v>1.96</v>
      </c>
    </row>
    <row r="187" spans="1:15" s="1" customFormat="1">
      <c r="A187" s="1" t="s">
        <v>2500</v>
      </c>
      <c r="B187" s="1" t="s">
        <v>3079</v>
      </c>
      <c r="C187" s="1" t="s">
        <v>3080</v>
      </c>
      <c r="D187" s="1" t="s">
        <v>3065</v>
      </c>
      <c r="E187" s="2">
        <v>510</v>
      </c>
      <c r="F187" s="1" t="s">
        <v>3081</v>
      </c>
      <c r="G187" s="2" t="s">
        <v>18</v>
      </c>
      <c r="H187" s="1" t="s">
        <v>8707</v>
      </c>
      <c r="I187" s="3">
        <v>45128.639328703706</v>
      </c>
      <c r="J187" s="4">
        <v>220000</v>
      </c>
      <c r="K187" s="5">
        <v>61200</v>
      </c>
      <c r="L187" s="5">
        <v>119000</v>
      </c>
      <c r="M187" s="5">
        <f t="shared" si="6"/>
        <v>180200</v>
      </c>
      <c r="N187" s="38">
        <v>1.51</v>
      </c>
      <c r="O187" s="38">
        <v>1.96</v>
      </c>
    </row>
    <row r="188" spans="1:15" s="1" customFormat="1">
      <c r="A188" s="1" t="s">
        <v>2500</v>
      </c>
      <c r="B188" s="1" t="s">
        <v>3082</v>
      </c>
      <c r="C188" s="1" t="s">
        <v>3083</v>
      </c>
      <c r="D188" s="1" t="s">
        <v>3065</v>
      </c>
      <c r="E188" s="2">
        <v>510</v>
      </c>
      <c r="F188" s="1" t="s">
        <v>3084</v>
      </c>
      <c r="G188" s="2" t="s">
        <v>18</v>
      </c>
      <c r="H188" s="1" t="s">
        <v>8708</v>
      </c>
      <c r="I188" s="3">
        <v>44978.463483796295</v>
      </c>
      <c r="J188" s="4">
        <v>236500</v>
      </c>
      <c r="K188" s="5">
        <v>60000</v>
      </c>
      <c r="L188" s="5">
        <v>164100</v>
      </c>
      <c r="M188" s="5">
        <f t="shared" si="6"/>
        <v>224100</v>
      </c>
      <c r="N188" s="38">
        <v>1.51</v>
      </c>
      <c r="O188" s="38">
        <v>1.96</v>
      </c>
    </row>
    <row r="189" spans="1:15" s="1" customFormat="1">
      <c r="A189" s="1" t="s">
        <v>2500</v>
      </c>
      <c r="B189" s="1" t="s">
        <v>3085</v>
      </c>
      <c r="C189" s="1" t="s">
        <v>3086</v>
      </c>
      <c r="D189" s="1" t="s">
        <v>3065</v>
      </c>
      <c r="E189" s="2">
        <v>510</v>
      </c>
      <c r="F189" s="1" t="s">
        <v>3087</v>
      </c>
      <c r="G189" s="2" t="s">
        <v>18</v>
      </c>
      <c r="H189" s="1" t="s">
        <v>8709</v>
      </c>
      <c r="I189" s="3">
        <v>45006.481539351851</v>
      </c>
      <c r="J189" s="4">
        <v>240000</v>
      </c>
      <c r="K189" s="5">
        <v>61600</v>
      </c>
      <c r="L189" s="5">
        <v>170400</v>
      </c>
      <c r="M189" s="5">
        <f t="shared" si="6"/>
        <v>232000</v>
      </c>
      <c r="N189" s="38">
        <v>1.51</v>
      </c>
      <c r="O189" s="38">
        <v>1.96</v>
      </c>
    </row>
    <row r="190" spans="1:15" s="1" customFormat="1">
      <c r="A190" s="1" t="s">
        <v>2500</v>
      </c>
      <c r="B190" s="1" t="s">
        <v>3088</v>
      </c>
      <c r="C190" s="1" t="s">
        <v>3089</v>
      </c>
      <c r="D190" s="1" t="s">
        <v>3090</v>
      </c>
      <c r="E190" s="2">
        <v>510</v>
      </c>
      <c r="F190" s="1" t="s">
        <v>3091</v>
      </c>
      <c r="G190" s="2" t="s">
        <v>18</v>
      </c>
      <c r="H190" s="1" t="s">
        <v>8710</v>
      </c>
      <c r="I190" s="3">
        <v>45106.565416666665</v>
      </c>
      <c r="J190" s="4">
        <v>239999.5</v>
      </c>
      <c r="K190" s="5">
        <v>56900</v>
      </c>
      <c r="L190" s="5">
        <v>87400</v>
      </c>
      <c r="M190" s="5">
        <f t="shared" si="6"/>
        <v>144300</v>
      </c>
      <c r="N190" s="38">
        <v>1.5</v>
      </c>
      <c r="O190" s="38">
        <v>1.5</v>
      </c>
    </row>
    <row r="191" spans="1:15" s="1" customFormat="1">
      <c r="A191" s="1" t="s">
        <v>2500</v>
      </c>
      <c r="B191" s="1" t="s">
        <v>3092</v>
      </c>
      <c r="C191" s="1" t="s">
        <v>3093</v>
      </c>
      <c r="D191" s="1" t="s">
        <v>3090</v>
      </c>
      <c r="E191" s="2">
        <v>510</v>
      </c>
      <c r="F191" s="1" t="s">
        <v>3094</v>
      </c>
      <c r="G191" s="2" t="s">
        <v>18</v>
      </c>
      <c r="H191" s="1" t="s">
        <v>8711</v>
      </c>
      <c r="I191" s="3">
        <v>45170.602534722224</v>
      </c>
      <c r="J191" s="4">
        <v>365000</v>
      </c>
      <c r="K191" s="5">
        <v>69400</v>
      </c>
      <c r="L191" s="5">
        <v>160100</v>
      </c>
      <c r="M191" s="5">
        <f t="shared" si="6"/>
        <v>229500</v>
      </c>
      <c r="N191" s="38">
        <v>1.5</v>
      </c>
      <c r="O191" s="38">
        <v>1.5</v>
      </c>
    </row>
    <row r="192" spans="1:15" s="1" customFormat="1">
      <c r="A192" s="1" t="s">
        <v>2500</v>
      </c>
      <c r="B192" s="1" t="s">
        <v>3095</v>
      </c>
      <c r="C192" s="1" t="s">
        <v>3096</v>
      </c>
      <c r="D192" s="1" t="s">
        <v>3090</v>
      </c>
      <c r="E192" s="2">
        <v>510</v>
      </c>
      <c r="F192" s="1" t="s">
        <v>3097</v>
      </c>
      <c r="G192" s="2" t="s">
        <v>18</v>
      </c>
      <c r="H192" s="1" t="s">
        <v>8712</v>
      </c>
      <c r="I192" s="3">
        <v>45163.648136574076</v>
      </c>
      <c r="J192" s="4">
        <v>345000</v>
      </c>
      <c r="K192" s="5">
        <v>59300</v>
      </c>
      <c r="L192" s="5">
        <v>172000</v>
      </c>
      <c r="M192" s="5">
        <f t="shared" si="6"/>
        <v>231300</v>
      </c>
      <c r="N192" s="38">
        <v>1.5</v>
      </c>
      <c r="O192" s="38">
        <v>1.5</v>
      </c>
    </row>
    <row r="193" spans="1:15" s="1" customFormat="1">
      <c r="A193" s="1" t="s">
        <v>2500</v>
      </c>
      <c r="B193" s="1" t="s">
        <v>3098</v>
      </c>
      <c r="C193" s="1" t="s">
        <v>3099</v>
      </c>
      <c r="D193" s="1" t="s">
        <v>3090</v>
      </c>
      <c r="E193" s="2">
        <v>510</v>
      </c>
      <c r="F193" s="1" t="s">
        <v>3100</v>
      </c>
      <c r="G193" s="2" t="s">
        <v>18</v>
      </c>
      <c r="H193" s="1" t="s">
        <v>8713</v>
      </c>
      <c r="I193" s="3">
        <v>45275.397222222222</v>
      </c>
      <c r="J193" s="4">
        <v>299900</v>
      </c>
      <c r="K193" s="5">
        <v>58100</v>
      </c>
      <c r="L193" s="5">
        <v>155700</v>
      </c>
      <c r="M193" s="5">
        <f t="shared" si="6"/>
        <v>213800</v>
      </c>
      <c r="N193" s="38">
        <v>1.5</v>
      </c>
      <c r="O193" s="38">
        <v>1.5</v>
      </c>
    </row>
    <row r="194" spans="1:15" s="1" customFormat="1">
      <c r="A194" s="1" t="s">
        <v>2500</v>
      </c>
      <c r="B194" s="1" t="s">
        <v>3101</v>
      </c>
      <c r="C194" s="1" t="s">
        <v>3102</v>
      </c>
      <c r="D194" s="1" t="s">
        <v>3090</v>
      </c>
      <c r="E194" s="2">
        <v>510</v>
      </c>
      <c r="F194" s="1" t="s">
        <v>3103</v>
      </c>
      <c r="G194" s="2" t="s">
        <v>18</v>
      </c>
      <c r="H194" s="1" t="s">
        <v>8714</v>
      </c>
      <c r="I194" s="3">
        <v>45120.36074074074</v>
      </c>
      <c r="J194" s="4">
        <v>290000</v>
      </c>
      <c r="K194" s="5">
        <v>56900</v>
      </c>
      <c r="L194" s="5">
        <v>165100</v>
      </c>
      <c r="M194" s="5">
        <f t="shared" si="6"/>
        <v>222000</v>
      </c>
      <c r="N194" s="38">
        <v>1.5</v>
      </c>
      <c r="O194" s="38">
        <v>1.5</v>
      </c>
    </row>
    <row r="195" spans="1:15" s="1" customFormat="1">
      <c r="A195" s="1" t="s">
        <v>2500</v>
      </c>
      <c r="B195" s="1" t="s">
        <v>3104</v>
      </c>
      <c r="C195" s="1" t="s">
        <v>3105</v>
      </c>
      <c r="D195" s="1" t="s">
        <v>3090</v>
      </c>
      <c r="E195" s="2">
        <v>510</v>
      </c>
      <c r="F195" s="1" t="s">
        <v>3106</v>
      </c>
      <c r="G195" s="2" t="s">
        <v>18</v>
      </c>
      <c r="H195" s="1" t="s">
        <v>8715</v>
      </c>
      <c r="I195" s="3">
        <v>45072.540694444448</v>
      </c>
      <c r="J195" s="4">
        <v>381635</v>
      </c>
      <c r="K195" s="5">
        <v>63900</v>
      </c>
      <c r="L195" s="5">
        <v>251200</v>
      </c>
      <c r="M195" s="5">
        <f t="shared" si="6"/>
        <v>315100</v>
      </c>
      <c r="N195" s="38">
        <v>1.5</v>
      </c>
      <c r="O195" s="38">
        <v>1.5</v>
      </c>
    </row>
    <row r="196" spans="1:15" s="1" customFormat="1">
      <c r="A196" s="1" t="s">
        <v>2500</v>
      </c>
      <c r="B196" s="1" t="s">
        <v>3107</v>
      </c>
      <c r="C196" s="1" t="s">
        <v>3108</v>
      </c>
      <c r="D196" s="1" t="s">
        <v>3090</v>
      </c>
      <c r="E196" s="2">
        <v>510</v>
      </c>
      <c r="F196" s="1" t="s">
        <v>3109</v>
      </c>
      <c r="G196" s="2" t="s">
        <v>18</v>
      </c>
      <c r="H196" s="1" t="s">
        <v>8716</v>
      </c>
      <c r="I196" s="3">
        <v>45082.437847222223</v>
      </c>
      <c r="J196" s="4">
        <v>395000</v>
      </c>
      <c r="K196" s="5">
        <v>61700</v>
      </c>
      <c r="L196" s="5">
        <v>270400</v>
      </c>
      <c r="M196" s="5">
        <f>SUM(K196:L196)+1300</f>
        <v>333400</v>
      </c>
      <c r="N196" s="38">
        <v>1.5</v>
      </c>
      <c r="O196" s="38">
        <v>1.5</v>
      </c>
    </row>
    <row r="197" spans="1:15" s="1" customFormat="1">
      <c r="A197" s="1" t="s">
        <v>2500</v>
      </c>
      <c r="B197" s="1" t="s">
        <v>3110</v>
      </c>
      <c r="C197" s="1" t="s">
        <v>3111</v>
      </c>
      <c r="D197" s="1" t="s">
        <v>3090</v>
      </c>
      <c r="E197" s="2">
        <v>500</v>
      </c>
      <c r="F197" s="1" t="s">
        <v>3112</v>
      </c>
      <c r="G197" s="2" t="s">
        <v>18</v>
      </c>
      <c r="H197" s="1" t="s">
        <v>8716</v>
      </c>
      <c r="I197" s="3">
        <v>45082.437847222223</v>
      </c>
      <c r="J197" s="4"/>
      <c r="K197" s="5">
        <v>1300</v>
      </c>
      <c r="L197" s="5">
        <v>0</v>
      </c>
      <c r="M197" s="5"/>
      <c r="N197" s="38">
        <v>1.5</v>
      </c>
      <c r="O197" s="38">
        <v>1.5</v>
      </c>
    </row>
    <row r="198" spans="1:15" s="1" customFormat="1">
      <c r="A198" s="1" t="s">
        <v>2500</v>
      </c>
      <c r="B198" s="1" t="s">
        <v>3113</v>
      </c>
      <c r="C198" s="1" t="s">
        <v>3114</v>
      </c>
      <c r="D198" s="1" t="s">
        <v>3090</v>
      </c>
      <c r="E198" s="2">
        <v>510</v>
      </c>
      <c r="F198" s="1" t="s">
        <v>3115</v>
      </c>
      <c r="G198" s="2" t="s">
        <v>18</v>
      </c>
      <c r="H198" s="1" t="s">
        <v>8717</v>
      </c>
      <c r="I198" s="3">
        <v>45047.376516203702</v>
      </c>
      <c r="J198" s="4">
        <v>295000</v>
      </c>
      <c r="K198" s="5">
        <v>73200</v>
      </c>
      <c r="L198" s="5">
        <v>180300</v>
      </c>
      <c r="M198" s="5">
        <f>SUM(K198:L198)</f>
        <v>253500</v>
      </c>
      <c r="N198" s="38">
        <v>1.5</v>
      </c>
      <c r="O198" s="38">
        <v>1.5</v>
      </c>
    </row>
    <row r="199" spans="1:15" s="1" customFormat="1">
      <c r="A199" s="1" t="s">
        <v>2500</v>
      </c>
      <c r="B199" s="1" t="s">
        <v>3116</v>
      </c>
      <c r="C199" s="1" t="s">
        <v>3117</v>
      </c>
      <c r="D199" s="1" t="s">
        <v>3090</v>
      </c>
      <c r="E199" s="2">
        <v>510</v>
      </c>
      <c r="F199" s="1" t="s">
        <v>3118</v>
      </c>
      <c r="G199" s="2" t="s">
        <v>18</v>
      </c>
      <c r="H199" s="1" t="s">
        <v>8718</v>
      </c>
      <c r="I199" s="3">
        <v>45218.671203703707</v>
      </c>
      <c r="J199" s="4">
        <v>330000</v>
      </c>
      <c r="K199" s="5">
        <v>58100</v>
      </c>
      <c r="L199" s="5">
        <v>228500</v>
      </c>
      <c r="M199" s="5">
        <f>SUM(K199:L199)</f>
        <v>286600</v>
      </c>
      <c r="N199" s="38">
        <v>1.5</v>
      </c>
      <c r="O199" s="38">
        <v>1.5</v>
      </c>
    </row>
    <row r="200" spans="1:15" s="1" customFormat="1">
      <c r="A200" s="1" t="s">
        <v>2500</v>
      </c>
      <c r="B200" s="1" t="s">
        <v>3119</v>
      </c>
      <c r="C200" s="1" t="s">
        <v>3120</v>
      </c>
      <c r="D200" s="1" t="s">
        <v>3090</v>
      </c>
      <c r="E200" s="2">
        <v>510</v>
      </c>
      <c r="F200" s="1" t="s">
        <v>3121</v>
      </c>
      <c r="G200" s="2" t="s">
        <v>18</v>
      </c>
      <c r="H200" s="1" t="s">
        <v>8719</v>
      </c>
      <c r="I200" s="3">
        <v>45187.388680555552</v>
      </c>
      <c r="J200" s="4">
        <v>255000</v>
      </c>
      <c r="K200" s="5">
        <v>63700</v>
      </c>
      <c r="L200" s="5">
        <v>161300</v>
      </c>
      <c r="M200" s="5">
        <f>SUM(K200:L200)</f>
        <v>225000</v>
      </c>
      <c r="N200" s="38">
        <v>1.5</v>
      </c>
      <c r="O200" s="38">
        <v>1.5</v>
      </c>
    </row>
    <row r="201" spans="1:15" s="1" customFormat="1">
      <c r="A201" s="1" t="s">
        <v>2500</v>
      </c>
      <c r="B201" s="1" t="s">
        <v>3122</v>
      </c>
      <c r="C201" s="1" t="s">
        <v>3123</v>
      </c>
      <c r="D201" s="1" t="s">
        <v>3090</v>
      </c>
      <c r="E201" s="2">
        <v>510</v>
      </c>
      <c r="F201" s="1" t="s">
        <v>3124</v>
      </c>
      <c r="G201" s="2" t="s">
        <v>18</v>
      </c>
      <c r="H201" s="1" t="s">
        <v>8720</v>
      </c>
      <c r="I201" s="3">
        <v>45219.510567129626</v>
      </c>
      <c r="J201" s="4">
        <v>345000</v>
      </c>
      <c r="K201" s="5">
        <v>57500</v>
      </c>
      <c r="L201" s="5">
        <v>258800</v>
      </c>
      <c r="M201" s="5">
        <f>SUM(K201:L201)</f>
        <v>316300</v>
      </c>
      <c r="N201" s="38">
        <v>1.5</v>
      </c>
      <c r="O201" s="38">
        <v>1.5</v>
      </c>
    </row>
    <row r="202" spans="1:15" s="1" customFormat="1">
      <c r="A202" s="1" t="s">
        <v>2500</v>
      </c>
      <c r="B202" s="1" t="s">
        <v>3125</v>
      </c>
      <c r="C202" s="1" t="s">
        <v>3126</v>
      </c>
      <c r="D202" s="1" t="s">
        <v>3090</v>
      </c>
      <c r="E202" s="2">
        <v>510</v>
      </c>
      <c r="F202" s="1" t="s">
        <v>3127</v>
      </c>
      <c r="G202" s="2" t="s">
        <v>18</v>
      </c>
      <c r="H202" s="1" t="s">
        <v>8721</v>
      </c>
      <c r="I202" s="3">
        <v>45191.653819444444</v>
      </c>
      <c r="J202" s="4">
        <v>250000</v>
      </c>
      <c r="K202" s="5">
        <v>62600</v>
      </c>
      <c r="L202" s="5">
        <v>170400</v>
      </c>
      <c r="M202" s="5">
        <f>SUM(K202:L202)</f>
        <v>233000</v>
      </c>
      <c r="N202" s="38">
        <v>1.5</v>
      </c>
      <c r="O202" s="38">
        <v>1.5</v>
      </c>
    </row>
    <row r="203" spans="1:15" s="1" customFormat="1">
      <c r="A203" s="1" t="s">
        <v>2500</v>
      </c>
      <c r="B203" s="1" t="s">
        <v>3128</v>
      </c>
      <c r="C203" s="1" t="s">
        <v>3129</v>
      </c>
      <c r="D203" s="1" t="s">
        <v>3090</v>
      </c>
      <c r="E203" s="2">
        <v>510</v>
      </c>
      <c r="F203" s="1" t="s">
        <v>3130</v>
      </c>
      <c r="G203" s="2" t="s">
        <v>18</v>
      </c>
      <c r="H203" s="1" t="s">
        <v>8722</v>
      </c>
      <c r="I203" s="3">
        <v>45268.357731481483</v>
      </c>
      <c r="J203" s="4">
        <v>315000</v>
      </c>
      <c r="K203" s="5">
        <v>81300</v>
      </c>
      <c r="L203" s="5">
        <v>175000</v>
      </c>
      <c r="M203" s="5">
        <f>SUM(K203:L203)+40000</f>
        <v>296300</v>
      </c>
      <c r="N203" s="38">
        <v>1.5</v>
      </c>
      <c r="O203" s="38">
        <v>1.5</v>
      </c>
    </row>
    <row r="204" spans="1:15" s="1" customFormat="1">
      <c r="A204" s="1" t="s">
        <v>2500</v>
      </c>
      <c r="B204" s="1" t="s">
        <v>3131</v>
      </c>
      <c r="C204" s="1" t="s">
        <v>3132</v>
      </c>
      <c r="D204" s="1" t="s">
        <v>3090</v>
      </c>
      <c r="E204" s="2">
        <v>599</v>
      </c>
      <c r="F204" s="1" t="s">
        <v>3133</v>
      </c>
      <c r="G204" s="2" t="s">
        <v>18</v>
      </c>
      <c r="H204" s="1" t="s">
        <v>8722</v>
      </c>
      <c r="I204" s="3">
        <v>45268.357731481483</v>
      </c>
      <c r="J204" s="4"/>
      <c r="K204" s="5">
        <v>30400</v>
      </c>
      <c r="L204" s="5">
        <v>9600</v>
      </c>
      <c r="M204" s="5"/>
      <c r="N204" s="38">
        <v>1.5</v>
      </c>
      <c r="O204" s="38">
        <v>1.5</v>
      </c>
    </row>
    <row r="205" spans="1:15" s="1" customFormat="1">
      <c r="A205" s="1" t="s">
        <v>2500</v>
      </c>
      <c r="B205" s="1" t="s">
        <v>3134</v>
      </c>
      <c r="C205" s="1" t="s">
        <v>3135</v>
      </c>
      <c r="D205" s="1" t="s">
        <v>3090</v>
      </c>
      <c r="E205" s="2">
        <v>510</v>
      </c>
      <c r="F205" s="1" t="s">
        <v>3136</v>
      </c>
      <c r="G205" s="2" t="s">
        <v>18</v>
      </c>
      <c r="H205" s="1" t="s">
        <v>8723</v>
      </c>
      <c r="I205" s="3">
        <v>45040.539942129632</v>
      </c>
      <c r="J205" s="4">
        <v>445000</v>
      </c>
      <c r="K205" s="5">
        <v>65400</v>
      </c>
      <c r="L205" s="5">
        <v>356600</v>
      </c>
      <c r="M205" s="5">
        <f t="shared" ref="M205:M217" si="7">SUM(K205:L205)</f>
        <v>422000</v>
      </c>
      <c r="N205" s="38">
        <v>1.5</v>
      </c>
      <c r="O205" s="38">
        <v>1.5</v>
      </c>
    </row>
    <row r="206" spans="1:15" s="1" customFormat="1">
      <c r="A206" s="1" t="s">
        <v>2500</v>
      </c>
      <c r="B206" s="1" t="s">
        <v>3137</v>
      </c>
      <c r="C206" s="1" t="s">
        <v>3138</v>
      </c>
      <c r="D206" s="1" t="s">
        <v>3090</v>
      </c>
      <c r="E206" s="2">
        <v>510</v>
      </c>
      <c r="F206" s="1" t="s">
        <v>3139</v>
      </c>
      <c r="G206" s="2" t="s">
        <v>18</v>
      </c>
      <c r="H206" s="1" t="s">
        <v>8724</v>
      </c>
      <c r="I206" s="3">
        <v>45072.453067129631</v>
      </c>
      <c r="J206" s="4">
        <v>330000</v>
      </c>
      <c r="K206" s="5">
        <v>59800</v>
      </c>
      <c r="L206" s="5">
        <v>260200</v>
      </c>
      <c r="M206" s="5">
        <f t="shared" si="7"/>
        <v>320000</v>
      </c>
      <c r="N206" s="38">
        <v>1.5</v>
      </c>
      <c r="O206" s="38">
        <v>1.5</v>
      </c>
    </row>
    <row r="207" spans="1:15" s="1" customFormat="1">
      <c r="A207" s="1" t="s">
        <v>2500</v>
      </c>
      <c r="B207" s="1" t="s">
        <v>3140</v>
      </c>
      <c r="C207" s="1" t="s">
        <v>3141</v>
      </c>
      <c r="D207" s="1" t="s">
        <v>3090</v>
      </c>
      <c r="E207" s="2">
        <v>510</v>
      </c>
      <c r="F207" s="1" t="s">
        <v>3142</v>
      </c>
      <c r="G207" s="2" t="s">
        <v>18</v>
      </c>
      <c r="H207" s="1" t="s">
        <v>8725</v>
      </c>
      <c r="I207" s="3">
        <v>45020.631655092591</v>
      </c>
      <c r="J207" s="4">
        <v>195000</v>
      </c>
      <c r="K207" s="5">
        <v>56900</v>
      </c>
      <c r="L207" s="5">
        <v>134200</v>
      </c>
      <c r="M207" s="5">
        <f t="shared" si="7"/>
        <v>191100</v>
      </c>
      <c r="N207" s="38">
        <v>1.5</v>
      </c>
      <c r="O207" s="38">
        <v>1.5</v>
      </c>
    </row>
    <row r="208" spans="1:15" s="1" customFormat="1">
      <c r="A208" s="1" t="s">
        <v>2500</v>
      </c>
      <c r="B208" s="1" t="s">
        <v>3143</v>
      </c>
      <c r="C208" s="1" t="s">
        <v>3144</v>
      </c>
      <c r="D208" s="1" t="s">
        <v>3090</v>
      </c>
      <c r="E208" s="2">
        <v>510</v>
      </c>
      <c r="F208" s="1" t="s">
        <v>3145</v>
      </c>
      <c r="G208" s="2" t="s">
        <v>18</v>
      </c>
      <c r="H208" s="1" t="s">
        <v>8726</v>
      </c>
      <c r="I208" s="3">
        <v>45156.364849537036</v>
      </c>
      <c r="J208" s="4">
        <v>235000</v>
      </c>
      <c r="K208" s="5">
        <v>56900</v>
      </c>
      <c r="L208" s="5">
        <v>175900</v>
      </c>
      <c r="M208" s="5">
        <f t="shared" si="7"/>
        <v>232800</v>
      </c>
      <c r="N208" s="38">
        <v>1.5</v>
      </c>
      <c r="O208" s="38">
        <v>1.5</v>
      </c>
    </row>
    <row r="209" spans="1:15" s="1" customFormat="1">
      <c r="A209" s="1" t="s">
        <v>2500</v>
      </c>
      <c r="B209" s="1" t="s">
        <v>3146</v>
      </c>
      <c r="C209" s="1" t="s">
        <v>3147</v>
      </c>
      <c r="D209" s="1" t="s">
        <v>3090</v>
      </c>
      <c r="E209" s="2">
        <v>510</v>
      </c>
      <c r="F209" s="1" t="s">
        <v>3148</v>
      </c>
      <c r="G209" s="2" t="s">
        <v>18</v>
      </c>
      <c r="H209" s="1" t="s">
        <v>8727</v>
      </c>
      <c r="I209" s="3">
        <v>45261.502847222226</v>
      </c>
      <c r="J209" s="4">
        <v>280000</v>
      </c>
      <c r="K209" s="5">
        <v>63900</v>
      </c>
      <c r="L209" s="5">
        <v>219600</v>
      </c>
      <c r="M209" s="5">
        <f t="shared" si="7"/>
        <v>283500</v>
      </c>
      <c r="N209" s="38">
        <v>1.5</v>
      </c>
      <c r="O209" s="38">
        <v>1.5</v>
      </c>
    </row>
    <row r="210" spans="1:15" s="1" customFormat="1">
      <c r="A210" s="1" t="s">
        <v>2500</v>
      </c>
      <c r="B210" s="1" t="s">
        <v>3149</v>
      </c>
      <c r="C210" s="1" t="s">
        <v>3150</v>
      </c>
      <c r="D210" s="1" t="s">
        <v>3090</v>
      </c>
      <c r="E210" s="2">
        <v>510</v>
      </c>
      <c r="F210" s="1" t="s">
        <v>3151</v>
      </c>
      <c r="G210" s="2" t="s">
        <v>18</v>
      </c>
      <c r="H210" s="1" t="s">
        <v>8728</v>
      </c>
      <c r="I210" s="3">
        <v>44938.473854166667</v>
      </c>
      <c r="J210" s="4">
        <v>327000</v>
      </c>
      <c r="K210" s="5">
        <v>58900</v>
      </c>
      <c r="L210" s="5">
        <v>278800</v>
      </c>
      <c r="M210" s="5">
        <f t="shared" si="7"/>
        <v>337700</v>
      </c>
      <c r="N210" s="38">
        <v>1.5</v>
      </c>
      <c r="O210" s="38">
        <v>1.5</v>
      </c>
    </row>
    <row r="211" spans="1:15" s="1" customFormat="1">
      <c r="A211" s="1" t="s">
        <v>2500</v>
      </c>
      <c r="B211" s="1" t="s">
        <v>3152</v>
      </c>
      <c r="C211" s="1" t="s">
        <v>3153</v>
      </c>
      <c r="D211" s="1" t="s">
        <v>3090</v>
      </c>
      <c r="E211" s="2">
        <v>510</v>
      </c>
      <c r="F211" s="1" t="s">
        <v>3154</v>
      </c>
      <c r="G211" s="2" t="s">
        <v>18</v>
      </c>
      <c r="H211" s="1" t="s">
        <v>8729</v>
      </c>
      <c r="I211" s="3">
        <v>45099.491875</v>
      </c>
      <c r="J211" s="4">
        <v>325000</v>
      </c>
      <c r="K211" s="5">
        <v>61700</v>
      </c>
      <c r="L211" s="5">
        <v>283300</v>
      </c>
      <c r="M211" s="5">
        <f t="shared" si="7"/>
        <v>345000</v>
      </c>
      <c r="N211" s="38">
        <v>1.5</v>
      </c>
      <c r="O211" s="38">
        <v>1.5</v>
      </c>
    </row>
    <row r="212" spans="1:15" s="1" customFormat="1">
      <c r="A212" s="1" t="s">
        <v>2500</v>
      </c>
      <c r="B212" s="1" t="s">
        <v>3155</v>
      </c>
      <c r="C212" s="1" t="s">
        <v>3156</v>
      </c>
      <c r="D212" s="1" t="s">
        <v>3090</v>
      </c>
      <c r="E212" s="2">
        <v>510</v>
      </c>
      <c r="F212" s="1" t="s">
        <v>3157</v>
      </c>
      <c r="G212" s="2" t="s">
        <v>18</v>
      </c>
      <c r="H212" s="1" t="s">
        <v>8730</v>
      </c>
      <c r="I212" s="3">
        <v>45229.655358796299</v>
      </c>
      <c r="J212" s="4">
        <v>315000</v>
      </c>
      <c r="K212" s="5">
        <v>68200</v>
      </c>
      <c r="L212" s="5">
        <v>269400</v>
      </c>
      <c r="M212" s="5">
        <f t="shared" si="7"/>
        <v>337600</v>
      </c>
      <c r="N212" s="38">
        <v>1.5</v>
      </c>
      <c r="O212" s="38">
        <v>1.5</v>
      </c>
    </row>
    <row r="213" spans="1:15" s="1" customFormat="1">
      <c r="A213" s="1" t="s">
        <v>2500</v>
      </c>
      <c r="B213" s="1" t="s">
        <v>3158</v>
      </c>
      <c r="C213" s="1" t="s">
        <v>3159</v>
      </c>
      <c r="D213" s="1" t="s">
        <v>3090</v>
      </c>
      <c r="E213" s="2">
        <v>510</v>
      </c>
      <c r="F213" s="1" t="s">
        <v>3160</v>
      </c>
      <c r="G213" s="2" t="s">
        <v>18</v>
      </c>
      <c r="H213" s="1" t="s">
        <v>8731</v>
      </c>
      <c r="I213" s="3">
        <v>45085.594340277778</v>
      </c>
      <c r="J213" s="4">
        <v>210000</v>
      </c>
      <c r="K213" s="5">
        <v>59800</v>
      </c>
      <c r="L213" s="5">
        <v>166400</v>
      </c>
      <c r="M213" s="5">
        <f t="shared" si="7"/>
        <v>226200</v>
      </c>
      <c r="N213" s="38">
        <v>1.5</v>
      </c>
      <c r="O213" s="38">
        <v>1.5</v>
      </c>
    </row>
    <row r="214" spans="1:15" s="1" customFormat="1">
      <c r="A214" s="1" t="s">
        <v>2500</v>
      </c>
      <c r="B214" s="1" t="s">
        <v>3161</v>
      </c>
      <c r="C214" s="1" t="s">
        <v>3162</v>
      </c>
      <c r="D214" s="1" t="s">
        <v>3090</v>
      </c>
      <c r="E214" s="2">
        <v>510</v>
      </c>
      <c r="F214" s="1" t="s">
        <v>3163</v>
      </c>
      <c r="G214" s="2" t="s">
        <v>18</v>
      </c>
      <c r="H214" s="1" t="s">
        <v>8732</v>
      </c>
      <c r="I214" s="3">
        <v>45114.668645833335</v>
      </c>
      <c r="J214" s="4">
        <v>210000</v>
      </c>
      <c r="K214" s="5">
        <v>77300</v>
      </c>
      <c r="L214" s="5">
        <v>153100</v>
      </c>
      <c r="M214" s="5">
        <f t="shared" si="7"/>
        <v>230400</v>
      </c>
      <c r="N214" s="38">
        <v>1.5</v>
      </c>
      <c r="O214" s="38">
        <v>1.5</v>
      </c>
    </row>
    <row r="215" spans="1:15" s="1" customFormat="1">
      <c r="A215" s="1" t="s">
        <v>2500</v>
      </c>
      <c r="B215" s="1" t="s">
        <v>3164</v>
      </c>
      <c r="C215" s="1" t="s">
        <v>3165</v>
      </c>
      <c r="D215" s="1" t="s">
        <v>3166</v>
      </c>
      <c r="E215" s="2">
        <v>510</v>
      </c>
      <c r="F215" s="1" t="s">
        <v>3167</v>
      </c>
      <c r="G215" s="2" t="s">
        <v>18</v>
      </c>
      <c r="H215" s="1" t="s">
        <v>8733</v>
      </c>
      <c r="I215" s="3">
        <v>45278.364548611113</v>
      </c>
      <c r="J215" s="4">
        <v>572000</v>
      </c>
      <c r="K215" s="5">
        <v>80900</v>
      </c>
      <c r="L215" s="5">
        <v>239500</v>
      </c>
      <c r="M215" s="5">
        <f t="shared" si="7"/>
        <v>320400</v>
      </c>
      <c r="N215" s="38">
        <v>1</v>
      </c>
      <c r="O215" s="38">
        <v>1</v>
      </c>
    </row>
    <row r="216" spans="1:15" s="1" customFormat="1">
      <c r="A216" s="1" t="s">
        <v>2500</v>
      </c>
      <c r="B216" s="1" t="s">
        <v>3168</v>
      </c>
      <c r="C216" s="1" t="s">
        <v>3169</v>
      </c>
      <c r="D216" s="1" t="s">
        <v>3170</v>
      </c>
      <c r="E216" s="2">
        <v>510</v>
      </c>
      <c r="F216" s="1" t="s">
        <v>3171</v>
      </c>
      <c r="G216" s="2" t="s">
        <v>18</v>
      </c>
      <c r="H216" s="1" t="s">
        <v>8734</v>
      </c>
      <c r="I216" s="3">
        <v>45096.481736111113</v>
      </c>
      <c r="J216" s="4">
        <v>250000</v>
      </c>
      <c r="K216" s="5">
        <v>116300</v>
      </c>
      <c r="L216" s="5">
        <v>146800</v>
      </c>
      <c r="M216" s="5">
        <f t="shared" si="7"/>
        <v>263100</v>
      </c>
      <c r="N216" s="38">
        <v>1</v>
      </c>
      <c r="O216" s="38">
        <v>1</v>
      </c>
    </row>
    <row r="217" spans="1:15" s="1" customFormat="1">
      <c r="A217" s="1" t="s">
        <v>2500</v>
      </c>
      <c r="B217" s="1" t="s">
        <v>3172</v>
      </c>
      <c r="C217" s="1" t="s">
        <v>3173</v>
      </c>
      <c r="D217" s="1" t="s">
        <v>3174</v>
      </c>
      <c r="E217" s="2">
        <v>510</v>
      </c>
      <c r="F217" s="1" t="s">
        <v>3175</v>
      </c>
      <c r="G217" s="2" t="s">
        <v>18</v>
      </c>
      <c r="H217" s="1" t="s">
        <v>8735</v>
      </c>
      <c r="I217" s="3">
        <v>45267.516331018516</v>
      </c>
      <c r="J217" s="4">
        <v>443000</v>
      </c>
      <c r="K217" s="5">
        <v>110700</v>
      </c>
      <c r="L217" s="5">
        <v>309000</v>
      </c>
      <c r="M217" s="5">
        <f t="shared" si="7"/>
        <v>419700</v>
      </c>
      <c r="N217" s="38">
        <v>1.43</v>
      </c>
      <c r="O217" s="38">
        <v>1.43</v>
      </c>
    </row>
    <row r="218" spans="1:15" s="1" customFormat="1">
      <c r="A218" s="1" t="s">
        <v>2500</v>
      </c>
      <c r="B218" s="1" t="s">
        <v>3176</v>
      </c>
      <c r="C218" s="1" t="s">
        <v>3177</v>
      </c>
      <c r="D218" s="1" t="s">
        <v>3174</v>
      </c>
      <c r="E218" s="2">
        <v>510</v>
      </c>
      <c r="F218" s="1" t="s">
        <v>3178</v>
      </c>
      <c r="G218" s="2" t="s">
        <v>18</v>
      </c>
      <c r="H218" s="1" t="s">
        <v>8736</v>
      </c>
      <c r="I218" s="3">
        <v>45148.435300925928</v>
      </c>
      <c r="J218" s="4">
        <v>470000</v>
      </c>
      <c r="K218" s="5">
        <v>97100</v>
      </c>
      <c r="L218" s="5">
        <v>336200</v>
      </c>
      <c r="M218" s="5">
        <f>SUM(K218:L218)+4200</f>
        <v>437500</v>
      </c>
      <c r="N218" s="38">
        <v>1.43</v>
      </c>
      <c r="O218" s="38">
        <v>1.43</v>
      </c>
    </row>
    <row r="219" spans="1:15" s="1" customFormat="1">
      <c r="A219" s="1" t="s">
        <v>2500</v>
      </c>
      <c r="B219" s="1" t="s">
        <v>3179</v>
      </c>
      <c r="C219" s="1" t="s">
        <v>3180</v>
      </c>
      <c r="D219" s="1" t="s">
        <v>3174</v>
      </c>
      <c r="E219" s="2">
        <v>500</v>
      </c>
      <c r="F219" s="1" t="s">
        <v>3181</v>
      </c>
      <c r="G219" s="2" t="s">
        <v>18</v>
      </c>
      <c r="H219" s="1" t="s">
        <v>8736</v>
      </c>
      <c r="I219" s="3">
        <v>45148.435300925928</v>
      </c>
      <c r="J219" s="4"/>
      <c r="K219" s="5">
        <v>4200</v>
      </c>
      <c r="L219" s="5">
        <v>0</v>
      </c>
      <c r="M219" s="5"/>
      <c r="N219" s="38">
        <v>1.43</v>
      </c>
      <c r="O219" s="38">
        <v>1.43</v>
      </c>
    </row>
    <row r="220" spans="1:15" s="1" customFormat="1">
      <c r="A220" s="1" t="s">
        <v>2500</v>
      </c>
      <c r="B220" s="1" t="s">
        <v>3182</v>
      </c>
      <c r="C220" s="1" t="s">
        <v>3183</v>
      </c>
      <c r="D220" s="1" t="s">
        <v>3184</v>
      </c>
      <c r="E220" s="2">
        <v>510</v>
      </c>
      <c r="F220" s="1" t="s">
        <v>3185</v>
      </c>
      <c r="G220" s="2" t="s">
        <v>18</v>
      </c>
      <c r="H220" s="1" t="s">
        <v>8737</v>
      </c>
      <c r="I220" s="3">
        <v>45051.545266203706</v>
      </c>
      <c r="J220" s="4">
        <v>391900</v>
      </c>
      <c r="K220" s="5">
        <v>63300</v>
      </c>
      <c r="L220" s="5">
        <v>251900</v>
      </c>
      <c r="M220" s="5">
        <f t="shared" ref="M220:M251" si="8">SUM(K220:L220)</f>
        <v>315200</v>
      </c>
      <c r="N220" s="38">
        <v>1.52</v>
      </c>
      <c r="O220" s="38">
        <v>1.52</v>
      </c>
    </row>
    <row r="221" spans="1:15" s="1" customFormat="1">
      <c r="A221" s="1" t="s">
        <v>2500</v>
      </c>
      <c r="B221" s="1" t="s">
        <v>3186</v>
      </c>
      <c r="C221" s="1" t="s">
        <v>3187</v>
      </c>
      <c r="D221" s="1" t="s">
        <v>3184</v>
      </c>
      <c r="E221" s="2">
        <v>510</v>
      </c>
      <c r="F221" s="1" t="s">
        <v>3188</v>
      </c>
      <c r="G221" s="2" t="s">
        <v>18</v>
      </c>
      <c r="H221" s="1" t="s">
        <v>8738</v>
      </c>
      <c r="I221" s="3">
        <v>45079.433032407411</v>
      </c>
      <c r="J221" s="4">
        <v>277000</v>
      </c>
      <c r="K221" s="5">
        <v>56200</v>
      </c>
      <c r="L221" s="5">
        <v>170700</v>
      </c>
      <c r="M221" s="5">
        <f t="shared" si="8"/>
        <v>226900</v>
      </c>
      <c r="N221" s="38">
        <v>1.52</v>
      </c>
      <c r="O221" s="38">
        <v>1.52</v>
      </c>
    </row>
    <row r="222" spans="1:15" s="1" customFormat="1">
      <c r="A222" s="1" t="s">
        <v>2500</v>
      </c>
      <c r="B222" s="1" t="s">
        <v>3189</v>
      </c>
      <c r="C222" s="1" t="s">
        <v>3190</v>
      </c>
      <c r="D222" s="1" t="s">
        <v>3184</v>
      </c>
      <c r="E222" s="2">
        <v>510</v>
      </c>
      <c r="F222" s="1" t="s">
        <v>3191</v>
      </c>
      <c r="G222" s="2" t="s">
        <v>18</v>
      </c>
      <c r="H222" s="1" t="s">
        <v>8739</v>
      </c>
      <c r="I222" s="3">
        <v>45084.398263888892</v>
      </c>
      <c r="J222" s="4">
        <v>191000</v>
      </c>
      <c r="K222" s="5">
        <v>63300</v>
      </c>
      <c r="L222" s="5">
        <v>115100</v>
      </c>
      <c r="M222" s="5">
        <f t="shared" si="8"/>
        <v>178400</v>
      </c>
      <c r="N222" s="38">
        <v>1.52</v>
      </c>
      <c r="O222" s="38">
        <v>1.52</v>
      </c>
    </row>
    <row r="223" spans="1:15" s="1" customFormat="1">
      <c r="A223" s="1" t="s">
        <v>2500</v>
      </c>
      <c r="B223" s="1" t="s">
        <v>3192</v>
      </c>
      <c r="C223" s="1" t="s">
        <v>3193</v>
      </c>
      <c r="D223" s="1" t="s">
        <v>3184</v>
      </c>
      <c r="E223" s="2">
        <v>510</v>
      </c>
      <c r="F223" s="1" t="s">
        <v>3194</v>
      </c>
      <c r="G223" s="2" t="s">
        <v>18</v>
      </c>
      <c r="H223" s="1" t="s">
        <v>8740</v>
      </c>
      <c r="I223" s="3">
        <v>45120.497557870367</v>
      </c>
      <c r="J223" s="4">
        <v>254900</v>
      </c>
      <c r="K223" s="5">
        <v>64700</v>
      </c>
      <c r="L223" s="5">
        <v>177900</v>
      </c>
      <c r="M223" s="5">
        <f t="shared" si="8"/>
        <v>242600</v>
      </c>
      <c r="N223" s="38">
        <v>1.52</v>
      </c>
      <c r="O223" s="38">
        <v>1.52</v>
      </c>
    </row>
    <row r="224" spans="1:15" s="1" customFormat="1">
      <c r="A224" s="1" t="s">
        <v>2500</v>
      </c>
      <c r="B224" s="1" t="s">
        <v>3195</v>
      </c>
      <c r="C224" s="1" t="s">
        <v>3196</v>
      </c>
      <c r="D224" s="1" t="s">
        <v>3184</v>
      </c>
      <c r="E224" s="2">
        <v>510</v>
      </c>
      <c r="F224" s="1" t="s">
        <v>3197</v>
      </c>
      <c r="G224" s="2" t="s">
        <v>18</v>
      </c>
      <c r="H224" s="1" t="s">
        <v>8741</v>
      </c>
      <c r="I224" s="3">
        <v>45169.342858796299</v>
      </c>
      <c r="J224" s="4">
        <v>282000</v>
      </c>
      <c r="K224" s="5">
        <v>58900</v>
      </c>
      <c r="L224" s="5">
        <v>210300</v>
      </c>
      <c r="M224" s="5">
        <f t="shared" si="8"/>
        <v>269200</v>
      </c>
      <c r="N224" s="38">
        <v>1.52</v>
      </c>
      <c r="O224" s="38">
        <v>1.52</v>
      </c>
    </row>
    <row r="225" spans="1:15" s="1" customFormat="1">
      <c r="A225" s="1" t="s">
        <v>2500</v>
      </c>
      <c r="B225" s="1" t="s">
        <v>3198</v>
      </c>
      <c r="C225" s="1" t="s">
        <v>3199</v>
      </c>
      <c r="D225" s="1" t="s">
        <v>3184</v>
      </c>
      <c r="E225" s="2">
        <v>510</v>
      </c>
      <c r="F225" s="1" t="s">
        <v>3200</v>
      </c>
      <c r="G225" s="2" t="s">
        <v>18</v>
      </c>
      <c r="H225" s="1" t="s">
        <v>8742</v>
      </c>
      <c r="I225" s="3">
        <v>45012.486111111109</v>
      </c>
      <c r="J225" s="4">
        <v>260000</v>
      </c>
      <c r="K225" s="5">
        <v>66100</v>
      </c>
      <c r="L225" s="5">
        <v>230000</v>
      </c>
      <c r="M225" s="5">
        <f t="shared" si="8"/>
        <v>296100</v>
      </c>
      <c r="N225" s="38">
        <v>1.52</v>
      </c>
      <c r="O225" s="38">
        <v>1.52</v>
      </c>
    </row>
    <row r="226" spans="1:15" s="1" customFormat="1">
      <c r="A226" s="1" t="s">
        <v>2500</v>
      </c>
      <c r="B226" s="1" t="s">
        <v>3201</v>
      </c>
      <c r="C226" s="1" t="s">
        <v>3202</v>
      </c>
      <c r="D226" s="1" t="s">
        <v>3184</v>
      </c>
      <c r="E226" s="2">
        <v>510</v>
      </c>
      <c r="F226" s="1" t="s">
        <v>3203</v>
      </c>
      <c r="G226" s="2" t="s">
        <v>18</v>
      </c>
      <c r="H226" s="1" t="s">
        <v>8743</v>
      </c>
      <c r="I226" s="3">
        <v>45223.508553240739</v>
      </c>
      <c r="J226" s="4">
        <v>230000</v>
      </c>
      <c r="K226" s="5">
        <v>77100</v>
      </c>
      <c r="L226" s="5">
        <v>153700</v>
      </c>
      <c r="M226" s="5">
        <f t="shared" si="8"/>
        <v>230800</v>
      </c>
      <c r="N226" s="38">
        <v>1.52</v>
      </c>
      <c r="O226" s="38">
        <v>1.52</v>
      </c>
    </row>
    <row r="227" spans="1:15" s="1" customFormat="1">
      <c r="A227" s="1" t="s">
        <v>2500</v>
      </c>
      <c r="B227" s="1" t="s">
        <v>3204</v>
      </c>
      <c r="C227" s="1" t="s">
        <v>3205</v>
      </c>
      <c r="D227" s="1" t="s">
        <v>3206</v>
      </c>
      <c r="E227" s="2">
        <v>510</v>
      </c>
      <c r="F227" s="1" t="s">
        <v>3207</v>
      </c>
      <c r="G227" s="2" t="s">
        <v>18</v>
      </c>
      <c r="H227" s="1" t="s">
        <v>8744</v>
      </c>
      <c r="I227" s="3">
        <v>45063.642465277779</v>
      </c>
      <c r="J227" s="4">
        <v>450000</v>
      </c>
      <c r="K227" s="5">
        <v>75700</v>
      </c>
      <c r="L227" s="5">
        <v>251200</v>
      </c>
      <c r="M227" s="5">
        <f t="shared" si="8"/>
        <v>326900</v>
      </c>
      <c r="N227" s="38">
        <v>1.36</v>
      </c>
      <c r="O227" s="38">
        <v>1.36</v>
      </c>
    </row>
    <row r="228" spans="1:15" s="1" customFormat="1">
      <c r="A228" s="1" t="s">
        <v>2500</v>
      </c>
      <c r="B228" s="1" t="s">
        <v>3208</v>
      </c>
      <c r="C228" s="1" t="s">
        <v>3209</v>
      </c>
      <c r="D228" s="1" t="s">
        <v>3206</v>
      </c>
      <c r="E228" s="2">
        <v>510</v>
      </c>
      <c r="F228" s="1" t="s">
        <v>3210</v>
      </c>
      <c r="G228" s="2" t="s">
        <v>18</v>
      </c>
      <c r="H228" s="1" t="s">
        <v>8745</v>
      </c>
      <c r="I228" s="3">
        <v>45128.566643518519</v>
      </c>
      <c r="J228" s="4">
        <v>420000</v>
      </c>
      <c r="K228" s="5">
        <v>73100</v>
      </c>
      <c r="L228" s="5">
        <v>248300</v>
      </c>
      <c r="M228" s="5">
        <f t="shared" si="8"/>
        <v>321400</v>
      </c>
      <c r="N228" s="38">
        <v>1.36</v>
      </c>
      <c r="O228" s="38">
        <v>1.36</v>
      </c>
    </row>
    <row r="229" spans="1:15" s="1" customFormat="1">
      <c r="A229" s="1" t="s">
        <v>2500</v>
      </c>
      <c r="B229" s="1" t="s">
        <v>3211</v>
      </c>
      <c r="C229" s="1" t="s">
        <v>3212</v>
      </c>
      <c r="D229" s="1" t="s">
        <v>3206</v>
      </c>
      <c r="E229" s="2">
        <v>510</v>
      </c>
      <c r="F229" s="1" t="s">
        <v>3213</v>
      </c>
      <c r="G229" s="2" t="s">
        <v>18</v>
      </c>
      <c r="H229" s="1" t="s">
        <v>8746</v>
      </c>
      <c r="I229" s="3">
        <v>45126.587372685186</v>
      </c>
      <c r="J229" s="4">
        <v>365000</v>
      </c>
      <c r="K229" s="5">
        <v>82300</v>
      </c>
      <c r="L229" s="5">
        <v>239300</v>
      </c>
      <c r="M229" s="5">
        <f t="shared" si="8"/>
        <v>321600</v>
      </c>
      <c r="N229" s="38">
        <v>1.36</v>
      </c>
      <c r="O229" s="38">
        <v>1.36</v>
      </c>
    </row>
    <row r="230" spans="1:15" s="1" customFormat="1">
      <c r="A230" s="1" t="s">
        <v>2500</v>
      </c>
      <c r="B230" s="1" t="s">
        <v>3214</v>
      </c>
      <c r="C230" s="1" t="s">
        <v>3215</v>
      </c>
      <c r="D230" s="1" t="s">
        <v>3216</v>
      </c>
      <c r="E230" s="2">
        <v>510</v>
      </c>
      <c r="F230" s="1" t="s">
        <v>3217</v>
      </c>
      <c r="G230" s="2" t="s">
        <v>18</v>
      </c>
      <c r="H230" s="1" t="s">
        <v>8747</v>
      </c>
      <c r="I230" s="3">
        <v>45002.466053240743</v>
      </c>
      <c r="J230" s="4">
        <v>424900</v>
      </c>
      <c r="K230" s="5">
        <v>118700</v>
      </c>
      <c r="L230" s="5">
        <v>164700</v>
      </c>
      <c r="M230" s="5">
        <f t="shared" si="8"/>
        <v>283400</v>
      </c>
      <c r="N230" s="38">
        <v>1</v>
      </c>
      <c r="O230" s="38">
        <v>1</v>
      </c>
    </row>
    <row r="231" spans="1:15" s="1" customFormat="1">
      <c r="A231" s="1" t="s">
        <v>2500</v>
      </c>
      <c r="B231" s="1" t="s">
        <v>3218</v>
      </c>
      <c r="C231" s="1" t="s">
        <v>3219</v>
      </c>
      <c r="D231" s="1" t="s">
        <v>3216</v>
      </c>
      <c r="E231" s="2">
        <v>510</v>
      </c>
      <c r="F231" s="1" t="s">
        <v>3220</v>
      </c>
      <c r="G231" s="2" t="s">
        <v>18</v>
      </c>
      <c r="H231" s="1" t="s">
        <v>8748</v>
      </c>
      <c r="I231" s="3">
        <v>45005.600370370368</v>
      </c>
      <c r="J231" s="4">
        <v>449900</v>
      </c>
      <c r="K231" s="5">
        <v>144700</v>
      </c>
      <c r="L231" s="5">
        <v>164700</v>
      </c>
      <c r="M231" s="5">
        <f t="shared" si="8"/>
        <v>309400</v>
      </c>
      <c r="N231" s="38">
        <v>1</v>
      </c>
      <c r="O231" s="38">
        <v>1</v>
      </c>
    </row>
    <row r="232" spans="1:15" s="1" customFormat="1">
      <c r="A232" s="1" t="s">
        <v>2500</v>
      </c>
      <c r="B232" s="1" t="s">
        <v>3221</v>
      </c>
      <c r="C232" s="1" t="s">
        <v>3222</v>
      </c>
      <c r="D232" s="1" t="s">
        <v>3223</v>
      </c>
      <c r="E232" s="2">
        <v>510</v>
      </c>
      <c r="F232" s="1" t="s">
        <v>3224</v>
      </c>
      <c r="G232" s="2" t="s">
        <v>18</v>
      </c>
      <c r="H232" s="1" t="s">
        <v>8749</v>
      </c>
      <c r="I232" s="3">
        <v>45149.357557870368</v>
      </c>
      <c r="J232" s="4">
        <v>276000</v>
      </c>
      <c r="K232" s="5">
        <v>63400</v>
      </c>
      <c r="L232" s="5">
        <v>100500</v>
      </c>
      <c r="M232" s="5">
        <f t="shared" si="8"/>
        <v>163900</v>
      </c>
      <c r="N232" s="38">
        <v>1</v>
      </c>
      <c r="O232" s="38">
        <v>1</v>
      </c>
    </row>
    <row r="233" spans="1:15" s="1" customFormat="1">
      <c r="A233" s="1" t="s">
        <v>2500</v>
      </c>
      <c r="B233" s="1" t="s">
        <v>3225</v>
      </c>
      <c r="C233" s="1" t="s">
        <v>3226</v>
      </c>
      <c r="D233" s="1" t="s">
        <v>3227</v>
      </c>
      <c r="E233" s="2">
        <v>510</v>
      </c>
      <c r="F233" s="1" t="s">
        <v>3228</v>
      </c>
      <c r="G233" s="2" t="s">
        <v>18</v>
      </c>
      <c r="H233" s="1" t="s">
        <v>8750</v>
      </c>
      <c r="I233" s="3">
        <v>45188.381203703706</v>
      </c>
      <c r="J233" s="4">
        <v>415000</v>
      </c>
      <c r="K233" s="5">
        <v>87800</v>
      </c>
      <c r="L233" s="5">
        <v>240200</v>
      </c>
      <c r="M233" s="5">
        <f t="shared" si="8"/>
        <v>328000</v>
      </c>
      <c r="N233" s="38">
        <v>1.51</v>
      </c>
      <c r="O233" s="38">
        <v>1.51</v>
      </c>
    </row>
    <row r="234" spans="1:15" s="1" customFormat="1">
      <c r="A234" s="1" t="s">
        <v>2500</v>
      </c>
      <c r="B234" s="1" t="s">
        <v>3229</v>
      </c>
      <c r="C234" s="1" t="s">
        <v>3230</v>
      </c>
      <c r="D234" s="1" t="s">
        <v>3227</v>
      </c>
      <c r="E234" s="2">
        <v>510</v>
      </c>
      <c r="F234" s="1" t="s">
        <v>3231</v>
      </c>
      <c r="G234" s="2" t="s">
        <v>18</v>
      </c>
      <c r="H234" s="1" t="s">
        <v>8751</v>
      </c>
      <c r="I234" s="3">
        <v>45156.661122685182</v>
      </c>
      <c r="J234" s="4">
        <v>430000</v>
      </c>
      <c r="K234" s="5">
        <v>80600</v>
      </c>
      <c r="L234" s="5">
        <v>262600</v>
      </c>
      <c r="M234" s="5">
        <f t="shared" si="8"/>
        <v>343200</v>
      </c>
      <c r="N234" s="38">
        <v>1.51</v>
      </c>
      <c r="O234" s="38">
        <v>1.51</v>
      </c>
    </row>
    <row r="235" spans="1:15" s="1" customFormat="1">
      <c r="A235" s="1" t="s">
        <v>2500</v>
      </c>
      <c r="B235" s="1" t="s">
        <v>3232</v>
      </c>
      <c r="C235" s="1" t="s">
        <v>3233</v>
      </c>
      <c r="D235" s="1" t="s">
        <v>3227</v>
      </c>
      <c r="E235" s="2">
        <v>510</v>
      </c>
      <c r="F235" s="1" t="s">
        <v>3234</v>
      </c>
      <c r="G235" s="2" t="s">
        <v>18</v>
      </c>
      <c r="H235" s="1" t="s">
        <v>8752</v>
      </c>
      <c r="I235" s="3">
        <v>45134.349722222221</v>
      </c>
      <c r="J235" s="4">
        <v>460000</v>
      </c>
      <c r="K235" s="5">
        <v>90100</v>
      </c>
      <c r="L235" s="5">
        <v>290500</v>
      </c>
      <c r="M235" s="5">
        <f t="shared" si="8"/>
        <v>380600</v>
      </c>
      <c r="N235" s="38">
        <v>1.51</v>
      </c>
      <c r="O235" s="38">
        <v>1.51</v>
      </c>
    </row>
    <row r="236" spans="1:15" s="1" customFormat="1">
      <c r="A236" s="1" t="s">
        <v>2500</v>
      </c>
      <c r="B236" s="1" t="s">
        <v>3235</v>
      </c>
      <c r="C236" s="1" t="s">
        <v>3236</v>
      </c>
      <c r="D236" s="1" t="s">
        <v>3227</v>
      </c>
      <c r="E236" s="2">
        <v>510</v>
      </c>
      <c r="F236" s="1" t="s">
        <v>3237</v>
      </c>
      <c r="G236" s="2" t="s">
        <v>18</v>
      </c>
      <c r="H236" s="1" t="s">
        <v>8753</v>
      </c>
      <c r="I236" s="3">
        <v>45078.657604166663</v>
      </c>
      <c r="J236" s="4">
        <v>405000</v>
      </c>
      <c r="K236" s="5">
        <v>81400</v>
      </c>
      <c r="L236" s="5">
        <v>258900</v>
      </c>
      <c r="M236" s="5">
        <f t="shared" si="8"/>
        <v>340300</v>
      </c>
      <c r="N236" s="38">
        <v>1.51</v>
      </c>
      <c r="O236" s="38">
        <v>1.51</v>
      </c>
    </row>
    <row r="237" spans="1:15" s="1" customFormat="1">
      <c r="A237" s="1" t="s">
        <v>2500</v>
      </c>
      <c r="B237" s="1" t="s">
        <v>3238</v>
      </c>
      <c r="C237" s="1" t="s">
        <v>3239</v>
      </c>
      <c r="D237" s="1" t="s">
        <v>3227</v>
      </c>
      <c r="E237" s="2">
        <v>510</v>
      </c>
      <c r="F237" s="1" t="s">
        <v>3240</v>
      </c>
      <c r="G237" s="2" t="s">
        <v>18</v>
      </c>
      <c r="H237" s="1" t="s">
        <v>8754</v>
      </c>
      <c r="I237" s="3">
        <v>45135.427997685183</v>
      </c>
      <c r="J237" s="4">
        <v>475000</v>
      </c>
      <c r="K237" s="5">
        <v>80800</v>
      </c>
      <c r="L237" s="5">
        <v>335100</v>
      </c>
      <c r="M237" s="5">
        <f t="shared" si="8"/>
        <v>415900</v>
      </c>
      <c r="N237" s="38">
        <v>1.51</v>
      </c>
      <c r="O237" s="38">
        <v>1.51</v>
      </c>
    </row>
    <row r="238" spans="1:15" s="1" customFormat="1">
      <c r="A238" s="1" t="s">
        <v>2500</v>
      </c>
      <c r="B238" s="1" t="s">
        <v>3241</v>
      </c>
      <c r="C238" s="1" t="s">
        <v>3242</v>
      </c>
      <c r="D238" s="1" t="s">
        <v>3227</v>
      </c>
      <c r="E238" s="2">
        <v>510</v>
      </c>
      <c r="F238" s="1" t="s">
        <v>3243</v>
      </c>
      <c r="G238" s="2" t="s">
        <v>18</v>
      </c>
      <c r="H238" s="1" t="s">
        <v>8755</v>
      </c>
      <c r="I238" s="3">
        <v>45093.647789351853</v>
      </c>
      <c r="J238" s="4">
        <v>335000</v>
      </c>
      <c r="K238" s="5">
        <v>81900</v>
      </c>
      <c r="L238" s="5">
        <v>210500</v>
      </c>
      <c r="M238" s="5">
        <f t="shared" si="8"/>
        <v>292400</v>
      </c>
      <c r="N238" s="38">
        <v>1.51</v>
      </c>
      <c r="O238" s="38">
        <v>1.51</v>
      </c>
    </row>
    <row r="239" spans="1:15" s="1" customFormat="1">
      <c r="A239" s="1" t="s">
        <v>2500</v>
      </c>
      <c r="B239" s="1" t="s">
        <v>3244</v>
      </c>
      <c r="C239" s="1" t="s">
        <v>3245</v>
      </c>
      <c r="D239" s="1" t="s">
        <v>3227</v>
      </c>
      <c r="E239" s="2">
        <v>510</v>
      </c>
      <c r="F239" s="1" t="s">
        <v>3246</v>
      </c>
      <c r="G239" s="2" t="s">
        <v>18</v>
      </c>
      <c r="H239" s="1" t="s">
        <v>8756</v>
      </c>
      <c r="I239" s="3">
        <v>45092.652141203704</v>
      </c>
      <c r="J239" s="4">
        <v>390500</v>
      </c>
      <c r="K239" s="5">
        <v>97900</v>
      </c>
      <c r="L239" s="5">
        <v>246600</v>
      </c>
      <c r="M239" s="5">
        <f t="shared" si="8"/>
        <v>344500</v>
      </c>
      <c r="N239" s="38">
        <v>1.51</v>
      </c>
      <c r="O239" s="38">
        <v>1.51</v>
      </c>
    </row>
    <row r="240" spans="1:15" s="1" customFormat="1">
      <c r="A240" s="1" t="s">
        <v>2500</v>
      </c>
      <c r="B240" s="1" t="s">
        <v>3247</v>
      </c>
      <c r="C240" s="1" t="s">
        <v>3248</v>
      </c>
      <c r="D240" s="1" t="s">
        <v>3227</v>
      </c>
      <c r="E240" s="2">
        <v>510</v>
      </c>
      <c r="F240" s="1" t="s">
        <v>3249</v>
      </c>
      <c r="G240" s="2" t="s">
        <v>18</v>
      </c>
      <c r="H240" s="1" t="s">
        <v>8757</v>
      </c>
      <c r="I240" s="3">
        <v>45002.414884259262</v>
      </c>
      <c r="J240" s="4">
        <v>322500</v>
      </c>
      <c r="K240" s="5">
        <v>94800</v>
      </c>
      <c r="L240" s="5">
        <v>196200</v>
      </c>
      <c r="M240" s="5">
        <f t="shared" si="8"/>
        <v>291000</v>
      </c>
      <c r="N240" s="38">
        <v>1.51</v>
      </c>
      <c r="O240" s="38">
        <v>1.51</v>
      </c>
    </row>
    <row r="241" spans="1:15" s="1" customFormat="1">
      <c r="A241" s="1" t="s">
        <v>2500</v>
      </c>
      <c r="B241" s="1" t="s">
        <v>3250</v>
      </c>
      <c r="C241" s="1" t="s">
        <v>3251</v>
      </c>
      <c r="D241" s="1" t="s">
        <v>3227</v>
      </c>
      <c r="E241" s="2">
        <v>510</v>
      </c>
      <c r="F241" s="1" t="s">
        <v>3252</v>
      </c>
      <c r="G241" s="2" t="s">
        <v>18</v>
      </c>
      <c r="H241" s="1" t="s">
        <v>8758</v>
      </c>
      <c r="I241" s="3">
        <v>45149.381863425922</v>
      </c>
      <c r="J241" s="4">
        <v>445000</v>
      </c>
      <c r="K241" s="5">
        <v>104800</v>
      </c>
      <c r="L241" s="5">
        <v>295700</v>
      </c>
      <c r="M241" s="5">
        <f t="shared" si="8"/>
        <v>400500</v>
      </c>
      <c r="N241" s="38">
        <v>1.51</v>
      </c>
      <c r="O241" s="38">
        <v>1.51</v>
      </c>
    </row>
    <row r="242" spans="1:15" s="1" customFormat="1">
      <c r="A242" s="1" t="s">
        <v>2500</v>
      </c>
      <c r="B242" s="1" t="s">
        <v>3253</v>
      </c>
      <c r="C242" s="1" t="s">
        <v>3254</v>
      </c>
      <c r="D242" s="1" t="s">
        <v>3227</v>
      </c>
      <c r="E242" s="2">
        <v>510</v>
      </c>
      <c r="F242" s="1" t="s">
        <v>3255</v>
      </c>
      <c r="G242" s="2" t="s">
        <v>18</v>
      </c>
      <c r="H242" s="1" t="s">
        <v>8759</v>
      </c>
      <c r="I242" s="3">
        <v>45246.62</v>
      </c>
      <c r="J242" s="4">
        <v>445000</v>
      </c>
      <c r="K242" s="5">
        <v>136600</v>
      </c>
      <c r="L242" s="5">
        <v>269800</v>
      </c>
      <c r="M242" s="5">
        <f t="shared" si="8"/>
        <v>406400</v>
      </c>
      <c r="N242" s="38">
        <v>1.51</v>
      </c>
      <c r="O242" s="38">
        <v>1.51</v>
      </c>
    </row>
    <row r="243" spans="1:15" s="1" customFormat="1">
      <c r="A243" s="1" t="s">
        <v>2500</v>
      </c>
      <c r="B243" s="1" t="s">
        <v>3256</v>
      </c>
      <c r="C243" s="1" t="s">
        <v>3257</v>
      </c>
      <c r="D243" s="1" t="s">
        <v>3227</v>
      </c>
      <c r="E243" s="2">
        <v>510</v>
      </c>
      <c r="F243" s="1" t="s">
        <v>3258</v>
      </c>
      <c r="G243" s="2" t="s">
        <v>18</v>
      </c>
      <c r="H243" s="1" t="s">
        <v>8760</v>
      </c>
      <c r="I243" s="3">
        <v>44956.443449074075</v>
      </c>
      <c r="J243" s="4">
        <v>410000</v>
      </c>
      <c r="K243" s="5">
        <v>79000</v>
      </c>
      <c r="L243" s="5">
        <v>292900</v>
      </c>
      <c r="M243" s="5">
        <f t="shared" si="8"/>
        <v>371900</v>
      </c>
      <c r="N243" s="38">
        <v>1.51</v>
      </c>
      <c r="O243" s="38">
        <v>1.51</v>
      </c>
    </row>
    <row r="244" spans="1:15" s="1" customFormat="1">
      <c r="A244" s="1" t="s">
        <v>2500</v>
      </c>
      <c r="B244" s="1" t="s">
        <v>3259</v>
      </c>
      <c r="C244" s="1" t="s">
        <v>3260</v>
      </c>
      <c r="D244" s="1" t="s">
        <v>3227</v>
      </c>
      <c r="E244" s="2">
        <v>510</v>
      </c>
      <c r="F244" s="1" t="s">
        <v>3261</v>
      </c>
      <c r="G244" s="2" t="s">
        <v>18</v>
      </c>
      <c r="H244" s="1" t="s">
        <v>8761</v>
      </c>
      <c r="I244" s="3">
        <v>45105.631793981483</v>
      </c>
      <c r="J244" s="4">
        <v>480000</v>
      </c>
      <c r="K244" s="5">
        <v>82200</v>
      </c>
      <c r="L244" s="5">
        <v>360700</v>
      </c>
      <c r="M244" s="5">
        <f t="shared" si="8"/>
        <v>442900</v>
      </c>
      <c r="N244" s="38">
        <v>1.51</v>
      </c>
      <c r="O244" s="38">
        <v>1.51</v>
      </c>
    </row>
    <row r="245" spans="1:15" s="1" customFormat="1">
      <c r="A245" s="1" t="s">
        <v>2500</v>
      </c>
      <c r="B245" s="1" t="s">
        <v>3262</v>
      </c>
      <c r="C245" s="1" t="s">
        <v>3263</v>
      </c>
      <c r="D245" s="1" t="s">
        <v>3227</v>
      </c>
      <c r="E245" s="2">
        <v>510</v>
      </c>
      <c r="F245" s="1" t="s">
        <v>3264</v>
      </c>
      <c r="G245" s="2" t="s">
        <v>18</v>
      </c>
      <c r="H245" s="1" t="s">
        <v>8762</v>
      </c>
      <c r="I245" s="3">
        <v>44974.386307870373</v>
      </c>
      <c r="J245" s="4">
        <v>380000</v>
      </c>
      <c r="K245" s="5">
        <v>126800</v>
      </c>
      <c r="L245" s="5">
        <v>235900</v>
      </c>
      <c r="M245" s="5">
        <f t="shared" si="8"/>
        <v>362700</v>
      </c>
      <c r="N245" s="38">
        <v>1.51</v>
      </c>
      <c r="O245" s="38">
        <v>1.51</v>
      </c>
    </row>
    <row r="246" spans="1:15" s="1" customFormat="1">
      <c r="A246" s="1" t="s">
        <v>2500</v>
      </c>
      <c r="B246" s="1" t="s">
        <v>3265</v>
      </c>
      <c r="C246" s="1" t="s">
        <v>3266</v>
      </c>
      <c r="D246" s="1" t="s">
        <v>3227</v>
      </c>
      <c r="E246" s="2">
        <v>510</v>
      </c>
      <c r="F246" s="1" t="s">
        <v>3267</v>
      </c>
      <c r="G246" s="2" t="s">
        <v>18</v>
      </c>
      <c r="H246" s="1" t="s">
        <v>8763</v>
      </c>
      <c r="I246" s="3">
        <v>45140.355405092596</v>
      </c>
      <c r="J246" s="4">
        <v>405000</v>
      </c>
      <c r="K246" s="5">
        <v>97900</v>
      </c>
      <c r="L246" s="5">
        <v>295800</v>
      </c>
      <c r="M246" s="5">
        <f t="shared" si="8"/>
        <v>393700</v>
      </c>
      <c r="N246" s="38">
        <v>1.51</v>
      </c>
      <c r="O246" s="38">
        <v>1.51</v>
      </c>
    </row>
    <row r="247" spans="1:15" s="1" customFormat="1">
      <c r="A247" s="1" t="s">
        <v>2500</v>
      </c>
      <c r="B247" s="1" t="s">
        <v>3268</v>
      </c>
      <c r="C247" s="1" t="s">
        <v>3269</v>
      </c>
      <c r="D247" s="1" t="s">
        <v>3227</v>
      </c>
      <c r="E247" s="2">
        <v>510</v>
      </c>
      <c r="F247" s="1" t="s">
        <v>3270</v>
      </c>
      <c r="G247" s="2" t="s">
        <v>18</v>
      </c>
      <c r="H247" s="1" t="s">
        <v>8764</v>
      </c>
      <c r="I247" s="3">
        <v>45149.56212962963</v>
      </c>
      <c r="J247" s="4">
        <v>520000</v>
      </c>
      <c r="K247" s="5">
        <v>162500</v>
      </c>
      <c r="L247" s="5">
        <v>351400</v>
      </c>
      <c r="M247" s="5">
        <f t="shared" si="8"/>
        <v>513900</v>
      </c>
      <c r="N247" s="38">
        <v>1.51</v>
      </c>
      <c r="O247" s="38">
        <v>1.51</v>
      </c>
    </row>
    <row r="248" spans="1:15" s="1" customFormat="1">
      <c r="A248" s="1" t="s">
        <v>2500</v>
      </c>
      <c r="B248" s="1" t="s">
        <v>3271</v>
      </c>
      <c r="C248" s="1" t="s">
        <v>3272</v>
      </c>
      <c r="D248" s="1" t="s">
        <v>3227</v>
      </c>
      <c r="E248" s="2">
        <v>510</v>
      </c>
      <c r="F248" s="1" t="s">
        <v>3273</v>
      </c>
      <c r="G248" s="2" t="s">
        <v>18</v>
      </c>
      <c r="H248" s="1" t="s">
        <v>8765</v>
      </c>
      <c r="I248" s="3">
        <v>44936.603310185186</v>
      </c>
      <c r="J248" s="4">
        <v>303000</v>
      </c>
      <c r="K248" s="5">
        <v>81400</v>
      </c>
      <c r="L248" s="5">
        <v>217700</v>
      </c>
      <c r="M248" s="5">
        <f t="shared" si="8"/>
        <v>299100</v>
      </c>
      <c r="N248" s="38">
        <v>1.51</v>
      </c>
      <c r="O248" s="38">
        <v>1.51</v>
      </c>
    </row>
    <row r="249" spans="1:15" s="1" customFormat="1">
      <c r="A249" s="1" t="s">
        <v>2500</v>
      </c>
      <c r="B249" s="1" t="s">
        <v>3274</v>
      </c>
      <c r="C249" s="1" t="s">
        <v>3275</v>
      </c>
      <c r="D249" s="1" t="s">
        <v>3227</v>
      </c>
      <c r="E249" s="2">
        <v>510</v>
      </c>
      <c r="F249" s="1" t="s">
        <v>3276</v>
      </c>
      <c r="G249" s="2" t="s">
        <v>18</v>
      </c>
      <c r="H249" s="1" t="s">
        <v>8766</v>
      </c>
      <c r="I249" s="3">
        <v>45117.532523148147</v>
      </c>
      <c r="J249" s="4">
        <v>412000</v>
      </c>
      <c r="K249" s="5">
        <v>99700</v>
      </c>
      <c r="L249" s="5">
        <v>301800</v>
      </c>
      <c r="M249" s="5">
        <f t="shared" si="8"/>
        <v>401500</v>
      </c>
      <c r="N249" s="38">
        <v>1.51</v>
      </c>
      <c r="O249" s="38">
        <v>1.51</v>
      </c>
    </row>
    <row r="250" spans="1:15" s="1" customFormat="1">
      <c r="A250" s="1" t="s">
        <v>2500</v>
      </c>
      <c r="B250" s="1" t="s">
        <v>3277</v>
      </c>
      <c r="C250" s="1" t="s">
        <v>3278</v>
      </c>
      <c r="D250" s="1" t="s">
        <v>3227</v>
      </c>
      <c r="E250" s="2">
        <v>510</v>
      </c>
      <c r="F250" s="1" t="s">
        <v>3279</v>
      </c>
      <c r="G250" s="2" t="s">
        <v>18</v>
      </c>
      <c r="H250" s="1" t="s">
        <v>8767</v>
      </c>
      <c r="I250" s="3">
        <v>45037.364189814813</v>
      </c>
      <c r="J250" s="4">
        <v>325000</v>
      </c>
      <c r="K250" s="5">
        <v>84400</v>
      </c>
      <c r="L250" s="5">
        <v>256900</v>
      </c>
      <c r="M250" s="5">
        <f t="shared" si="8"/>
        <v>341300</v>
      </c>
      <c r="N250" s="38">
        <v>1.51</v>
      </c>
      <c r="O250" s="38">
        <v>1.51</v>
      </c>
    </row>
    <row r="251" spans="1:15" s="1" customFormat="1">
      <c r="A251" s="1" t="s">
        <v>2500</v>
      </c>
      <c r="B251" s="1" t="s">
        <v>3280</v>
      </c>
      <c r="C251" s="1" t="s">
        <v>3281</v>
      </c>
      <c r="D251" s="1" t="s">
        <v>3227</v>
      </c>
      <c r="E251" s="2">
        <v>510</v>
      </c>
      <c r="F251" s="1" t="s">
        <v>3282</v>
      </c>
      <c r="G251" s="2" t="s">
        <v>18</v>
      </c>
      <c r="H251" s="1" t="s">
        <v>8768</v>
      </c>
      <c r="I251" s="3">
        <v>44981.522048611114</v>
      </c>
      <c r="J251" s="4">
        <v>388000</v>
      </c>
      <c r="K251" s="5">
        <v>141400</v>
      </c>
      <c r="L251" s="5">
        <v>259300</v>
      </c>
      <c r="M251" s="5">
        <f t="shared" si="8"/>
        <v>400700</v>
      </c>
      <c r="N251" s="38">
        <v>1.51</v>
      </c>
      <c r="O251" s="38">
        <v>1.51</v>
      </c>
    </row>
    <row r="252" spans="1:15" s="1" customFormat="1">
      <c r="A252" s="1" t="s">
        <v>2500</v>
      </c>
      <c r="B252" s="1" t="s">
        <v>3283</v>
      </c>
      <c r="C252" s="1" t="s">
        <v>3284</v>
      </c>
      <c r="D252" s="1" t="s">
        <v>3227</v>
      </c>
      <c r="E252" s="2">
        <v>510</v>
      </c>
      <c r="F252" s="1" t="s">
        <v>3285</v>
      </c>
      <c r="G252" s="2" t="s">
        <v>18</v>
      </c>
      <c r="H252" s="1" t="s">
        <v>8769</v>
      </c>
      <c r="I252" s="3">
        <v>45250.631944444445</v>
      </c>
      <c r="J252" s="4">
        <v>330100</v>
      </c>
      <c r="K252" s="5">
        <v>85500</v>
      </c>
      <c r="L252" s="5">
        <v>283100</v>
      </c>
      <c r="M252" s="5">
        <f t="shared" ref="M252:M283" si="9">SUM(K252:L252)</f>
        <v>368600</v>
      </c>
      <c r="N252" s="38">
        <v>1.51</v>
      </c>
      <c r="O252" s="38">
        <v>1.51</v>
      </c>
    </row>
    <row r="253" spans="1:15" s="1" customFormat="1">
      <c r="A253" s="1" t="s">
        <v>2500</v>
      </c>
      <c r="B253" s="1" t="s">
        <v>3286</v>
      </c>
      <c r="C253" s="1" t="s">
        <v>3287</v>
      </c>
      <c r="D253" s="1" t="s">
        <v>3227</v>
      </c>
      <c r="E253" s="2">
        <v>510</v>
      </c>
      <c r="F253" s="1" t="s">
        <v>3288</v>
      </c>
      <c r="G253" s="2" t="s">
        <v>18</v>
      </c>
      <c r="H253" s="1" t="s">
        <v>8770</v>
      </c>
      <c r="I253" s="3">
        <v>44940.608622685184</v>
      </c>
      <c r="J253" s="4">
        <v>380000</v>
      </c>
      <c r="K253" s="5">
        <v>234000</v>
      </c>
      <c r="L253" s="5">
        <v>185600</v>
      </c>
      <c r="M253" s="5">
        <f t="shared" si="9"/>
        <v>419600</v>
      </c>
      <c r="N253" s="38">
        <v>1.51</v>
      </c>
      <c r="O253" s="38">
        <v>1.51</v>
      </c>
    </row>
    <row r="254" spans="1:15" s="1" customFormat="1">
      <c r="A254" s="1" t="s">
        <v>2500</v>
      </c>
      <c r="B254" s="1" t="s">
        <v>3289</v>
      </c>
      <c r="C254" s="1" t="s">
        <v>3290</v>
      </c>
      <c r="D254" s="1" t="s">
        <v>3291</v>
      </c>
      <c r="E254" s="2">
        <v>510</v>
      </c>
      <c r="F254" s="1" t="s">
        <v>3292</v>
      </c>
      <c r="G254" s="2" t="s">
        <v>18</v>
      </c>
      <c r="H254" s="1" t="s">
        <v>8771</v>
      </c>
      <c r="I254" s="3">
        <v>45266.5702662037</v>
      </c>
      <c r="J254" s="4">
        <v>1500000</v>
      </c>
      <c r="K254" s="5">
        <v>309600</v>
      </c>
      <c r="L254" s="5">
        <v>616300</v>
      </c>
      <c r="M254" s="5">
        <f t="shared" si="9"/>
        <v>925900</v>
      </c>
      <c r="N254" s="38">
        <v>1</v>
      </c>
      <c r="O254" s="38">
        <v>1</v>
      </c>
    </row>
    <row r="255" spans="1:15" s="1" customFormat="1">
      <c r="A255" s="1" t="s">
        <v>2500</v>
      </c>
      <c r="B255" s="1" t="s">
        <v>3293</v>
      </c>
      <c r="C255" s="1" t="s">
        <v>3294</v>
      </c>
      <c r="D255" s="1" t="s">
        <v>3295</v>
      </c>
      <c r="E255" s="2">
        <v>510</v>
      </c>
      <c r="F255" s="1" t="s">
        <v>3296</v>
      </c>
      <c r="G255" s="2" t="s">
        <v>18</v>
      </c>
      <c r="H255" s="1" t="s">
        <v>8772</v>
      </c>
      <c r="I255" s="3">
        <v>45133.476203703707</v>
      </c>
      <c r="J255" s="4">
        <v>255000</v>
      </c>
      <c r="K255" s="5">
        <v>45900</v>
      </c>
      <c r="L255" s="5">
        <v>126100</v>
      </c>
      <c r="M255" s="5">
        <f t="shared" si="9"/>
        <v>172000</v>
      </c>
      <c r="N255" s="38">
        <v>1.79</v>
      </c>
      <c r="O255" s="38">
        <v>1.79</v>
      </c>
    </row>
    <row r="256" spans="1:15" s="1" customFormat="1">
      <c r="A256" s="1" t="s">
        <v>2500</v>
      </c>
      <c r="B256" s="1" t="s">
        <v>3297</v>
      </c>
      <c r="C256" s="1" t="s">
        <v>3298</v>
      </c>
      <c r="D256" s="1" t="s">
        <v>3295</v>
      </c>
      <c r="E256" s="2">
        <v>510</v>
      </c>
      <c r="F256" s="1" t="s">
        <v>3299</v>
      </c>
      <c r="G256" s="2" t="s">
        <v>18</v>
      </c>
      <c r="H256" s="1" t="s">
        <v>8773</v>
      </c>
      <c r="I256" s="3">
        <v>45002.465590277781</v>
      </c>
      <c r="J256" s="4">
        <v>190000</v>
      </c>
      <c r="K256" s="5">
        <v>66600</v>
      </c>
      <c r="L256" s="5">
        <v>178800</v>
      </c>
      <c r="M256" s="5">
        <f t="shared" si="9"/>
        <v>245400</v>
      </c>
      <c r="N256" s="38">
        <v>1.79</v>
      </c>
      <c r="O256" s="38">
        <v>1.79</v>
      </c>
    </row>
    <row r="257" spans="1:15" s="1" customFormat="1">
      <c r="A257" s="1" t="s">
        <v>2500</v>
      </c>
      <c r="B257" s="1" t="s">
        <v>3300</v>
      </c>
      <c r="C257" s="1" t="s">
        <v>3301</v>
      </c>
      <c r="D257" s="1" t="s">
        <v>3302</v>
      </c>
      <c r="E257" s="2">
        <v>510</v>
      </c>
      <c r="F257" s="1" t="s">
        <v>3303</v>
      </c>
      <c r="G257" s="2" t="s">
        <v>18</v>
      </c>
      <c r="H257" s="1" t="s">
        <v>8774</v>
      </c>
      <c r="I257" s="3">
        <v>45104.60833333333</v>
      </c>
      <c r="J257" s="4">
        <v>1130000</v>
      </c>
      <c r="K257" s="5">
        <v>69400</v>
      </c>
      <c r="L257" s="5">
        <v>777700</v>
      </c>
      <c r="M257" s="5">
        <f t="shared" si="9"/>
        <v>847100</v>
      </c>
      <c r="N257" s="38">
        <v>1.71</v>
      </c>
      <c r="O257" s="38">
        <v>1.94</v>
      </c>
    </row>
    <row r="258" spans="1:15" s="1" customFormat="1">
      <c r="A258" s="1" t="s">
        <v>2500</v>
      </c>
      <c r="B258" s="1" t="s">
        <v>3304</v>
      </c>
      <c r="C258" s="1" t="s">
        <v>3305</v>
      </c>
      <c r="D258" s="1" t="s">
        <v>3302</v>
      </c>
      <c r="E258" s="2">
        <v>510</v>
      </c>
      <c r="F258" s="1" t="s">
        <v>3306</v>
      </c>
      <c r="G258" s="2" t="s">
        <v>18</v>
      </c>
      <c r="H258" s="1" t="s">
        <v>8775</v>
      </c>
      <c r="I258" s="3">
        <v>45124.64135416667</v>
      </c>
      <c r="J258" s="4">
        <v>1200000</v>
      </c>
      <c r="K258" s="5">
        <v>122200</v>
      </c>
      <c r="L258" s="5">
        <v>835100</v>
      </c>
      <c r="M258" s="5">
        <f t="shared" si="9"/>
        <v>957300</v>
      </c>
      <c r="N258" s="38">
        <v>1.71</v>
      </c>
      <c r="O258" s="38">
        <v>1.94</v>
      </c>
    </row>
    <row r="259" spans="1:15" s="1" customFormat="1">
      <c r="A259" s="1" t="s">
        <v>2500</v>
      </c>
      <c r="B259" s="1" t="s">
        <v>3307</v>
      </c>
      <c r="C259" s="1" t="s">
        <v>3308</v>
      </c>
      <c r="D259" s="1" t="s">
        <v>3302</v>
      </c>
      <c r="E259" s="2">
        <v>510</v>
      </c>
      <c r="F259" s="1" t="s">
        <v>3309</v>
      </c>
      <c r="G259" s="2" t="s">
        <v>18</v>
      </c>
      <c r="H259" s="1" t="s">
        <v>8776</v>
      </c>
      <c r="I259" s="3">
        <v>45138.467569444445</v>
      </c>
      <c r="J259" s="4">
        <v>1375000</v>
      </c>
      <c r="K259" s="5">
        <v>250300</v>
      </c>
      <c r="L259" s="5">
        <v>897100</v>
      </c>
      <c r="M259" s="5">
        <f t="shared" si="9"/>
        <v>1147400</v>
      </c>
      <c r="N259" s="38">
        <v>1.71</v>
      </c>
      <c r="O259" s="38">
        <v>1.94</v>
      </c>
    </row>
    <row r="260" spans="1:15" s="1" customFormat="1">
      <c r="A260" s="1" t="s">
        <v>2500</v>
      </c>
      <c r="B260" s="1" t="s">
        <v>3310</v>
      </c>
      <c r="C260" s="1" t="s">
        <v>3311</v>
      </c>
      <c r="D260" s="1" t="s">
        <v>3302</v>
      </c>
      <c r="E260" s="2">
        <v>510</v>
      </c>
      <c r="F260" s="1" t="s">
        <v>3312</v>
      </c>
      <c r="G260" s="2" t="s">
        <v>18</v>
      </c>
      <c r="H260" s="1" t="s">
        <v>8777</v>
      </c>
      <c r="I260" s="3">
        <v>45183.365115740744</v>
      </c>
      <c r="J260" s="4">
        <v>885000</v>
      </c>
      <c r="K260" s="5">
        <v>186000</v>
      </c>
      <c r="L260" s="5">
        <v>563000</v>
      </c>
      <c r="M260" s="5">
        <f t="shared" si="9"/>
        <v>749000</v>
      </c>
      <c r="N260" s="38">
        <v>1.71</v>
      </c>
      <c r="O260" s="38">
        <v>1.94</v>
      </c>
    </row>
    <row r="261" spans="1:15" s="1" customFormat="1">
      <c r="A261" s="1" t="s">
        <v>2500</v>
      </c>
      <c r="B261" s="1" t="s">
        <v>3313</v>
      </c>
      <c r="C261" s="1" t="s">
        <v>3314</v>
      </c>
      <c r="D261" s="1" t="s">
        <v>3302</v>
      </c>
      <c r="E261" s="2">
        <v>510</v>
      </c>
      <c r="F261" s="1" t="s">
        <v>3315</v>
      </c>
      <c r="G261" s="2" t="s">
        <v>18</v>
      </c>
      <c r="H261" s="1" t="s">
        <v>8778</v>
      </c>
      <c r="I261" s="3">
        <v>45174.348009259258</v>
      </c>
      <c r="J261" s="4">
        <v>795000</v>
      </c>
      <c r="K261" s="5">
        <v>187700</v>
      </c>
      <c r="L261" s="5">
        <v>556700</v>
      </c>
      <c r="M261" s="5">
        <f t="shared" si="9"/>
        <v>744400</v>
      </c>
      <c r="N261" s="38">
        <v>1.71</v>
      </c>
      <c r="O261" s="38">
        <v>1.94</v>
      </c>
    </row>
    <row r="262" spans="1:15" s="1" customFormat="1">
      <c r="A262" s="1" t="s">
        <v>2500</v>
      </c>
      <c r="B262" s="1" t="s">
        <v>3316</v>
      </c>
      <c r="C262" s="1" t="s">
        <v>3317</v>
      </c>
      <c r="D262" s="1" t="s">
        <v>3302</v>
      </c>
      <c r="E262" s="2">
        <v>510</v>
      </c>
      <c r="F262" s="1" t="s">
        <v>3318</v>
      </c>
      <c r="G262" s="2" t="s">
        <v>18</v>
      </c>
      <c r="H262" s="1" t="s">
        <v>8779</v>
      </c>
      <c r="I262" s="3">
        <v>45159.370300925926</v>
      </c>
      <c r="J262" s="4">
        <v>812500</v>
      </c>
      <c r="K262" s="5">
        <v>182800</v>
      </c>
      <c r="L262" s="5">
        <v>594600</v>
      </c>
      <c r="M262" s="5">
        <f t="shared" si="9"/>
        <v>777400</v>
      </c>
      <c r="N262" s="38">
        <v>1.71</v>
      </c>
      <c r="O262" s="38">
        <v>1.94</v>
      </c>
    </row>
    <row r="263" spans="1:15" s="1" customFormat="1">
      <c r="A263" s="1" t="s">
        <v>2500</v>
      </c>
      <c r="B263" s="1" t="s">
        <v>3319</v>
      </c>
      <c r="C263" s="1" t="s">
        <v>3320</v>
      </c>
      <c r="D263" s="1" t="s">
        <v>3302</v>
      </c>
      <c r="E263" s="2">
        <v>510</v>
      </c>
      <c r="F263" s="1" t="s">
        <v>3321</v>
      </c>
      <c r="G263" s="2" t="s">
        <v>18</v>
      </c>
      <c r="H263" s="1" t="s">
        <v>8780</v>
      </c>
      <c r="I263" s="3">
        <v>45071.531678240739</v>
      </c>
      <c r="J263" s="4">
        <v>1265000</v>
      </c>
      <c r="K263" s="5">
        <v>218400</v>
      </c>
      <c r="L263" s="5">
        <v>1155600</v>
      </c>
      <c r="M263" s="5">
        <f t="shared" si="9"/>
        <v>1374000</v>
      </c>
      <c r="N263" s="38">
        <v>1.71</v>
      </c>
      <c r="O263" s="38">
        <v>1.94</v>
      </c>
    </row>
    <row r="264" spans="1:15" s="1" customFormat="1">
      <c r="A264" s="1" t="s">
        <v>2500</v>
      </c>
      <c r="B264" s="1" t="s">
        <v>3322</v>
      </c>
      <c r="C264" s="1" t="s">
        <v>3323</v>
      </c>
      <c r="D264" s="1" t="s">
        <v>3302</v>
      </c>
      <c r="E264" s="2">
        <v>510</v>
      </c>
      <c r="F264" s="1" t="s">
        <v>3324</v>
      </c>
      <c r="G264" s="2" t="s">
        <v>18</v>
      </c>
      <c r="H264" s="1" t="s">
        <v>8781</v>
      </c>
      <c r="I264" s="3">
        <v>45126.501446759263</v>
      </c>
      <c r="J264" s="4">
        <v>925000</v>
      </c>
      <c r="K264" s="5">
        <v>174100</v>
      </c>
      <c r="L264" s="5">
        <v>937600</v>
      </c>
      <c r="M264" s="5">
        <f t="shared" si="9"/>
        <v>1111700</v>
      </c>
      <c r="N264" s="38">
        <v>1.71</v>
      </c>
      <c r="O264" s="38">
        <v>1.94</v>
      </c>
    </row>
    <row r="265" spans="1:15" s="1" customFormat="1">
      <c r="A265" s="1" t="s">
        <v>2500</v>
      </c>
      <c r="B265" s="1" t="s">
        <v>3325</v>
      </c>
      <c r="C265" s="1" t="s">
        <v>3326</v>
      </c>
      <c r="D265" s="1" t="s">
        <v>3327</v>
      </c>
      <c r="E265" s="2">
        <v>510</v>
      </c>
      <c r="F265" s="1" t="s">
        <v>3328</v>
      </c>
      <c r="G265" s="2" t="s">
        <v>18</v>
      </c>
      <c r="H265" s="1" t="s">
        <v>8782</v>
      </c>
      <c r="I265" s="3">
        <v>45166.62122685185</v>
      </c>
      <c r="J265" s="4">
        <v>760000</v>
      </c>
      <c r="K265" s="5">
        <v>158400</v>
      </c>
      <c r="L265" s="5">
        <v>381400</v>
      </c>
      <c r="M265" s="5">
        <f t="shared" si="9"/>
        <v>539800</v>
      </c>
      <c r="N265" s="38">
        <v>1.31</v>
      </c>
      <c r="O265" s="38">
        <v>1.66</v>
      </c>
    </row>
    <row r="266" spans="1:15" s="1" customFormat="1">
      <c r="A266" s="1" t="s">
        <v>2500</v>
      </c>
      <c r="B266" s="1" t="s">
        <v>3329</v>
      </c>
      <c r="C266" s="1" t="s">
        <v>3330</v>
      </c>
      <c r="D266" s="1" t="s">
        <v>3327</v>
      </c>
      <c r="E266" s="2">
        <v>510</v>
      </c>
      <c r="F266" s="1" t="s">
        <v>3331</v>
      </c>
      <c r="G266" s="2" t="s">
        <v>18</v>
      </c>
      <c r="H266" s="1" t="s">
        <v>8783</v>
      </c>
      <c r="I266" s="3">
        <v>45243.650636574072</v>
      </c>
      <c r="J266" s="4">
        <v>760000</v>
      </c>
      <c r="K266" s="5">
        <v>152500</v>
      </c>
      <c r="L266" s="5">
        <v>391700</v>
      </c>
      <c r="M266" s="5">
        <f t="shared" si="9"/>
        <v>544200</v>
      </c>
      <c r="N266" s="38">
        <v>1.31</v>
      </c>
      <c r="O266" s="38">
        <v>1.66</v>
      </c>
    </row>
    <row r="267" spans="1:15" s="1" customFormat="1">
      <c r="A267" s="1" t="s">
        <v>2500</v>
      </c>
      <c r="B267" s="1" t="s">
        <v>3332</v>
      </c>
      <c r="C267" s="1" t="s">
        <v>3333</v>
      </c>
      <c r="D267" s="1" t="s">
        <v>3327</v>
      </c>
      <c r="E267" s="2">
        <v>510</v>
      </c>
      <c r="F267" s="1" t="s">
        <v>3334</v>
      </c>
      <c r="G267" s="2" t="s">
        <v>18</v>
      </c>
      <c r="H267" s="1" t="s">
        <v>8784</v>
      </c>
      <c r="I267" s="3">
        <v>44946.399317129632</v>
      </c>
      <c r="J267" s="4">
        <v>765000</v>
      </c>
      <c r="K267" s="5">
        <v>123000</v>
      </c>
      <c r="L267" s="5">
        <v>438700</v>
      </c>
      <c r="M267" s="5">
        <f t="shared" si="9"/>
        <v>561700</v>
      </c>
      <c r="N267" s="38">
        <v>1.31</v>
      </c>
      <c r="O267" s="38">
        <v>1.66</v>
      </c>
    </row>
    <row r="268" spans="1:15" s="1" customFormat="1">
      <c r="A268" s="1" t="s">
        <v>2500</v>
      </c>
      <c r="B268" s="1" t="s">
        <v>3335</v>
      </c>
      <c r="C268" s="1" t="s">
        <v>3336</v>
      </c>
      <c r="D268" s="1" t="s">
        <v>3327</v>
      </c>
      <c r="E268" s="2">
        <v>510</v>
      </c>
      <c r="F268" s="1" t="s">
        <v>3337</v>
      </c>
      <c r="G268" s="2" t="s">
        <v>18</v>
      </c>
      <c r="H268" s="1" t="s">
        <v>8785</v>
      </c>
      <c r="I268" s="3">
        <v>45065.55091435185</v>
      </c>
      <c r="J268" s="4">
        <v>549350</v>
      </c>
      <c r="K268" s="5">
        <v>113500</v>
      </c>
      <c r="L268" s="5">
        <v>295600</v>
      </c>
      <c r="M268" s="5">
        <f t="shared" si="9"/>
        <v>409100</v>
      </c>
      <c r="N268" s="38">
        <v>1.31</v>
      </c>
      <c r="O268" s="38">
        <v>1.66</v>
      </c>
    </row>
    <row r="269" spans="1:15" s="1" customFormat="1">
      <c r="A269" s="1" t="s">
        <v>2500</v>
      </c>
      <c r="B269" s="1" t="s">
        <v>3338</v>
      </c>
      <c r="C269" s="1" t="s">
        <v>3339</v>
      </c>
      <c r="D269" s="1" t="s">
        <v>3327</v>
      </c>
      <c r="E269" s="2">
        <v>510</v>
      </c>
      <c r="F269" s="1" t="s">
        <v>3340</v>
      </c>
      <c r="G269" s="2" t="s">
        <v>18</v>
      </c>
      <c r="H269" s="1" t="s">
        <v>8786</v>
      </c>
      <c r="I269" s="3">
        <v>45097.655613425923</v>
      </c>
      <c r="J269" s="4">
        <v>680000</v>
      </c>
      <c r="K269" s="5">
        <v>121300</v>
      </c>
      <c r="L269" s="5">
        <v>404800</v>
      </c>
      <c r="M269" s="5">
        <f t="shared" si="9"/>
        <v>526100</v>
      </c>
      <c r="N269" s="38">
        <v>1.31</v>
      </c>
      <c r="O269" s="38">
        <v>1.66</v>
      </c>
    </row>
    <row r="270" spans="1:15" s="1" customFormat="1">
      <c r="A270" s="1" t="s">
        <v>2500</v>
      </c>
      <c r="B270" s="1" t="s">
        <v>3341</v>
      </c>
      <c r="C270" s="1" t="s">
        <v>3342</v>
      </c>
      <c r="D270" s="1" t="s">
        <v>3327</v>
      </c>
      <c r="E270" s="2">
        <v>510</v>
      </c>
      <c r="F270" s="1" t="s">
        <v>3343</v>
      </c>
      <c r="G270" s="2" t="s">
        <v>18</v>
      </c>
      <c r="H270" s="1" t="s">
        <v>8787</v>
      </c>
      <c r="I270" s="3">
        <v>45209.593310185184</v>
      </c>
      <c r="J270" s="4">
        <v>610000</v>
      </c>
      <c r="K270" s="5">
        <v>147600</v>
      </c>
      <c r="L270" s="5">
        <v>334600</v>
      </c>
      <c r="M270" s="5">
        <f t="shared" si="9"/>
        <v>482200</v>
      </c>
      <c r="N270" s="38">
        <v>1.31</v>
      </c>
      <c r="O270" s="38">
        <v>1.66</v>
      </c>
    </row>
    <row r="271" spans="1:15" s="1" customFormat="1">
      <c r="A271" s="1" t="s">
        <v>2500</v>
      </c>
      <c r="B271" s="1" t="s">
        <v>3344</v>
      </c>
      <c r="C271" s="1" t="s">
        <v>3345</v>
      </c>
      <c r="D271" s="1" t="s">
        <v>3327</v>
      </c>
      <c r="E271" s="2">
        <v>510</v>
      </c>
      <c r="F271" s="1" t="s">
        <v>3346</v>
      </c>
      <c r="G271" s="2" t="s">
        <v>18</v>
      </c>
      <c r="H271" s="1" t="s">
        <v>8788</v>
      </c>
      <c r="I271" s="3">
        <v>45063.487187500003</v>
      </c>
      <c r="J271" s="4">
        <v>650000</v>
      </c>
      <c r="K271" s="5">
        <v>124200</v>
      </c>
      <c r="L271" s="5">
        <v>402800</v>
      </c>
      <c r="M271" s="5">
        <f t="shared" si="9"/>
        <v>527000</v>
      </c>
      <c r="N271" s="38">
        <v>1.31</v>
      </c>
      <c r="O271" s="38">
        <v>1.66</v>
      </c>
    </row>
    <row r="272" spans="1:15" s="1" customFormat="1">
      <c r="A272" s="1" t="s">
        <v>2500</v>
      </c>
      <c r="B272" s="1" t="s">
        <v>3347</v>
      </c>
      <c r="C272" s="1" t="s">
        <v>3348</v>
      </c>
      <c r="D272" s="1" t="s">
        <v>3327</v>
      </c>
      <c r="E272" s="2">
        <v>510</v>
      </c>
      <c r="F272" s="1" t="s">
        <v>3349</v>
      </c>
      <c r="G272" s="2" t="s">
        <v>18</v>
      </c>
      <c r="H272" s="1" t="s">
        <v>8789</v>
      </c>
      <c r="I272" s="3">
        <v>45044.43414351852</v>
      </c>
      <c r="J272" s="4">
        <v>585000</v>
      </c>
      <c r="K272" s="5">
        <v>128900</v>
      </c>
      <c r="L272" s="5">
        <v>357500</v>
      </c>
      <c r="M272" s="5">
        <f t="shared" si="9"/>
        <v>486400</v>
      </c>
      <c r="N272" s="38">
        <v>1.31</v>
      </c>
      <c r="O272" s="38">
        <v>1.66</v>
      </c>
    </row>
    <row r="273" spans="1:15" s="1" customFormat="1">
      <c r="A273" s="1" t="s">
        <v>2500</v>
      </c>
      <c r="B273" s="1" t="s">
        <v>3350</v>
      </c>
      <c r="C273" s="1" t="s">
        <v>3351</v>
      </c>
      <c r="D273" s="1" t="s">
        <v>3327</v>
      </c>
      <c r="E273" s="2">
        <v>510</v>
      </c>
      <c r="F273" s="1" t="s">
        <v>3352</v>
      </c>
      <c r="G273" s="2" t="s">
        <v>18</v>
      </c>
      <c r="H273" s="1" t="s">
        <v>8790</v>
      </c>
      <c r="I273" s="3">
        <v>45125.656111111108</v>
      </c>
      <c r="J273" s="4">
        <v>730000</v>
      </c>
      <c r="K273" s="5">
        <v>168600</v>
      </c>
      <c r="L273" s="5">
        <v>448300</v>
      </c>
      <c r="M273" s="5">
        <f t="shared" si="9"/>
        <v>616900</v>
      </c>
      <c r="N273" s="38">
        <v>1.31</v>
      </c>
      <c r="O273" s="38">
        <v>1.66</v>
      </c>
    </row>
    <row r="274" spans="1:15" s="1" customFormat="1">
      <c r="A274" s="1" t="s">
        <v>2500</v>
      </c>
      <c r="B274" s="1" t="s">
        <v>3353</v>
      </c>
      <c r="C274" s="1" t="s">
        <v>3354</v>
      </c>
      <c r="D274" s="1" t="s">
        <v>3327</v>
      </c>
      <c r="E274" s="2">
        <v>510</v>
      </c>
      <c r="F274" s="1" t="s">
        <v>3355</v>
      </c>
      <c r="G274" s="2" t="s">
        <v>18</v>
      </c>
      <c r="H274" s="1" t="s">
        <v>8791</v>
      </c>
      <c r="I274" s="3">
        <v>45100.499155092592</v>
      </c>
      <c r="J274" s="4">
        <v>515965</v>
      </c>
      <c r="K274" s="5">
        <v>157600</v>
      </c>
      <c r="L274" s="5">
        <v>310700</v>
      </c>
      <c r="M274" s="5">
        <f t="shared" si="9"/>
        <v>468300</v>
      </c>
      <c r="N274" s="38">
        <v>1.31</v>
      </c>
      <c r="O274" s="38">
        <v>1.66</v>
      </c>
    </row>
    <row r="275" spans="1:15" s="1" customFormat="1">
      <c r="A275" s="1" t="s">
        <v>2500</v>
      </c>
      <c r="B275" s="1" t="s">
        <v>3356</v>
      </c>
      <c r="C275" s="1" t="s">
        <v>3357</v>
      </c>
      <c r="D275" s="1" t="s">
        <v>3327</v>
      </c>
      <c r="E275" s="2">
        <v>510</v>
      </c>
      <c r="F275" s="1" t="s">
        <v>3358</v>
      </c>
      <c r="G275" s="2" t="s">
        <v>18</v>
      </c>
      <c r="H275" s="1" t="s">
        <v>8792</v>
      </c>
      <c r="I275" s="3">
        <v>45163.335636574076</v>
      </c>
      <c r="J275" s="4">
        <v>599000</v>
      </c>
      <c r="K275" s="5">
        <v>190100</v>
      </c>
      <c r="L275" s="5">
        <v>388800</v>
      </c>
      <c r="M275" s="5">
        <f t="shared" si="9"/>
        <v>578900</v>
      </c>
      <c r="N275" s="38">
        <v>1.31</v>
      </c>
      <c r="O275" s="38">
        <v>1.66</v>
      </c>
    </row>
    <row r="276" spans="1:15" s="1" customFormat="1">
      <c r="A276" s="1" t="s">
        <v>2500</v>
      </c>
      <c r="B276" s="1" t="s">
        <v>3359</v>
      </c>
      <c r="C276" s="1" t="s">
        <v>3360</v>
      </c>
      <c r="D276" s="1" t="s">
        <v>3361</v>
      </c>
      <c r="E276" s="2">
        <v>510</v>
      </c>
      <c r="F276" s="1" t="s">
        <v>3362</v>
      </c>
      <c r="G276" s="2" t="s">
        <v>18</v>
      </c>
      <c r="H276" s="1" t="s">
        <v>8793</v>
      </c>
      <c r="I276" s="3">
        <v>45135.433333333334</v>
      </c>
      <c r="J276" s="4">
        <v>569000</v>
      </c>
      <c r="K276" s="5">
        <v>99400</v>
      </c>
      <c r="L276" s="5">
        <v>313500</v>
      </c>
      <c r="M276" s="5">
        <f t="shared" si="9"/>
        <v>412900</v>
      </c>
      <c r="N276" s="38">
        <v>1.54</v>
      </c>
      <c r="O276" s="38">
        <v>1.54</v>
      </c>
    </row>
    <row r="277" spans="1:15" s="1" customFormat="1">
      <c r="A277" s="1" t="s">
        <v>2500</v>
      </c>
      <c r="B277" s="1" t="s">
        <v>3363</v>
      </c>
      <c r="C277" s="1" t="s">
        <v>3364</v>
      </c>
      <c r="D277" s="1" t="s">
        <v>3361</v>
      </c>
      <c r="E277" s="2">
        <v>510</v>
      </c>
      <c r="F277" s="1" t="s">
        <v>3365</v>
      </c>
      <c r="G277" s="2" t="s">
        <v>18</v>
      </c>
      <c r="H277" s="1" t="s">
        <v>8794</v>
      </c>
      <c r="I277" s="3">
        <v>45166.362812500003</v>
      </c>
      <c r="J277" s="4">
        <v>482500</v>
      </c>
      <c r="K277" s="5">
        <v>92200</v>
      </c>
      <c r="L277" s="5">
        <v>275400</v>
      </c>
      <c r="M277" s="5">
        <f t="shared" si="9"/>
        <v>367600</v>
      </c>
      <c r="N277" s="38">
        <v>1.54</v>
      </c>
      <c r="O277" s="38">
        <v>1.54</v>
      </c>
    </row>
    <row r="278" spans="1:15" s="1" customFormat="1">
      <c r="A278" s="1" t="s">
        <v>2500</v>
      </c>
      <c r="B278" s="1" t="s">
        <v>3366</v>
      </c>
      <c r="C278" s="1" t="s">
        <v>3367</v>
      </c>
      <c r="D278" s="1" t="s">
        <v>3361</v>
      </c>
      <c r="E278" s="2">
        <v>510</v>
      </c>
      <c r="F278" s="1" t="s">
        <v>3368</v>
      </c>
      <c r="G278" s="2" t="s">
        <v>18</v>
      </c>
      <c r="H278" s="1" t="s">
        <v>8795</v>
      </c>
      <c r="I278" s="3">
        <v>45016.447997685187</v>
      </c>
      <c r="J278" s="4">
        <v>475620</v>
      </c>
      <c r="K278" s="5">
        <v>117000</v>
      </c>
      <c r="L278" s="5">
        <v>293800</v>
      </c>
      <c r="M278" s="5">
        <f t="shared" si="9"/>
        <v>410800</v>
      </c>
      <c r="N278" s="38">
        <v>1.54</v>
      </c>
      <c r="O278" s="38">
        <v>1.54</v>
      </c>
    </row>
    <row r="279" spans="1:15" s="1" customFormat="1">
      <c r="A279" s="1" t="s">
        <v>2500</v>
      </c>
      <c r="B279" s="1" t="s">
        <v>3369</v>
      </c>
      <c r="C279" s="1" t="s">
        <v>3370</v>
      </c>
      <c r="D279" s="1" t="s">
        <v>3361</v>
      </c>
      <c r="E279" s="2">
        <v>510</v>
      </c>
      <c r="F279" s="1" t="s">
        <v>3371</v>
      </c>
      <c r="G279" s="2" t="s">
        <v>18</v>
      </c>
      <c r="H279" s="1" t="s">
        <v>8796</v>
      </c>
      <c r="I279" s="3">
        <v>45128.492164351854</v>
      </c>
      <c r="J279" s="4">
        <v>578500</v>
      </c>
      <c r="K279" s="5">
        <v>109100</v>
      </c>
      <c r="L279" s="5">
        <v>436600</v>
      </c>
      <c r="M279" s="5">
        <f t="shared" si="9"/>
        <v>545700</v>
      </c>
      <c r="N279" s="38">
        <v>1.54</v>
      </c>
      <c r="O279" s="38">
        <v>1.54</v>
      </c>
    </row>
    <row r="280" spans="1:15" s="1" customFormat="1">
      <c r="A280" s="1" t="s">
        <v>2500</v>
      </c>
      <c r="B280" s="1" t="s">
        <v>3372</v>
      </c>
      <c r="C280" s="1" t="s">
        <v>3373</v>
      </c>
      <c r="D280" s="1" t="s">
        <v>3361</v>
      </c>
      <c r="E280" s="2">
        <v>510</v>
      </c>
      <c r="F280" s="1" t="s">
        <v>3374</v>
      </c>
      <c r="G280" s="2" t="s">
        <v>18</v>
      </c>
      <c r="H280" s="1" t="s">
        <v>8797</v>
      </c>
      <c r="I280" s="3">
        <v>45152.63177083333</v>
      </c>
      <c r="J280" s="4">
        <v>499900</v>
      </c>
      <c r="K280" s="5">
        <v>115900</v>
      </c>
      <c r="L280" s="5">
        <v>360700</v>
      </c>
      <c r="M280" s="5">
        <f t="shared" si="9"/>
        <v>476600</v>
      </c>
      <c r="N280" s="38">
        <v>1.54</v>
      </c>
      <c r="O280" s="38">
        <v>1.54</v>
      </c>
    </row>
    <row r="281" spans="1:15" s="1" customFormat="1">
      <c r="A281" s="1" t="s">
        <v>2500</v>
      </c>
      <c r="B281" s="1" t="s">
        <v>3375</v>
      </c>
      <c r="C281" s="1" t="s">
        <v>3376</v>
      </c>
      <c r="D281" s="1" t="s">
        <v>3361</v>
      </c>
      <c r="E281" s="2">
        <v>510</v>
      </c>
      <c r="F281" s="1" t="s">
        <v>3377</v>
      </c>
      <c r="G281" s="2" t="s">
        <v>18</v>
      </c>
      <c r="H281" s="1" t="s">
        <v>8798</v>
      </c>
      <c r="I281" s="3">
        <v>45086.563506944447</v>
      </c>
      <c r="J281" s="4">
        <v>575900</v>
      </c>
      <c r="K281" s="5">
        <v>126100</v>
      </c>
      <c r="L281" s="5">
        <v>427400</v>
      </c>
      <c r="M281" s="5">
        <f t="shared" si="9"/>
        <v>553500</v>
      </c>
      <c r="N281" s="38">
        <v>1.54</v>
      </c>
      <c r="O281" s="38">
        <v>1.54</v>
      </c>
    </row>
    <row r="282" spans="1:15" s="1" customFormat="1">
      <c r="A282" s="1" t="s">
        <v>2500</v>
      </c>
      <c r="B282" s="1" t="s">
        <v>3378</v>
      </c>
      <c r="C282" s="1" t="s">
        <v>3379</v>
      </c>
      <c r="D282" s="1" t="s">
        <v>3361</v>
      </c>
      <c r="E282" s="2">
        <v>510</v>
      </c>
      <c r="F282" s="1" t="s">
        <v>3380</v>
      </c>
      <c r="G282" s="2" t="s">
        <v>18</v>
      </c>
      <c r="H282" s="1" t="s">
        <v>8799</v>
      </c>
      <c r="I282" s="3">
        <v>45272.503576388888</v>
      </c>
      <c r="J282" s="4">
        <v>464000</v>
      </c>
      <c r="K282" s="5">
        <v>120500</v>
      </c>
      <c r="L282" s="5">
        <v>369000</v>
      </c>
      <c r="M282" s="5">
        <f t="shared" si="9"/>
        <v>489500</v>
      </c>
      <c r="N282" s="38">
        <v>1.54</v>
      </c>
      <c r="O282" s="38">
        <v>1.54</v>
      </c>
    </row>
    <row r="283" spans="1:15" s="1" customFormat="1">
      <c r="A283" s="1" t="s">
        <v>2500</v>
      </c>
      <c r="B283" s="1" t="s">
        <v>3381</v>
      </c>
      <c r="C283" s="1" t="s">
        <v>3382</v>
      </c>
      <c r="D283" s="1" t="s">
        <v>3383</v>
      </c>
      <c r="E283" s="2">
        <v>510</v>
      </c>
      <c r="F283" s="1" t="s">
        <v>3384</v>
      </c>
      <c r="G283" s="2" t="s">
        <v>18</v>
      </c>
      <c r="H283" s="1" t="s">
        <v>8800</v>
      </c>
      <c r="I283" s="3">
        <v>45091.461319444446</v>
      </c>
      <c r="J283" s="4">
        <v>660000</v>
      </c>
      <c r="K283" s="5">
        <v>122200</v>
      </c>
      <c r="L283" s="5">
        <v>415900</v>
      </c>
      <c r="M283" s="5">
        <f t="shared" si="9"/>
        <v>538100</v>
      </c>
      <c r="N283" s="38">
        <v>1.38</v>
      </c>
      <c r="O283" s="38">
        <v>1.38</v>
      </c>
    </row>
    <row r="284" spans="1:15" s="1" customFormat="1">
      <c r="A284" s="1" t="s">
        <v>2500</v>
      </c>
      <c r="B284" s="1" t="s">
        <v>3385</v>
      </c>
      <c r="C284" s="1" t="s">
        <v>3386</v>
      </c>
      <c r="D284" s="1" t="s">
        <v>3387</v>
      </c>
      <c r="E284" s="2">
        <v>510</v>
      </c>
      <c r="F284" s="1" t="s">
        <v>3388</v>
      </c>
      <c r="G284" s="2" t="s">
        <v>18</v>
      </c>
      <c r="H284" s="1" t="s">
        <v>8801</v>
      </c>
      <c r="I284" s="3">
        <v>45076.496655092589</v>
      </c>
      <c r="J284" s="4">
        <v>745000</v>
      </c>
      <c r="K284" s="5">
        <v>346200</v>
      </c>
      <c r="L284" s="5">
        <v>257400</v>
      </c>
      <c r="M284" s="5">
        <f t="shared" ref="M284:M286" si="10">SUM(K284:L284)</f>
        <v>603600</v>
      </c>
      <c r="N284" s="38">
        <v>1</v>
      </c>
      <c r="O284" s="38">
        <v>1</v>
      </c>
    </row>
    <row r="285" spans="1:15" s="1" customFormat="1">
      <c r="A285" s="1" t="s">
        <v>2500</v>
      </c>
      <c r="B285" s="1" t="s">
        <v>3389</v>
      </c>
      <c r="C285" s="1" t="s">
        <v>3390</v>
      </c>
      <c r="D285" s="1" t="s">
        <v>3391</v>
      </c>
      <c r="E285" s="2">
        <v>510</v>
      </c>
      <c r="F285" s="1" t="s">
        <v>3392</v>
      </c>
      <c r="G285" s="2" t="s">
        <v>18</v>
      </c>
      <c r="H285" s="1" t="s">
        <v>8802</v>
      </c>
      <c r="I285" s="3">
        <v>45127.601215277777</v>
      </c>
      <c r="J285" s="4">
        <v>1250000</v>
      </c>
      <c r="K285" s="5">
        <v>226200</v>
      </c>
      <c r="L285" s="5">
        <v>476200</v>
      </c>
      <c r="M285" s="5">
        <f t="shared" si="10"/>
        <v>702400</v>
      </c>
      <c r="N285" s="38">
        <v>1</v>
      </c>
      <c r="O285" s="38">
        <v>1</v>
      </c>
    </row>
    <row r="286" spans="1:15" s="1" customFormat="1">
      <c r="A286" s="1" t="s">
        <v>2500</v>
      </c>
      <c r="B286" s="1" t="s">
        <v>3393</v>
      </c>
      <c r="C286" s="1" t="s">
        <v>3394</v>
      </c>
      <c r="D286" s="1" t="s">
        <v>3395</v>
      </c>
      <c r="E286" s="2">
        <v>510</v>
      </c>
      <c r="F286" s="1" t="s">
        <v>3396</v>
      </c>
      <c r="G286" s="2" t="s">
        <v>18</v>
      </c>
      <c r="H286" s="1" t="s">
        <v>8803</v>
      </c>
      <c r="I286" s="3">
        <v>45245.348483796297</v>
      </c>
      <c r="J286" s="4">
        <v>449000</v>
      </c>
      <c r="K286" s="5">
        <v>85800</v>
      </c>
      <c r="L286" s="5">
        <v>181100</v>
      </c>
      <c r="M286" s="5">
        <f t="shared" si="10"/>
        <v>266900</v>
      </c>
      <c r="N286" s="38">
        <v>1</v>
      </c>
      <c r="O286" s="38">
        <v>1</v>
      </c>
    </row>
    <row r="287" spans="1:15" s="1" customFormat="1">
      <c r="A287" s="1" t="s">
        <v>2500</v>
      </c>
      <c r="B287" s="1" t="s">
        <v>3397</v>
      </c>
      <c r="C287" s="1" t="s">
        <v>3398</v>
      </c>
      <c r="D287" s="1" t="s">
        <v>3399</v>
      </c>
      <c r="E287" s="2">
        <v>510</v>
      </c>
      <c r="F287" s="1" t="s">
        <v>3400</v>
      </c>
      <c r="G287" s="2" t="s">
        <v>18</v>
      </c>
      <c r="H287" s="1" t="s">
        <v>8804</v>
      </c>
      <c r="I287" s="3">
        <v>45212.651863425926</v>
      </c>
      <c r="J287" s="4">
        <v>420000</v>
      </c>
      <c r="K287" s="5">
        <v>127000</v>
      </c>
      <c r="L287" s="5">
        <v>76800</v>
      </c>
      <c r="M287" s="5">
        <f>SUM(K287:L287)+253300</f>
        <v>457100</v>
      </c>
      <c r="N287" s="38">
        <v>1</v>
      </c>
      <c r="O287" s="38">
        <v>1</v>
      </c>
    </row>
    <row r="288" spans="1:15" s="1" customFormat="1">
      <c r="A288" s="1" t="s">
        <v>2500</v>
      </c>
      <c r="B288" s="1" t="s">
        <v>3401</v>
      </c>
      <c r="C288" s="1" t="s">
        <v>3402</v>
      </c>
      <c r="D288" s="1" t="s">
        <v>3399</v>
      </c>
      <c r="E288" s="2">
        <v>510</v>
      </c>
      <c r="F288" s="1" t="s">
        <v>3403</v>
      </c>
      <c r="G288" s="2" t="s">
        <v>18</v>
      </c>
      <c r="H288" s="1" t="s">
        <v>8804</v>
      </c>
      <c r="I288" s="3">
        <v>45212.651863425926</v>
      </c>
      <c r="J288" s="4"/>
      <c r="K288" s="5">
        <v>187000</v>
      </c>
      <c r="L288" s="5">
        <v>66300</v>
      </c>
      <c r="M288" s="5"/>
      <c r="N288" s="38">
        <v>1</v>
      </c>
      <c r="O288" s="38">
        <v>1</v>
      </c>
    </row>
    <row r="289" spans="1:15" s="1" customFormat="1">
      <c r="A289" s="1" t="s">
        <v>2500</v>
      </c>
      <c r="B289" s="1" t="s">
        <v>3404</v>
      </c>
      <c r="C289" s="1" t="s">
        <v>3405</v>
      </c>
      <c r="D289" s="1" t="s">
        <v>3406</v>
      </c>
      <c r="E289" s="2">
        <v>510</v>
      </c>
      <c r="F289" s="1" t="s">
        <v>3407</v>
      </c>
      <c r="G289" s="2" t="s">
        <v>18</v>
      </c>
      <c r="H289" s="1" t="s">
        <v>8805</v>
      </c>
      <c r="I289" s="3">
        <v>45154.579560185186</v>
      </c>
      <c r="J289" s="4">
        <v>310500</v>
      </c>
      <c r="K289" s="5">
        <v>50700</v>
      </c>
      <c r="L289" s="5">
        <v>188200</v>
      </c>
      <c r="M289" s="5">
        <f t="shared" ref="M289:M295" si="11">SUM(K289:L289)</f>
        <v>238900</v>
      </c>
      <c r="N289" s="38">
        <v>1.52</v>
      </c>
      <c r="O289" s="38">
        <v>1.52</v>
      </c>
    </row>
    <row r="290" spans="1:15" s="1" customFormat="1">
      <c r="A290" s="1" t="s">
        <v>2500</v>
      </c>
      <c r="B290" s="1" t="s">
        <v>3408</v>
      </c>
      <c r="C290" s="1" t="s">
        <v>3409</v>
      </c>
      <c r="D290" s="1" t="s">
        <v>3406</v>
      </c>
      <c r="E290" s="2">
        <v>510</v>
      </c>
      <c r="F290" s="1" t="s">
        <v>3410</v>
      </c>
      <c r="G290" s="2" t="s">
        <v>18</v>
      </c>
      <c r="H290" s="1" t="s">
        <v>8806</v>
      </c>
      <c r="I290" s="3">
        <v>45281.491828703707</v>
      </c>
      <c r="J290" s="4">
        <v>285000</v>
      </c>
      <c r="K290" s="5">
        <v>50700</v>
      </c>
      <c r="L290" s="5">
        <v>196500</v>
      </c>
      <c r="M290" s="5">
        <f t="shared" si="11"/>
        <v>247200</v>
      </c>
      <c r="N290" s="38">
        <v>1.52</v>
      </c>
      <c r="O290" s="38">
        <v>1.52</v>
      </c>
    </row>
    <row r="291" spans="1:15" s="1" customFormat="1">
      <c r="A291" s="1" t="s">
        <v>2500</v>
      </c>
      <c r="B291" s="1" t="s">
        <v>3411</v>
      </c>
      <c r="C291" s="1" t="s">
        <v>3412</v>
      </c>
      <c r="D291" s="1" t="s">
        <v>3406</v>
      </c>
      <c r="E291" s="2">
        <v>510</v>
      </c>
      <c r="F291" s="1" t="s">
        <v>3413</v>
      </c>
      <c r="G291" s="2" t="s">
        <v>18</v>
      </c>
      <c r="H291" s="1" t="s">
        <v>8807</v>
      </c>
      <c r="I291" s="3">
        <v>45236.635717592595</v>
      </c>
      <c r="J291" s="4">
        <v>260000</v>
      </c>
      <c r="K291" s="5">
        <v>50700</v>
      </c>
      <c r="L291" s="5">
        <v>169600</v>
      </c>
      <c r="M291" s="5">
        <f t="shared" si="11"/>
        <v>220300</v>
      </c>
      <c r="N291" s="38">
        <v>1.52</v>
      </c>
      <c r="O291" s="38">
        <v>1.52</v>
      </c>
    </row>
    <row r="292" spans="1:15" s="1" customFormat="1">
      <c r="A292" s="1" t="s">
        <v>2500</v>
      </c>
      <c r="B292" s="1" t="s">
        <v>3414</v>
      </c>
      <c r="C292" s="1" t="s">
        <v>3415</v>
      </c>
      <c r="D292" s="1" t="s">
        <v>3406</v>
      </c>
      <c r="E292" s="2">
        <v>510</v>
      </c>
      <c r="F292" s="1" t="s">
        <v>3416</v>
      </c>
      <c r="G292" s="2" t="s">
        <v>18</v>
      </c>
      <c r="H292" s="1" t="s">
        <v>8808</v>
      </c>
      <c r="I292" s="3">
        <v>45224.391550925924</v>
      </c>
      <c r="J292" s="4">
        <v>270000</v>
      </c>
      <c r="K292" s="5">
        <v>76900</v>
      </c>
      <c r="L292" s="5">
        <v>173100</v>
      </c>
      <c r="M292" s="5">
        <f t="shared" si="11"/>
        <v>250000</v>
      </c>
      <c r="N292" s="38">
        <v>1.52</v>
      </c>
      <c r="O292" s="38">
        <v>1.52</v>
      </c>
    </row>
    <row r="293" spans="1:15" s="1" customFormat="1">
      <c r="A293" s="1" t="s">
        <v>2500</v>
      </c>
      <c r="B293" s="1" t="s">
        <v>3417</v>
      </c>
      <c r="C293" s="1" t="s">
        <v>3418</v>
      </c>
      <c r="D293" s="1" t="s">
        <v>3406</v>
      </c>
      <c r="E293" s="2">
        <v>510</v>
      </c>
      <c r="F293" s="1" t="s">
        <v>3419</v>
      </c>
      <c r="G293" s="2" t="s">
        <v>18</v>
      </c>
      <c r="H293" s="1" t="s">
        <v>8809</v>
      </c>
      <c r="I293" s="3">
        <v>45079.480312500003</v>
      </c>
      <c r="J293" s="4">
        <v>300000</v>
      </c>
      <c r="K293" s="5">
        <v>76900</v>
      </c>
      <c r="L293" s="5">
        <v>220300</v>
      </c>
      <c r="M293" s="5">
        <f t="shared" si="11"/>
        <v>297200</v>
      </c>
      <c r="N293" s="38">
        <v>1.52</v>
      </c>
      <c r="O293" s="38">
        <v>1.52</v>
      </c>
    </row>
    <row r="294" spans="1:15" s="1" customFormat="1">
      <c r="A294" s="1" t="s">
        <v>2500</v>
      </c>
      <c r="B294" s="1" t="s">
        <v>3420</v>
      </c>
      <c r="C294" s="1" t="s">
        <v>3421</v>
      </c>
      <c r="D294" s="1" t="s">
        <v>3406</v>
      </c>
      <c r="E294" s="2">
        <v>510</v>
      </c>
      <c r="F294" s="1" t="s">
        <v>3422</v>
      </c>
      <c r="G294" s="2" t="s">
        <v>18</v>
      </c>
      <c r="H294" s="1" t="s">
        <v>8810</v>
      </c>
      <c r="I294" s="3">
        <v>45050.414004629631</v>
      </c>
      <c r="J294" s="4">
        <v>314500</v>
      </c>
      <c r="K294" s="5">
        <v>102200</v>
      </c>
      <c r="L294" s="5">
        <v>216500</v>
      </c>
      <c r="M294" s="5">
        <f t="shared" si="11"/>
        <v>318700</v>
      </c>
      <c r="N294" s="38">
        <v>1.52</v>
      </c>
      <c r="O294" s="38">
        <v>1.52</v>
      </c>
    </row>
    <row r="295" spans="1:15" s="1" customFormat="1">
      <c r="A295" s="1" t="s">
        <v>2500</v>
      </c>
      <c r="B295" s="1" t="s">
        <v>3423</v>
      </c>
      <c r="C295" s="1" t="s">
        <v>3424</v>
      </c>
      <c r="D295" s="1" t="s">
        <v>3406</v>
      </c>
      <c r="E295" s="2">
        <v>510</v>
      </c>
      <c r="F295" s="1" t="s">
        <v>3425</v>
      </c>
      <c r="G295" s="2" t="s">
        <v>18</v>
      </c>
      <c r="H295" s="1" t="s">
        <v>8811</v>
      </c>
      <c r="I295" s="3">
        <v>45194.637164351851</v>
      </c>
      <c r="J295" s="4">
        <v>225000</v>
      </c>
      <c r="K295" s="5">
        <v>48900</v>
      </c>
      <c r="L295" s="5">
        <v>198700</v>
      </c>
      <c r="M295" s="5">
        <f t="shared" si="11"/>
        <v>247600</v>
      </c>
      <c r="N295" s="38">
        <v>1.52</v>
      </c>
      <c r="O295" s="38">
        <v>1.52</v>
      </c>
    </row>
  </sheetData>
  <conditionalFormatting sqref="B1">
    <cfRule type="duplicateValues" dxfId="230" priority="2"/>
    <cfRule type="duplicateValues" dxfId="229" priority="3"/>
    <cfRule type="duplicateValues" dxfId="228" priority="4"/>
    <cfRule type="duplicateValues" dxfId="227" priority="5"/>
    <cfRule type="duplicateValues" dxfId="226" priority="6"/>
    <cfRule type="duplicateValues" dxfId="225" priority="7"/>
    <cfRule type="duplicateValues" dxfId="224" priority="8"/>
  </conditionalFormatting>
  <conditionalFormatting sqref="B2:B3 B5:B17 B20:B27 B29:B40 B43:B54 B56:B75 B79:B94 B97:B107 B110:B118 B120:B181 B183:B214 B219:B228 B230:B247 B249:B295">
    <cfRule type="duplicateValues" dxfId="223" priority="19"/>
    <cfRule type="duplicateValues" dxfId="222" priority="22"/>
  </conditionalFormatting>
  <conditionalFormatting sqref="B2:B295">
    <cfRule type="duplicateValues" dxfId="221" priority="16"/>
    <cfRule type="duplicateValues" dxfId="220" priority="17"/>
    <cfRule type="duplicateValues" dxfId="219" priority="18"/>
  </conditionalFormatting>
  <conditionalFormatting sqref="B187">
    <cfRule type="duplicateValues" dxfId="218" priority="15"/>
  </conditionalFormatting>
  <conditionalFormatting sqref="B188 B191:B214 B2:B3 B5:B17 B20:B27 B29:B40 B43:B54 B56:B75 B79:B94 B97:B107 B110:B118 B120:B181 B183:B186 B219:B228 B230:B247 B249:B295">
    <cfRule type="duplicateValues" dxfId="217" priority="20"/>
    <cfRule type="duplicateValues" dxfId="216" priority="21"/>
  </conditionalFormatting>
  <conditionalFormatting sqref="E1:E3">
    <cfRule type="cellIs" dxfId="215" priority="1" operator="between">
      <formula>520</formula>
      <formula>530</formula>
    </cfRule>
  </conditionalFormatting>
  <conditionalFormatting sqref="E5:E17 E20:E27 E29:E40 E43:E54 E56:E75 E79:E94 E97:E107 E110:E118 E120:E181 E183:E189 E191:E214 E219:E228 E230:E247 E249:E295">
    <cfRule type="cellIs" dxfId="214" priority="14" operator="between">
      <formula>520</formula>
      <formula>530</formula>
    </cfRule>
  </conditionalFormatting>
  <conditionalFormatting sqref="H1">
    <cfRule type="duplicateValues" dxfId="213" priority="9"/>
    <cfRule type="duplicateValues" dxfId="212" priority="10"/>
    <cfRule type="duplicateValues" dxfId="211" priority="11"/>
    <cfRule type="duplicateValues" dxfId="210" priority="12"/>
  </conditionalFormatting>
  <conditionalFormatting sqref="H2:H295">
    <cfRule type="duplicateValues" dxfId="209" priority="13"/>
  </conditionalFormatting>
  <pageMargins left="0.17" right="0.17" top="0.31" bottom="0.17" header="0.17" footer="0.17"/>
  <pageSetup scale="59" fitToHeight="0" orientation="landscape" r:id="rId1"/>
  <headerFooter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2921F-41BC-4B9F-978C-A96BDDF8F3DF}">
  <sheetPr>
    <pageSetUpPr fitToPage="1"/>
  </sheetPr>
  <dimension ref="A1:O48"/>
  <sheetViews>
    <sheetView tabSelected="1" zoomScaleNormal="100" workbookViewId="0">
      <pane ySplit="1" topLeftCell="A2" activePane="bottomLeft" state="frozen"/>
      <selection activeCell="A2" sqref="A2"/>
      <selection pane="bottomLeft" activeCell="A2" sqref="A2"/>
    </sheetView>
  </sheetViews>
  <sheetFormatPr defaultRowHeight="15"/>
  <cols>
    <col min="1" max="1" width="20.7109375" customWidth="1"/>
    <col min="2" max="2" width="25.7109375" customWidth="1"/>
    <col min="3" max="3" width="18.7109375" customWidth="1"/>
    <col min="4" max="4" width="15.7109375" customWidth="1"/>
    <col min="5" max="5" width="10.7109375" customWidth="1"/>
    <col min="6" max="6" width="26.7109375" customWidth="1"/>
    <col min="7" max="7" width="8.7109375" customWidth="1"/>
    <col min="8" max="8" width="18.7109375" customWidth="1"/>
    <col min="9" max="9" width="10.7109375" customWidth="1"/>
    <col min="10" max="13" width="12.7109375" customWidth="1"/>
    <col min="14" max="14" width="9.7109375" customWidth="1"/>
    <col min="15" max="15" width="10.7109375" customWidth="1"/>
  </cols>
  <sheetData>
    <row r="1" spans="1:15" s="42" customFormat="1" ht="42.75" customHeight="1">
      <c r="A1" s="42" t="s">
        <v>1</v>
      </c>
      <c r="B1" s="42" t="s">
        <v>2</v>
      </c>
      <c r="C1" s="42" t="s">
        <v>3</v>
      </c>
      <c r="D1" s="42" t="s">
        <v>4</v>
      </c>
      <c r="E1" s="39" t="s">
        <v>5</v>
      </c>
      <c r="F1" s="42" t="s">
        <v>6</v>
      </c>
      <c r="G1" s="39" t="s">
        <v>7</v>
      </c>
      <c r="H1" s="42" t="s">
        <v>0</v>
      </c>
      <c r="I1" s="43" t="s">
        <v>8</v>
      </c>
      <c r="J1" s="44" t="s">
        <v>9</v>
      </c>
      <c r="K1" s="45" t="s">
        <v>10</v>
      </c>
      <c r="L1" s="45" t="s">
        <v>11</v>
      </c>
      <c r="M1" s="40" t="s">
        <v>12</v>
      </c>
      <c r="N1" s="41" t="s">
        <v>10131</v>
      </c>
      <c r="O1" s="41" t="s">
        <v>10132</v>
      </c>
    </row>
    <row r="2" spans="1:15" s="1" customFormat="1">
      <c r="A2" s="1" t="s">
        <v>3426</v>
      </c>
      <c r="B2" s="1" t="s">
        <v>3427</v>
      </c>
      <c r="C2" s="1" t="s">
        <v>3428</v>
      </c>
      <c r="D2" s="1" t="s">
        <v>3429</v>
      </c>
      <c r="E2" s="2">
        <v>510</v>
      </c>
      <c r="F2" s="1" t="s">
        <v>3430</v>
      </c>
      <c r="G2" s="2" t="s">
        <v>18</v>
      </c>
      <c r="H2" s="1" t="s">
        <v>8812</v>
      </c>
      <c r="I2" s="3">
        <v>44967.355347222219</v>
      </c>
      <c r="J2" s="4">
        <v>219000</v>
      </c>
      <c r="K2" s="5">
        <v>76000</v>
      </c>
      <c r="L2" s="5">
        <v>116700</v>
      </c>
      <c r="M2" s="5">
        <f t="shared" ref="M2:M34" si="0">SUM(K2:L2)</f>
        <v>192700</v>
      </c>
      <c r="N2" s="38">
        <v>1.51</v>
      </c>
      <c r="O2" s="38">
        <v>1.76</v>
      </c>
    </row>
    <row r="3" spans="1:15" s="1" customFormat="1">
      <c r="A3" s="1" t="s">
        <v>3426</v>
      </c>
      <c r="B3" s="1" t="s">
        <v>3431</v>
      </c>
      <c r="C3" s="1" t="s">
        <v>3432</v>
      </c>
      <c r="D3" s="1" t="s">
        <v>3429</v>
      </c>
      <c r="E3" s="2">
        <v>510</v>
      </c>
      <c r="F3" s="1" t="s">
        <v>3433</v>
      </c>
      <c r="G3" s="2" t="s">
        <v>18</v>
      </c>
      <c r="H3" s="1" t="s">
        <v>8813</v>
      </c>
      <c r="I3" s="3">
        <v>45061.690949074073</v>
      </c>
      <c r="J3" s="4">
        <v>170000</v>
      </c>
      <c r="K3" s="5">
        <v>50900</v>
      </c>
      <c r="L3" s="5">
        <v>67000</v>
      </c>
      <c r="M3" s="5">
        <f t="shared" si="0"/>
        <v>117900</v>
      </c>
      <c r="N3" s="38">
        <v>1.51</v>
      </c>
      <c r="O3" s="38">
        <v>1.76</v>
      </c>
    </row>
    <row r="4" spans="1:15" s="1" customFormat="1">
      <c r="A4" s="1" t="s">
        <v>3426</v>
      </c>
      <c r="B4" s="1" t="s">
        <v>3434</v>
      </c>
      <c r="C4" s="1" t="s">
        <v>3435</v>
      </c>
      <c r="D4" s="1" t="s">
        <v>3429</v>
      </c>
      <c r="E4" s="2">
        <v>510</v>
      </c>
      <c r="F4" s="1" t="s">
        <v>3436</v>
      </c>
      <c r="G4" s="2" t="s">
        <v>18</v>
      </c>
      <c r="H4" s="1" t="s">
        <v>8814</v>
      </c>
      <c r="I4" s="3">
        <v>45064.612233796295</v>
      </c>
      <c r="J4" s="4">
        <v>260000</v>
      </c>
      <c r="K4" s="5">
        <v>66400</v>
      </c>
      <c r="L4" s="5">
        <v>116000</v>
      </c>
      <c r="M4" s="5">
        <f t="shared" si="0"/>
        <v>182400</v>
      </c>
      <c r="N4" s="38">
        <v>1.51</v>
      </c>
      <c r="O4" s="38">
        <v>1.76</v>
      </c>
    </row>
    <row r="5" spans="1:15" s="1" customFormat="1">
      <c r="A5" s="1" t="s">
        <v>3426</v>
      </c>
      <c r="B5" s="1" t="s">
        <v>3437</v>
      </c>
      <c r="C5" s="1" t="s">
        <v>3438</v>
      </c>
      <c r="D5" s="1" t="s">
        <v>3429</v>
      </c>
      <c r="E5" s="2">
        <v>511</v>
      </c>
      <c r="F5" s="1" t="s">
        <v>3439</v>
      </c>
      <c r="G5" s="2" t="s">
        <v>18</v>
      </c>
      <c r="H5" s="1" t="s">
        <v>8815</v>
      </c>
      <c r="I5" s="3">
        <v>45021.416562500002</v>
      </c>
      <c r="J5" s="4">
        <v>553100</v>
      </c>
      <c r="K5" s="5">
        <v>88300</v>
      </c>
      <c r="L5" s="5">
        <v>317300</v>
      </c>
      <c r="M5" s="5">
        <f t="shared" si="0"/>
        <v>405600</v>
      </c>
      <c r="N5" s="38">
        <v>1.51</v>
      </c>
      <c r="O5" s="38">
        <v>1.76</v>
      </c>
    </row>
    <row r="6" spans="1:15" s="1" customFormat="1">
      <c r="A6" s="1" t="s">
        <v>3426</v>
      </c>
      <c r="B6" s="1" t="s">
        <v>3440</v>
      </c>
      <c r="C6" s="1" t="s">
        <v>3441</v>
      </c>
      <c r="D6" s="1" t="s">
        <v>3429</v>
      </c>
      <c r="E6" s="2">
        <v>510</v>
      </c>
      <c r="F6" s="1" t="s">
        <v>3442</v>
      </c>
      <c r="G6" s="2" t="s">
        <v>18</v>
      </c>
      <c r="H6" s="1" t="s">
        <v>8816</v>
      </c>
      <c r="I6" s="3">
        <v>45124.420729166668</v>
      </c>
      <c r="J6" s="4">
        <v>250000</v>
      </c>
      <c r="K6" s="5">
        <v>65800</v>
      </c>
      <c r="L6" s="5">
        <v>122800</v>
      </c>
      <c r="M6" s="5">
        <f t="shared" si="0"/>
        <v>188600</v>
      </c>
      <c r="N6" s="38">
        <v>1.51</v>
      </c>
      <c r="O6" s="38">
        <v>1.76</v>
      </c>
    </row>
    <row r="7" spans="1:15" s="1" customFormat="1">
      <c r="A7" s="1" t="s">
        <v>3426</v>
      </c>
      <c r="B7" s="1" t="s">
        <v>3443</v>
      </c>
      <c r="C7" s="1" t="s">
        <v>3444</v>
      </c>
      <c r="D7" s="1" t="s">
        <v>3429</v>
      </c>
      <c r="E7" s="2">
        <v>510</v>
      </c>
      <c r="F7" s="1" t="s">
        <v>3445</v>
      </c>
      <c r="G7" s="2" t="s">
        <v>18</v>
      </c>
      <c r="H7" s="1" t="s">
        <v>8817</v>
      </c>
      <c r="I7" s="3">
        <v>45069.558749999997</v>
      </c>
      <c r="J7" s="4">
        <v>300000</v>
      </c>
      <c r="K7" s="5">
        <v>67600</v>
      </c>
      <c r="L7" s="5">
        <v>194100</v>
      </c>
      <c r="M7" s="5">
        <f t="shared" si="0"/>
        <v>261700</v>
      </c>
      <c r="N7" s="38">
        <v>1.51</v>
      </c>
      <c r="O7" s="38">
        <v>1.76</v>
      </c>
    </row>
    <row r="8" spans="1:15" s="1" customFormat="1">
      <c r="A8" s="1" t="s">
        <v>3426</v>
      </c>
      <c r="B8" s="1" t="s">
        <v>3446</v>
      </c>
      <c r="C8" s="1" t="s">
        <v>3447</v>
      </c>
      <c r="D8" s="1" t="s">
        <v>3429</v>
      </c>
      <c r="E8" s="2">
        <v>511</v>
      </c>
      <c r="F8" s="1" t="s">
        <v>3448</v>
      </c>
      <c r="G8" s="2" t="s">
        <v>18</v>
      </c>
      <c r="H8" s="1" t="s">
        <v>8818</v>
      </c>
      <c r="I8" s="3">
        <v>45182.357523148145</v>
      </c>
      <c r="J8" s="4">
        <v>153600</v>
      </c>
      <c r="K8" s="5">
        <v>66300</v>
      </c>
      <c r="L8" s="5">
        <v>69600</v>
      </c>
      <c r="M8" s="5">
        <f t="shared" si="0"/>
        <v>135900</v>
      </c>
      <c r="N8" s="38">
        <v>1.51</v>
      </c>
      <c r="O8" s="38">
        <v>1.76</v>
      </c>
    </row>
    <row r="9" spans="1:15" s="1" customFormat="1">
      <c r="A9" s="1" t="s">
        <v>3426</v>
      </c>
      <c r="B9" s="1" t="s">
        <v>3449</v>
      </c>
      <c r="C9" s="1" t="s">
        <v>3450</v>
      </c>
      <c r="D9" s="1" t="s">
        <v>3429</v>
      </c>
      <c r="E9" s="2">
        <v>511</v>
      </c>
      <c r="F9" s="1" t="s">
        <v>3451</v>
      </c>
      <c r="G9" s="2" t="s">
        <v>18</v>
      </c>
      <c r="H9" s="1" t="s">
        <v>8819</v>
      </c>
      <c r="I9" s="3">
        <v>45163.400659722225</v>
      </c>
      <c r="J9" s="4">
        <v>196000</v>
      </c>
      <c r="K9" s="5">
        <v>66500</v>
      </c>
      <c r="L9" s="5">
        <v>128800</v>
      </c>
      <c r="M9" s="5">
        <f t="shared" si="0"/>
        <v>195300</v>
      </c>
      <c r="N9" s="38">
        <v>1.51</v>
      </c>
      <c r="O9" s="38">
        <v>1.76</v>
      </c>
    </row>
    <row r="10" spans="1:15" s="1" customFormat="1">
      <c r="A10" s="1" t="s">
        <v>3426</v>
      </c>
      <c r="B10" s="1" t="s">
        <v>3452</v>
      </c>
      <c r="C10" s="1" t="s">
        <v>3453</v>
      </c>
      <c r="D10" s="1" t="s">
        <v>3429</v>
      </c>
      <c r="E10" s="2">
        <v>510</v>
      </c>
      <c r="F10" s="1" t="s">
        <v>3454</v>
      </c>
      <c r="G10" s="2" t="s">
        <v>18</v>
      </c>
      <c r="H10" s="1" t="s">
        <v>8820</v>
      </c>
      <c r="I10" s="3">
        <v>45120.636620370373</v>
      </c>
      <c r="J10" s="4">
        <v>174000</v>
      </c>
      <c r="K10" s="5">
        <v>62400</v>
      </c>
      <c r="L10" s="5">
        <v>117900</v>
      </c>
      <c r="M10" s="5">
        <f t="shared" si="0"/>
        <v>180300</v>
      </c>
      <c r="N10" s="38">
        <v>1.51</v>
      </c>
      <c r="O10" s="38">
        <v>1.76</v>
      </c>
    </row>
    <row r="11" spans="1:15" s="1" customFormat="1">
      <c r="A11" s="1" t="s">
        <v>3426</v>
      </c>
      <c r="B11" s="1" t="s">
        <v>3455</v>
      </c>
      <c r="C11" s="1" t="s">
        <v>3456</v>
      </c>
      <c r="D11" s="1" t="s">
        <v>3457</v>
      </c>
      <c r="E11" s="2">
        <v>510</v>
      </c>
      <c r="F11" s="1" t="s">
        <v>3458</v>
      </c>
      <c r="G11" s="2" t="s">
        <v>18</v>
      </c>
      <c r="H11" s="1" t="s">
        <v>8821</v>
      </c>
      <c r="I11" s="3">
        <v>45208.397141203706</v>
      </c>
      <c r="J11" s="4">
        <v>336500</v>
      </c>
      <c r="K11" s="5">
        <v>33400</v>
      </c>
      <c r="L11" s="5">
        <v>154600</v>
      </c>
      <c r="M11" s="5">
        <f t="shared" si="0"/>
        <v>188000</v>
      </c>
      <c r="N11" s="38">
        <v>1</v>
      </c>
      <c r="O11" s="38">
        <v>1.7194413716814159</v>
      </c>
    </row>
    <row r="12" spans="1:15" s="1" customFormat="1">
      <c r="A12" s="1" t="s">
        <v>3426</v>
      </c>
      <c r="B12" s="1" t="s">
        <v>3459</v>
      </c>
      <c r="C12" s="1" t="s">
        <v>3460</v>
      </c>
      <c r="D12" s="1" t="s">
        <v>3457</v>
      </c>
      <c r="E12" s="2">
        <v>510</v>
      </c>
      <c r="F12" s="1" t="s">
        <v>3461</v>
      </c>
      <c r="G12" s="2" t="s">
        <v>18</v>
      </c>
      <c r="H12" s="1" t="s">
        <v>8822</v>
      </c>
      <c r="I12" s="3">
        <v>45230.675243055557</v>
      </c>
      <c r="J12" s="4">
        <v>299900</v>
      </c>
      <c r="K12" s="5">
        <v>27200</v>
      </c>
      <c r="L12" s="5">
        <v>141900</v>
      </c>
      <c r="M12" s="5">
        <f t="shared" si="0"/>
        <v>169100</v>
      </c>
      <c r="N12" s="38">
        <v>1</v>
      </c>
      <c r="O12" s="38">
        <v>1.7194413716814159</v>
      </c>
    </row>
    <row r="13" spans="1:15" s="1" customFormat="1">
      <c r="A13" s="1" t="s">
        <v>3426</v>
      </c>
      <c r="B13" s="1" t="s">
        <v>3462</v>
      </c>
      <c r="C13" s="1" t="s">
        <v>3463</v>
      </c>
      <c r="D13" s="1" t="s">
        <v>3457</v>
      </c>
      <c r="E13" s="2">
        <v>510</v>
      </c>
      <c r="F13" s="1" t="s">
        <v>3464</v>
      </c>
      <c r="G13" s="2" t="s">
        <v>18</v>
      </c>
      <c r="H13" s="1" t="s">
        <v>8823</v>
      </c>
      <c r="I13" s="3">
        <v>45289.615127314813</v>
      </c>
      <c r="J13" s="4">
        <v>299900</v>
      </c>
      <c r="K13" s="5">
        <v>46700</v>
      </c>
      <c r="L13" s="5">
        <v>125700</v>
      </c>
      <c r="M13" s="5">
        <f t="shared" si="0"/>
        <v>172400</v>
      </c>
      <c r="N13" s="38">
        <v>1</v>
      </c>
      <c r="O13" s="38">
        <v>1.7194413716814159</v>
      </c>
    </row>
    <row r="14" spans="1:15" s="1" customFormat="1">
      <c r="A14" s="1" t="s">
        <v>3426</v>
      </c>
      <c r="B14" s="1" t="s">
        <v>3465</v>
      </c>
      <c r="C14" s="1" t="s">
        <v>3466</v>
      </c>
      <c r="D14" s="1" t="s">
        <v>3457</v>
      </c>
      <c r="E14" s="2">
        <v>510</v>
      </c>
      <c r="F14" s="1" t="s">
        <v>3467</v>
      </c>
      <c r="G14" s="2" t="s">
        <v>18</v>
      </c>
      <c r="H14" s="1" t="s">
        <v>8824</v>
      </c>
      <c r="I14" s="3">
        <v>45009.412592592591</v>
      </c>
      <c r="J14" s="4">
        <v>310875</v>
      </c>
      <c r="K14" s="5">
        <v>34400</v>
      </c>
      <c r="L14" s="5">
        <v>146400</v>
      </c>
      <c r="M14" s="5">
        <f t="shared" si="0"/>
        <v>180800</v>
      </c>
      <c r="N14" s="38">
        <v>1</v>
      </c>
      <c r="O14" s="38">
        <v>1.7194413716814159</v>
      </c>
    </row>
    <row r="15" spans="1:15" s="1" customFormat="1">
      <c r="A15" s="1" t="s">
        <v>3426</v>
      </c>
      <c r="B15" s="1" t="s">
        <v>3468</v>
      </c>
      <c r="C15" s="1" t="s">
        <v>3469</v>
      </c>
      <c r="D15" s="1" t="s">
        <v>3457</v>
      </c>
      <c r="E15" s="2">
        <v>510</v>
      </c>
      <c r="F15" s="1" t="s">
        <v>3470</v>
      </c>
      <c r="G15" s="2" t="s">
        <v>18</v>
      </c>
      <c r="H15" s="1" t="s">
        <v>8825</v>
      </c>
      <c r="I15" s="3">
        <v>45071.58253472222</v>
      </c>
      <c r="J15" s="4">
        <v>355000</v>
      </c>
      <c r="K15" s="5">
        <v>44400</v>
      </c>
      <c r="L15" s="5">
        <v>181400</v>
      </c>
      <c r="M15" s="5">
        <f t="shared" si="0"/>
        <v>225800</v>
      </c>
      <c r="N15" s="38">
        <v>1</v>
      </c>
      <c r="O15" s="38">
        <v>1.7194413716814159</v>
      </c>
    </row>
    <row r="16" spans="1:15" s="1" customFormat="1">
      <c r="A16" s="1" t="s">
        <v>3426</v>
      </c>
      <c r="B16" s="1" t="s">
        <v>3471</v>
      </c>
      <c r="C16" s="1" t="s">
        <v>3472</v>
      </c>
      <c r="D16" s="1" t="s">
        <v>3457</v>
      </c>
      <c r="E16" s="2">
        <v>510</v>
      </c>
      <c r="F16" s="1" t="s">
        <v>3473</v>
      </c>
      <c r="G16" s="2" t="s">
        <v>18</v>
      </c>
      <c r="H16" s="1" t="s">
        <v>8826</v>
      </c>
      <c r="I16" s="3">
        <v>45114.490474537037</v>
      </c>
      <c r="J16" s="4">
        <v>393840</v>
      </c>
      <c r="K16" s="5">
        <v>79900</v>
      </c>
      <c r="L16" s="5">
        <v>180600</v>
      </c>
      <c r="M16" s="5">
        <f t="shared" si="0"/>
        <v>260500</v>
      </c>
      <c r="N16" s="38">
        <v>1</v>
      </c>
      <c r="O16" s="38">
        <v>1.7194413716814159</v>
      </c>
    </row>
    <row r="17" spans="1:15" s="1" customFormat="1">
      <c r="A17" s="1" t="s">
        <v>3426</v>
      </c>
      <c r="B17" s="1" t="s">
        <v>3474</v>
      </c>
      <c r="C17" s="1" t="s">
        <v>3475</v>
      </c>
      <c r="D17" s="1" t="s">
        <v>3457</v>
      </c>
      <c r="E17" s="2">
        <v>510</v>
      </c>
      <c r="F17" s="1" t="s">
        <v>3476</v>
      </c>
      <c r="G17" s="2" t="s">
        <v>18</v>
      </c>
      <c r="H17" s="1" t="s">
        <v>8827</v>
      </c>
      <c r="I17" s="3">
        <v>45114.411122685182</v>
      </c>
      <c r="J17" s="4">
        <v>396060</v>
      </c>
      <c r="K17" s="5">
        <v>84700</v>
      </c>
      <c r="L17" s="5">
        <v>180800</v>
      </c>
      <c r="M17" s="5">
        <f t="shared" si="0"/>
        <v>265500</v>
      </c>
      <c r="N17" s="38">
        <v>1</v>
      </c>
      <c r="O17" s="38">
        <v>1.7194413716814159</v>
      </c>
    </row>
    <row r="18" spans="1:15" s="1" customFormat="1">
      <c r="A18" s="1" t="s">
        <v>3426</v>
      </c>
      <c r="B18" s="1" t="s">
        <v>3477</v>
      </c>
      <c r="C18" s="1" t="s">
        <v>3478</v>
      </c>
      <c r="D18" s="1" t="s">
        <v>3479</v>
      </c>
      <c r="E18" s="2">
        <v>510</v>
      </c>
      <c r="F18" s="1" t="s">
        <v>3480</v>
      </c>
      <c r="G18" s="2" t="s">
        <v>18</v>
      </c>
      <c r="H18" s="1" t="s">
        <v>8828</v>
      </c>
      <c r="I18" s="3">
        <v>45035.584432870368</v>
      </c>
      <c r="J18" s="4">
        <v>235000</v>
      </c>
      <c r="K18" s="5">
        <v>43900</v>
      </c>
      <c r="L18" s="5">
        <v>71300</v>
      </c>
      <c r="M18" s="5">
        <f t="shared" si="0"/>
        <v>115200</v>
      </c>
      <c r="N18" s="38">
        <v>1.42</v>
      </c>
      <c r="O18" s="38">
        <v>1.717741935483871</v>
      </c>
    </row>
    <row r="19" spans="1:15" s="1" customFormat="1">
      <c r="A19" s="1" t="s">
        <v>3426</v>
      </c>
      <c r="B19" s="1" t="s">
        <v>3481</v>
      </c>
      <c r="C19" s="1" t="s">
        <v>3482</v>
      </c>
      <c r="D19" s="1" t="s">
        <v>3479</v>
      </c>
      <c r="E19" s="2">
        <v>510</v>
      </c>
      <c r="F19" s="1" t="s">
        <v>3483</v>
      </c>
      <c r="G19" s="2" t="s">
        <v>18</v>
      </c>
      <c r="H19" s="1" t="s">
        <v>8829</v>
      </c>
      <c r="I19" s="3">
        <v>45166.667615740742</v>
      </c>
      <c r="J19" s="4">
        <v>179600</v>
      </c>
      <c r="K19" s="5">
        <v>29900</v>
      </c>
      <c r="L19" s="5">
        <v>88000</v>
      </c>
      <c r="M19" s="5">
        <f t="shared" si="0"/>
        <v>117900</v>
      </c>
      <c r="N19" s="38">
        <v>1.42</v>
      </c>
      <c r="O19" s="38">
        <v>1.717741935483871</v>
      </c>
    </row>
    <row r="20" spans="1:15" s="1" customFormat="1">
      <c r="A20" s="1" t="s">
        <v>3426</v>
      </c>
      <c r="B20" s="1" t="s">
        <v>3484</v>
      </c>
      <c r="C20" s="1" t="s">
        <v>3485</v>
      </c>
      <c r="D20" s="1" t="s">
        <v>3479</v>
      </c>
      <c r="E20" s="2">
        <v>510</v>
      </c>
      <c r="F20" s="1" t="s">
        <v>3486</v>
      </c>
      <c r="G20" s="2" t="s">
        <v>18</v>
      </c>
      <c r="H20" s="1" t="s">
        <v>8830</v>
      </c>
      <c r="I20" s="3">
        <v>45030.659710648149</v>
      </c>
      <c r="J20" s="4">
        <v>110000</v>
      </c>
      <c r="K20" s="5">
        <v>22000</v>
      </c>
      <c r="L20" s="5">
        <v>50500</v>
      </c>
      <c r="M20" s="5">
        <f t="shared" si="0"/>
        <v>72500</v>
      </c>
      <c r="N20" s="38">
        <v>1.42</v>
      </c>
      <c r="O20" s="38">
        <v>1.717741935483871</v>
      </c>
    </row>
    <row r="21" spans="1:15" s="1" customFormat="1">
      <c r="A21" s="1" t="s">
        <v>3426</v>
      </c>
      <c r="B21" s="1" t="s">
        <v>3487</v>
      </c>
      <c r="C21" s="1" t="s">
        <v>3488</v>
      </c>
      <c r="D21" s="1" t="s">
        <v>3479</v>
      </c>
      <c r="E21" s="2">
        <v>510</v>
      </c>
      <c r="F21" s="1" t="s">
        <v>3489</v>
      </c>
      <c r="G21" s="2" t="s">
        <v>18</v>
      </c>
      <c r="H21" s="1" t="s">
        <v>8831</v>
      </c>
      <c r="I21" s="3">
        <v>45268.478298611109</v>
      </c>
      <c r="J21" s="4">
        <v>167000</v>
      </c>
      <c r="K21" s="5">
        <v>53400</v>
      </c>
      <c r="L21" s="5">
        <v>59600</v>
      </c>
      <c r="M21" s="5">
        <f t="shared" si="0"/>
        <v>113000</v>
      </c>
      <c r="N21" s="38">
        <v>1.42</v>
      </c>
      <c r="O21" s="38">
        <v>1.717741935483871</v>
      </c>
    </row>
    <row r="22" spans="1:15" s="1" customFormat="1">
      <c r="A22" s="1" t="s">
        <v>3426</v>
      </c>
      <c r="B22" s="1" t="s">
        <v>3490</v>
      </c>
      <c r="C22" s="1" t="s">
        <v>3491</v>
      </c>
      <c r="D22" s="1" t="s">
        <v>3479</v>
      </c>
      <c r="E22" s="2">
        <v>510</v>
      </c>
      <c r="F22" s="1" t="s">
        <v>3492</v>
      </c>
      <c r="G22" s="2" t="s">
        <v>18</v>
      </c>
      <c r="H22" s="1" t="s">
        <v>8832</v>
      </c>
      <c r="I22" s="3">
        <v>44995.424525462964</v>
      </c>
      <c r="J22" s="4">
        <v>172000</v>
      </c>
      <c r="K22" s="5">
        <v>45100</v>
      </c>
      <c r="L22" s="5">
        <v>65400</v>
      </c>
      <c r="M22" s="5">
        <f t="shared" si="0"/>
        <v>110500</v>
      </c>
      <c r="N22" s="38">
        <v>1.42</v>
      </c>
      <c r="O22" s="38">
        <v>1.717741935483871</v>
      </c>
    </row>
    <row r="23" spans="1:15" s="1" customFormat="1">
      <c r="A23" s="1" t="s">
        <v>3426</v>
      </c>
      <c r="B23" s="1" t="s">
        <v>3493</v>
      </c>
      <c r="C23" s="1" t="s">
        <v>3494</v>
      </c>
      <c r="D23" s="1" t="s">
        <v>3479</v>
      </c>
      <c r="E23" s="2">
        <v>510</v>
      </c>
      <c r="F23" s="1" t="s">
        <v>3495</v>
      </c>
      <c r="G23" s="2" t="s">
        <v>18</v>
      </c>
      <c r="H23" s="1" t="s">
        <v>8833</v>
      </c>
      <c r="I23" s="3">
        <v>44929.474942129629</v>
      </c>
      <c r="J23" s="4">
        <v>147000</v>
      </c>
      <c r="K23" s="5">
        <v>37500</v>
      </c>
      <c r="L23" s="5">
        <v>72800</v>
      </c>
      <c r="M23" s="5">
        <f t="shared" si="0"/>
        <v>110300</v>
      </c>
      <c r="N23" s="38">
        <v>1.42</v>
      </c>
      <c r="O23" s="38">
        <v>1.717741935483871</v>
      </c>
    </row>
    <row r="24" spans="1:15" s="1" customFormat="1">
      <c r="A24" s="1" t="s">
        <v>3426</v>
      </c>
      <c r="B24" s="1" t="s">
        <v>3496</v>
      </c>
      <c r="C24" s="1" t="s">
        <v>3497</v>
      </c>
      <c r="D24" s="1" t="s">
        <v>3479</v>
      </c>
      <c r="E24" s="2">
        <v>510</v>
      </c>
      <c r="F24" s="1" t="s">
        <v>3498</v>
      </c>
      <c r="G24" s="2" t="s">
        <v>18</v>
      </c>
      <c r="H24" s="1" t="s">
        <v>8834</v>
      </c>
      <c r="I24" s="3">
        <v>45182.609456018516</v>
      </c>
      <c r="J24" s="4">
        <v>312000</v>
      </c>
      <c r="K24" s="5">
        <v>31900</v>
      </c>
      <c r="L24" s="5">
        <v>210400</v>
      </c>
      <c r="M24" s="5">
        <f t="shared" si="0"/>
        <v>242300</v>
      </c>
      <c r="N24" s="38">
        <v>1.42</v>
      </c>
      <c r="O24" s="38">
        <v>1.717741935483871</v>
      </c>
    </row>
    <row r="25" spans="1:15" s="1" customFormat="1">
      <c r="A25" s="1" t="s">
        <v>3426</v>
      </c>
      <c r="B25" s="1" t="s">
        <v>3499</v>
      </c>
      <c r="C25" s="1" t="s">
        <v>3500</v>
      </c>
      <c r="D25" s="1" t="s">
        <v>3479</v>
      </c>
      <c r="E25" s="2">
        <v>510</v>
      </c>
      <c r="F25" s="1" t="s">
        <v>3501</v>
      </c>
      <c r="G25" s="2" t="s">
        <v>18</v>
      </c>
      <c r="H25" s="1" t="s">
        <v>8835</v>
      </c>
      <c r="I25" s="3">
        <v>45244.674166666664</v>
      </c>
      <c r="J25" s="4">
        <v>329900</v>
      </c>
      <c r="K25" s="5">
        <v>48900</v>
      </c>
      <c r="L25" s="5">
        <v>208700</v>
      </c>
      <c r="M25" s="5">
        <f t="shared" si="0"/>
        <v>257600</v>
      </c>
      <c r="N25" s="38">
        <v>1.42</v>
      </c>
      <c r="O25" s="38">
        <v>1.717741935483871</v>
      </c>
    </row>
    <row r="26" spans="1:15" s="1" customFormat="1">
      <c r="A26" s="1" t="s">
        <v>3426</v>
      </c>
      <c r="B26" s="1" t="s">
        <v>3502</v>
      </c>
      <c r="C26" s="1" t="s">
        <v>3503</v>
      </c>
      <c r="D26" s="1" t="s">
        <v>3479</v>
      </c>
      <c r="E26" s="2">
        <v>510</v>
      </c>
      <c r="F26" s="1" t="s">
        <v>3504</v>
      </c>
      <c r="G26" s="2" t="s">
        <v>18</v>
      </c>
      <c r="H26" s="1" t="s">
        <v>8836</v>
      </c>
      <c r="I26" s="3">
        <v>45250.566030092596</v>
      </c>
      <c r="J26" s="4">
        <v>182500</v>
      </c>
      <c r="K26" s="5">
        <v>36000</v>
      </c>
      <c r="L26" s="5">
        <v>113700</v>
      </c>
      <c r="M26" s="5">
        <f t="shared" si="0"/>
        <v>149700</v>
      </c>
      <c r="N26" s="38">
        <v>1.42</v>
      </c>
      <c r="O26" s="38">
        <v>1.717741935483871</v>
      </c>
    </row>
    <row r="27" spans="1:15" s="1" customFormat="1">
      <c r="A27" s="1" t="s">
        <v>3426</v>
      </c>
      <c r="B27" s="1" t="s">
        <v>3505</v>
      </c>
      <c r="C27" s="1" t="s">
        <v>3506</v>
      </c>
      <c r="D27" s="1" t="s">
        <v>3479</v>
      </c>
      <c r="E27" s="2">
        <v>510</v>
      </c>
      <c r="F27" s="1" t="s">
        <v>3507</v>
      </c>
      <c r="G27" s="2" t="s">
        <v>18</v>
      </c>
      <c r="H27" s="1" t="s">
        <v>8837</v>
      </c>
      <c r="I27" s="3">
        <v>45219.489270833335</v>
      </c>
      <c r="J27" s="4">
        <v>95000</v>
      </c>
      <c r="K27" s="5">
        <v>33000</v>
      </c>
      <c r="L27" s="5">
        <v>44500</v>
      </c>
      <c r="M27" s="5">
        <f t="shared" si="0"/>
        <v>77500</v>
      </c>
      <c r="N27" s="38">
        <v>1.42</v>
      </c>
      <c r="O27" s="38">
        <v>1.717741935483871</v>
      </c>
    </row>
    <row r="28" spans="1:15" s="1" customFormat="1">
      <c r="A28" s="1" t="s">
        <v>3426</v>
      </c>
      <c r="B28" s="1" t="s">
        <v>3508</v>
      </c>
      <c r="C28" s="1" t="s">
        <v>3509</v>
      </c>
      <c r="D28" s="1" t="s">
        <v>3479</v>
      </c>
      <c r="E28" s="2">
        <v>510</v>
      </c>
      <c r="F28" s="1" t="s">
        <v>3510</v>
      </c>
      <c r="G28" s="2" t="s">
        <v>18</v>
      </c>
      <c r="H28" s="1" t="s">
        <v>8838</v>
      </c>
      <c r="I28" s="3">
        <v>45257.616261574076</v>
      </c>
      <c r="J28" s="4">
        <v>250000</v>
      </c>
      <c r="K28" s="5">
        <v>57200</v>
      </c>
      <c r="L28" s="5">
        <v>152500</v>
      </c>
      <c r="M28" s="5">
        <f t="shared" si="0"/>
        <v>209700</v>
      </c>
      <c r="N28" s="38">
        <v>1.42</v>
      </c>
      <c r="O28" s="38">
        <v>1.717741935483871</v>
      </c>
    </row>
    <row r="29" spans="1:15" s="1" customFormat="1">
      <c r="A29" s="1" t="s">
        <v>3426</v>
      </c>
      <c r="B29" s="1" t="s">
        <v>3511</v>
      </c>
      <c r="C29" s="1" t="s">
        <v>3512</v>
      </c>
      <c r="D29" s="1" t="s">
        <v>3479</v>
      </c>
      <c r="E29" s="2">
        <v>510</v>
      </c>
      <c r="F29" s="1" t="s">
        <v>3513</v>
      </c>
      <c r="G29" s="2" t="s">
        <v>18</v>
      </c>
      <c r="H29" s="1" t="s">
        <v>8839</v>
      </c>
      <c r="I29" s="3">
        <v>45219.40693287037</v>
      </c>
      <c r="J29" s="4">
        <v>135000</v>
      </c>
      <c r="K29" s="5">
        <v>32600</v>
      </c>
      <c r="L29" s="5">
        <v>79900</v>
      </c>
      <c r="M29" s="5">
        <f t="shared" si="0"/>
        <v>112500</v>
      </c>
      <c r="N29" s="38">
        <v>1.42</v>
      </c>
      <c r="O29" s="38">
        <v>1.717741935483871</v>
      </c>
    </row>
    <row r="30" spans="1:15" s="1" customFormat="1">
      <c r="A30" s="1" t="s">
        <v>3426</v>
      </c>
      <c r="B30" s="1" t="s">
        <v>3514</v>
      </c>
      <c r="C30" s="1" t="s">
        <v>3515</v>
      </c>
      <c r="D30" s="1" t="s">
        <v>3479</v>
      </c>
      <c r="E30" s="2">
        <v>510</v>
      </c>
      <c r="F30" s="1" t="s">
        <v>3516</v>
      </c>
      <c r="G30" s="2" t="s">
        <v>18</v>
      </c>
      <c r="H30" s="1" t="s">
        <v>8840</v>
      </c>
      <c r="I30" s="3">
        <v>45064.423877314817</v>
      </c>
      <c r="J30" s="4">
        <v>336500</v>
      </c>
      <c r="K30" s="5">
        <v>67000</v>
      </c>
      <c r="L30" s="5">
        <v>199200</v>
      </c>
      <c r="M30" s="5">
        <f t="shared" si="0"/>
        <v>266200</v>
      </c>
      <c r="N30" s="38">
        <v>1.42</v>
      </c>
      <c r="O30" s="38">
        <v>1.717741935483871</v>
      </c>
    </row>
    <row r="31" spans="1:15" s="1" customFormat="1">
      <c r="A31" s="1" t="s">
        <v>3426</v>
      </c>
      <c r="B31" s="1" t="s">
        <v>3517</v>
      </c>
      <c r="C31" s="1" t="s">
        <v>3518</v>
      </c>
      <c r="D31" s="1" t="s">
        <v>3479</v>
      </c>
      <c r="E31" s="2">
        <v>510</v>
      </c>
      <c r="F31" s="1" t="s">
        <v>3519</v>
      </c>
      <c r="G31" s="2" t="s">
        <v>18</v>
      </c>
      <c r="H31" s="1" t="s">
        <v>8841</v>
      </c>
      <c r="I31" s="3">
        <v>45235.658136574071</v>
      </c>
      <c r="J31" s="4">
        <v>285000</v>
      </c>
      <c r="K31" s="5">
        <v>59800</v>
      </c>
      <c r="L31" s="5">
        <v>176700</v>
      </c>
      <c r="M31" s="5">
        <f t="shared" si="0"/>
        <v>236500</v>
      </c>
      <c r="N31" s="38">
        <v>1.42</v>
      </c>
      <c r="O31" s="38">
        <v>1.717741935483871</v>
      </c>
    </row>
    <row r="32" spans="1:15" s="1" customFormat="1">
      <c r="A32" s="1" t="s">
        <v>3426</v>
      </c>
      <c r="B32" s="1" t="s">
        <v>3520</v>
      </c>
      <c r="C32" s="1" t="s">
        <v>3521</v>
      </c>
      <c r="D32" s="1" t="s">
        <v>3479</v>
      </c>
      <c r="E32" s="2">
        <v>510</v>
      </c>
      <c r="F32" s="1" t="s">
        <v>3522</v>
      </c>
      <c r="G32" s="2" t="s">
        <v>18</v>
      </c>
      <c r="H32" s="1" t="s">
        <v>8842</v>
      </c>
      <c r="I32" s="3">
        <v>45126.517118055555</v>
      </c>
      <c r="J32" s="4">
        <v>150000</v>
      </c>
      <c r="K32" s="5">
        <v>34600</v>
      </c>
      <c r="L32" s="5">
        <v>93700</v>
      </c>
      <c r="M32" s="5">
        <f t="shared" si="0"/>
        <v>128300</v>
      </c>
      <c r="N32" s="38">
        <v>1.42</v>
      </c>
      <c r="O32" s="38">
        <v>1.717741935483871</v>
      </c>
    </row>
    <row r="33" spans="1:15" s="1" customFormat="1">
      <c r="A33" s="1" t="s">
        <v>3426</v>
      </c>
      <c r="B33" s="1" t="s">
        <v>3523</v>
      </c>
      <c r="C33" s="1" t="s">
        <v>3524</v>
      </c>
      <c r="D33" s="1" t="s">
        <v>3479</v>
      </c>
      <c r="E33" s="2">
        <v>510</v>
      </c>
      <c r="F33" s="1" t="s">
        <v>3525</v>
      </c>
      <c r="G33" s="2" t="s">
        <v>18</v>
      </c>
      <c r="H33" s="1" t="s">
        <v>8843</v>
      </c>
      <c r="I33" s="3">
        <v>45182.507303240738</v>
      </c>
      <c r="J33" s="4">
        <v>170000</v>
      </c>
      <c r="K33" s="5">
        <v>39400</v>
      </c>
      <c r="L33" s="5">
        <v>100300</v>
      </c>
      <c r="M33" s="5">
        <f t="shared" si="0"/>
        <v>139700</v>
      </c>
      <c r="N33" s="38">
        <v>1.42</v>
      </c>
      <c r="O33" s="38">
        <v>1.717741935483871</v>
      </c>
    </row>
    <row r="34" spans="1:15" s="1" customFormat="1">
      <c r="A34" s="1" t="s">
        <v>3426</v>
      </c>
      <c r="B34" s="1" t="s">
        <v>3526</v>
      </c>
      <c r="C34" s="1" t="s">
        <v>3527</v>
      </c>
      <c r="D34" s="1" t="s">
        <v>3479</v>
      </c>
      <c r="E34" s="2">
        <v>510</v>
      </c>
      <c r="F34" s="1" t="s">
        <v>3528</v>
      </c>
      <c r="G34" s="2" t="s">
        <v>18</v>
      </c>
      <c r="H34" s="1" t="s">
        <v>8844</v>
      </c>
      <c r="I34" s="3">
        <v>45105.541631944441</v>
      </c>
      <c r="J34" s="4">
        <v>363000</v>
      </c>
      <c r="K34" s="5">
        <v>84200</v>
      </c>
      <c r="L34" s="5">
        <v>225300</v>
      </c>
      <c r="M34" s="5">
        <f t="shared" si="0"/>
        <v>309500</v>
      </c>
      <c r="N34" s="38">
        <v>1.42</v>
      </c>
      <c r="O34" s="38">
        <v>1.717741935483871</v>
      </c>
    </row>
    <row r="35" spans="1:15" s="1" customFormat="1">
      <c r="A35" s="1" t="s">
        <v>3426</v>
      </c>
      <c r="B35" s="1" t="s">
        <v>3529</v>
      </c>
      <c r="C35" s="1" t="s">
        <v>3530</v>
      </c>
      <c r="D35" s="1" t="s">
        <v>3479</v>
      </c>
      <c r="E35" s="2">
        <v>510</v>
      </c>
      <c r="F35" s="1" t="s">
        <v>3531</v>
      </c>
      <c r="G35" s="2" t="s">
        <v>18</v>
      </c>
      <c r="H35" s="1" t="s">
        <v>8845</v>
      </c>
      <c r="I35" s="3">
        <v>45041.370706018519</v>
      </c>
      <c r="J35" s="4">
        <v>334470</v>
      </c>
      <c r="K35" s="5">
        <v>45000</v>
      </c>
      <c r="L35" s="5">
        <v>214700</v>
      </c>
      <c r="M35" s="5">
        <f>SUM(K35:L35)+34200</f>
        <v>293900</v>
      </c>
      <c r="N35" s="38">
        <v>1.42</v>
      </c>
      <c r="O35" s="38">
        <v>1.717741935483871</v>
      </c>
    </row>
    <row r="36" spans="1:15" s="1" customFormat="1">
      <c r="A36" s="1" t="s">
        <v>3426</v>
      </c>
      <c r="B36" s="1" t="s">
        <v>3532</v>
      </c>
      <c r="C36" s="1" t="s">
        <v>3533</v>
      </c>
      <c r="D36" s="1" t="s">
        <v>3534</v>
      </c>
      <c r="E36" s="2">
        <v>500</v>
      </c>
      <c r="F36" s="1" t="s">
        <v>3535</v>
      </c>
      <c r="G36" s="2" t="s">
        <v>18</v>
      </c>
      <c r="H36" s="1" t="s">
        <v>8845</v>
      </c>
      <c r="I36" s="3">
        <v>45041.370706018519</v>
      </c>
      <c r="J36" s="4"/>
      <c r="K36" s="5">
        <v>34200</v>
      </c>
      <c r="L36" s="5">
        <v>0</v>
      </c>
      <c r="M36" s="5"/>
      <c r="N36" s="38">
        <v>1</v>
      </c>
      <c r="O36" s="38">
        <v>1</v>
      </c>
    </row>
    <row r="37" spans="1:15" s="1" customFormat="1">
      <c r="A37" s="1" t="s">
        <v>3426</v>
      </c>
      <c r="B37" s="1" t="s">
        <v>3536</v>
      </c>
      <c r="C37" s="1" t="s">
        <v>3537</v>
      </c>
      <c r="D37" s="1" t="s">
        <v>3479</v>
      </c>
      <c r="E37" s="2">
        <v>510</v>
      </c>
      <c r="F37" s="1" t="s">
        <v>3538</v>
      </c>
      <c r="G37" s="2" t="s">
        <v>18</v>
      </c>
      <c r="H37" s="1" t="s">
        <v>8846</v>
      </c>
      <c r="I37" s="3">
        <v>45142.61891203704</v>
      </c>
      <c r="J37" s="4">
        <v>175000</v>
      </c>
      <c r="K37" s="5">
        <v>42600</v>
      </c>
      <c r="L37" s="5">
        <v>111000</v>
      </c>
      <c r="M37" s="5">
        <f t="shared" ref="M37:M48" si="1">SUM(K37:L37)</f>
        <v>153600</v>
      </c>
      <c r="N37" s="38">
        <v>1.42</v>
      </c>
      <c r="O37" s="38">
        <v>1.717741935483871</v>
      </c>
    </row>
    <row r="38" spans="1:15" s="1" customFormat="1">
      <c r="A38" s="1" t="s">
        <v>3426</v>
      </c>
      <c r="B38" s="1" t="s">
        <v>3539</v>
      </c>
      <c r="C38" s="1" t="s">
        <v>3540</v>
      </c>
      <c r="D38" s="1" t="s">
        <v>3479</v>
      </c>
      <c r="E38" s="2">
        <v>510</v>
      </c>
      <c r="F38" s="1" t="s">
        <v>3541</v>
      </c>
      <c r="G38" s="2" t="s">
        <v>18</v>
      </c>
      <c r="H38" s="1" t="s">
        <v>8847</v>
      </c>
      <c r="I38" s="3">
        <v>45044.463194444441</v>
      </c>
      <c r="J38" s="4">
        <v>137000</v>
      </c>
      <c r="K38" s="5">
        <v>43900</v>
      </c>
      <c r="L38" s="5">
        <v>78500</v>
      </c>
      <c r="M38" s="5">
        <f t="shared" si="1"/>
        <v>122400</v>
      </c>
      <c r="N38" s="38">
        <v>1.42</v>
      </c>
      <c r="O38" s="38">
        <v>1.717741935483871</v>
      </c>
    </row>
    <row r="39" spans="1:15" s="1" customFormat="1">
      <c r="A39" s="1" t="s">
        <v>3426</v>
      </c>
      <c r="B39" s="1" t="s">
        <v>3542</v>
      </c>
      <c r="C39" s="1" t="s">
        <v>3543</v>
      </c>
      <c r="D39" s="1" t="s">
        <v>3479</v>
      </c>
      <c r="E39" s="2">
        <v>510</v>
      </c>
      <c r="F39" s="1" t="s">
        <v>3544</v>
      </c>
      <c r="G39" s="2" t="s">
        <v>18</v>
      </c>
      <c r="H39" s="1" t="s">
        <v>8848</v>
      </c>
      <c r="I39" s="3">
        <v>45103.479629629626</v>
      </c>
      <c r="J39" s="4">
        <v>195000</v>
      </c>
      <c r="K39" s="5">
        <v>43900</v>
      </c>
      <c r="L39" s="5">
        <v>133700</v>
      </c>
      <c r="M39" s="5">
        <f t="shared" si="1"/>
        <v>177600</v>
      </c>
      <c r="N39" s="38">
        <v>1.42</v>
      </c>
      <c r="O39" s="38">
        <v>1.717741935483871</v>
      </c>
    </row>
    <row r="40" spans="1:15" s="1" customFormat="1">
      <c r="A40" s="1" t="s">
        <v>3426</v>
      </c>
      <c r="B40" s="1" t="s">
        <v>3545</v>
      </c>
      <c r="C40" s="1" t="s">
        <v>3546</v>
      </c>
      <c r="D40" s="1" t="s">
        <v>3479</v>
      </c>
      <c r="E40" s="2">
        <v>510</v>
      </c>
      <c r="F40" s="1" t="s">
        <v>3547</v>
      </c>
      <c r="G40" s="2" t="s">
        <v>18</v>
      </c>
      <c r="H40" s="1" t="s">
        <v>8849</v>
      </c>
      <c r="I40" s="3">
        <v>45198.395810185182</v>
      </c>
      <c r="J40" s="4">
        <v>175000</v>
      </c>
      <c r="K40" s="5">
        <v>63500</v>
      </c>
      <c r="L40" s="5">
        <v>92800</v>
      </c>
      <c r="M40" s="5">
        <f t="shared" si="1"/>
        <v>156300</v>
      </c>
      <c r="N40" s="38">
        <v>1.42</v>
      </c>
      <c r="O40" s="38">
        <v>1.717741935483871</v>
      </c>
    </row>
    <row r="41" spans="1:15" s="1" customFormat="1">
      <c r="A41" s="1" t="s">
        <v>3426</v>
      </c>
      <c r="B41" s="1" t="s">
        <v>3548</v>
      </c>
      <c r="C41" s="1" t="s">
        <v>3549</v>
      </c>
      <c r="D41" s="1" t="s">
        <v>3479</v>
      </c>
      <c r="E41" s="2">
        <v>510</v>
      </c>
      <c r="F41" s="1" t="s">
        <v>3550</v>
      </c>
      <c r="G41" s="2" t="s">
        <v>18</v>
      </c>
      <c r="H41" s="1" t="s">
        <v>8850</v>
      </c>
      <c r="I41" s="3">
        <v>45166.370717592596</v>
      </c>
      <c r="J41" s="4">
        <v>165000</v>
      </c>
      <c r="K41" s="5">
        <v>54900</v>
      </c>
      <c r="L41" s="5">
        <v>104500</v>
      </c>
      <c r="M41" s="5">
        <f t="shared" si="1"/>
        <v>159400</v>
      </c>
      <c r="N41" s="38">
        <v>1.42</v>
      </c>
      <c r="O41" s="38">
        <v>1.717741935483871</v>
      </c>
    </row>
    <row r="42" spans="1:15" s="1" customFormat="1">
      <c r="A42" s="1" t="s">
        <v>3426</v>
      </c>
      <c r="B42" s="1" t="s">
        <v>3551</v>
      </c>
      <c r="C42" s="1" t="s">
        <v>3552</v>
      </c>
      <c r="D42" s="1" t="s">
        <v>3479</v>
      </c>
      <c r="E42" s="2">
        <v>510</v>
      </c>
      <c r="F42" s="1" t="s">
        <v>3553</v>
      </c>
      <c r="G42" s="2" t="s">
        <v>18</v>
      </c>
      <c r="H42" s="1" t="s">
        <v>8851</v>
      </c>
      <c r="I42" s="3">
        <v>45065.626932870371</v>
      </c>
      <c r="J42" s="4">
        <v>235000</v>
      </c>
      <c r="K42" s="5">
        <v>61200</v>
      </c>
      <c r="L42" s="5">
        <v>162200</v>
      </c>
      <c r="M42" s="5">
        <f t="shared" si="1"/>
        <v>223400</v>
      </c>
      <c r="N42" s="38">
        <v>1.42</v>
      </c>
      <c r="O42" s="38">
        <v>1.717741935483871</v>
      </c>
    </row>
    <row r="43" spans="1:15" s="1" customFormat="1">
      <c r="A43" s="1" t="s">
        <v>3426</v>
      </c>
      <c r="B43" s="1" t="s">
        <v>3554</v>
      </c>
      <c r="C43" s="1" t="s">
        <v>3555</v>
      </c>
      <c r="D43" s="1" t="s">
        <v>3479</v>
      </c>
      <c r="E43" s="2">
        <v>510</v>
      </c>
      <c r="F43" s="1" t="s">
        <v>3556</v>
      </c>
      <c r="G43" s="2" t="s">
        <v>18</v>
      </c>
      <c r="H43" s="1" t="s">
        <v>8852</v>
      </c>
      <c r="I43" s="3">
        <v>45216.573530092595</v>
      </c>
      <c r="J43" s="4">
        <v>104500</v>
      </c>
      <c r="K43" s="5">
        <v>36500</v>
      </c>
      <c r="L43" s="5">
        <v>58900</v>
      </c>
      <c r="M43" s="5">
        <f t="shared" si="1"/>
        <v>95400</v>
      </c>
      <c r="N43" s="38">
        <v>1.42</v>
      </c>
      <c r="O43" s="38">
        <v>1.717741935483871</v>
      </c>
    </row>
    <row r="44" spans="1:15" s="1" customFormat="1">
      <c r="A44" s="1" t="s">
        <v>3426</v>
      </c>
      <c r="B44" s="1" t="s">
        <v>3557</v>
      </c>
      <c r="C44" s="1" t="s">
        <v>3558</v>
      </c>
      <c r="D44" s="1" t="s">
        <v>3479</v>
      </c>
      <c r="E44" s="2">
        <v>510</v>
      </c>
      <c r="F44" s="1" t="s">
        <v>3559</v>
      </c>
      <c r="G44" s="2" t="s">
        <v>18</v>
      </c>
      <c r="H44" s="1" t="s">
        <v>8853</v>
      </c>
      <c r="I44" s="3">
        <v>45076.380682870367</v>
      </c>
      <c r="J44" s="4">
        <v>216250</v>
      </c>
      <c r="K44" s="5">
        <v>57600</v>
      </c>
      <c r="L44" s="5">
        <v>156500</v>
      </c>
      <c r="M44" s="5">
        <f t="shared" si="1"/>
        <v>214100</v>
      </c>
      <c r="N44" s="38">
        <v>1.42</v>
      </c>
      <c r="O44" s="38">
        <v>1.717741935483871</v>
      </c>
    </row>
    <row r="45" spans="1:15" s="1" customFormat="1">
      <c r="A45" s="1" t="s">
        <v>3426</v>
      </c>
      <c r="B45" s="1" t="s">
        <v>3560</v>
      </c>
      <c r="C45" s="1" t="s">
        <v>3561</v>
      </c>
      <c r="D45" s="1" t="s">
        <v>3562</v>
      </c>
      <c r="E45" s="2">
        <v>510</v>
      </c>
      <c r="F45" s="1" t="s">
        <v>3563</v>
      </c>
      <c r="G45" s="2" t="s">
        <v>18</v>
      </c>
      <c r="H45" s="1" t="s">
        <v>8854</v>
      </c>
      <c r="I45" s="3">
        <v>45099.484247685185</v>
      </c>
      <c r="J45" s="4">
        <v>295000</v>
      </c>
      <c r="K45" s="5">
        <v>82500</v>
      </c>
      <c r="L45" s="5">
        <v>92000</v>
      </c>
      <c r="M45" s="5">
        <f t="shared" si="1"/>
        <v>174500</v>
      </c>
      <c r="N45" s="38">
        <v>1</v>
      </c>
      <c r="O45" s="38">
        <v>1</v>
      </c>
    </row>
    <row r="46" spans="1:15" s="1" customFormat="1">
      <c r="A46" s="1" t="s">
        <v>3426</v>
      </c>
      <c r="B46" s="1" t="s">
        <v>3564</v>
      </c>
      <c r="C46" s="1" t="s">
        <v>3565</v>
      </c>
      <c r="D46" s="1" t="s">
        <v>3562</v>
      </c>
      <c r="E46" s="2">
        <v>511</v>
      </c>
      <c r="F46" s="1" t="s">
        <v>3566</v>
      </c>
      <c r="G46" s="2" t="s">
        <v>18</v>
      </c>
      <c r="H46" s="1" t="s">
        <v>8855</v>
      </c>
      <c r="I46" s="3">
        <v>45202.427476851852</v>
      </c>
      <c r="J46" s="4">
        <v>191500</v>
      </c>
      <c r="K46" s="5">
        <v>53700</v>
      </c>
      <c r="L46" s="5">
        <v>69900</v>
      </c>
      <c r="M46" s="5">
        <f t="shared" si="1"/>
        <v>123600</v>
      </c>
      <c r="N46" s="38">
        <v>1</v>
      </c>
      <c r="O46" s="38">
        <v>1</v>
      </c>
    </row>
    <row r="47" spans="1:15" s="1" customFormat="1">
      <c r="A47" s="1" t="s">
        <v>3426</v>
      </c>
      <c r="B47" s="1" t="s">
        <v>3567</v>
      </c>
      <c r="C47" s="1" t="s">
        <v>3568</v>
      </c>
      <c r="D47" s="1" t="s">
        <v>3562</v>
      </c>
      <c r="E47" s="2">
        <v>510</v>
      </c>
      <c r="F47" s="1" t="s">
        <v>3569</v>
      </c>
      <c r="G47" s="2" t="s">
        <v>18</v>
      </c>
      <c r="H47" s="1" t="s">
        <v>8856</v>
      </c>
      <c r="I47" s="3">
        <v>45191.370798611111</v>
      </c>
      <c r="J47" s="4">
        <v>179000</v>
      </c>
      <c r="K47" s="5">
        <v>68400</v>
      </c>
      <c r="L47" s="5">
        <v>54000</v>
      </c>
      <c r="M47" s="5">
        <f t="shared" si="1"/>
        <v>122400</v>
      </c>
      <c r="N47" s="38">
        <v>1</v>
      </c>
      <c r="O47" s="38">
        <v>1</v>
      </c>
    </row>
    <row r="48" spans="1:15" s="1" customFormat="1">
      <c r="A48" s="1" t="s">
        <v>3426</v>
      </c>
      <c r="B48" s="1" t="s">
        <v>3570</v>
      </c>
      <c r="C48" s="1" t="s">
        <v>3571</v>
      </c>
      <c r="D48" s="1" t="s">
        <v>3562</v>
      </c>
      <c r="E48" s="2">
        <v>510</v>
      </c>
      <c r="F48" s="1" t="s">
        <v>3572</v>
      </c>
      <c r="G48" s="2" t="s">
        <v>18</v>
      </c>
      <c r="H48" s="1" t="s">
        <v>8857</v>
      </c>
      <c r="I48" s="3">
        <v>45124.372581018521</v>
      </c>
      <c r="J48" s="4">
        <v>163500</v>
      </c>
      <c r="K48" s="5">
        <v>74500</v>
      </c>
      <c r="L48" s="5">
        <v>62600</v>
      </c>
      <c r="M48" s="5">
        <f t="shared" si="1"/>
        <v>137100</v>
      </c>
      <c r="N48" s="38">
        <v>1</v>
      </c>
      <c r="O48" s="38">
        <v>1</v>
      </c>
    </row>
  </sheetData>
  <conditionalFormatting sqref="B1">
    <cfRule type="duplicateValues" dxfId="208" priority="2"/>
    <cfRule type="duplicateValues" dxfId="207" priority="3"/>
    <cfRule type="duplicateValues" dxfId="206" priority="4"/>
    <cfRule type="duplicateValues" dxfId="205" priority="5"/>
    <cfRule type="duplicateValues" dxfId="204" priority="6"/>
    <cfRule type="duplicateValues" dxfId="203" priority="7"/>
    <cfRule type="duplicateValues" dxfId="202" priority="8"/>
  </conditionalFormatting>
  <conditionalFormatting sqref="B2:B13 B15:B23 B25:B32 B34:B48">
    <cfRule type="duplicateValues" dxfId="201" priority="18"/>
    <cfRule type="duplicateValues" dxfId="200" priority="19"/>
    <cfRule type="duplicateValues" dxfId="199" priority="20"/>
    <cfRule type="duplicateValues" dxfId="198" priority="21"/>
  </conditionalFormatting>
  <conditionalFormatting sqref="B2:B48">
    <cfRule type="duplicateValues" dxfId="197" priority="15"/>
    <cfRule type="duplicateValues" dxfId="196" priority="16"/>
    <cfRule type="duplicateValues" dxfId="195" priority="17"/>
  </conditionalFormatting>
  <conditionalFormatting sqref="E1:E13">
    <cfRule type="cellIs" dxfId="194" priority="1" operator="between">
      <formula>520</formula>
      <formula>530</formula>
    </cfRule>
  </conditionalFormatting>
  <conditionalFormatting sqref="E15:E23 E25:E32 E34:E48">
    <cfRule type="cellIs" dxfId="193" priority="14" operator="between">
      <formula>520</formula>
      <formula>530</formula>
    </cfRule>
  </conditionalFormatting>
  <conditionalFormatting sqref="H1">
    <cfRule type="duplicateValues" dxfId="192" priority="9"/>
    <cfRule type="duplicateValues" dxfId="191" priority="10"/>
    <cfRule type="duplicateValues" dxfId="190" priority="11"/>
    <cfRule type="duplicateValues" dxfId="189" priority="12"/>
  </conditionalFormatting>
  <conditionalFormatting sqref="H2:H48">
    <cfRule type="duplicateValues" dxfId="188" priority="13"/>
  </conditionalFormatting>
  <pageMargins left="0.17" right="0.17" top="0.31" bottom="0.17" header="0.17" footer="0.17"/>
  <pageSetup scale="59" fitToHeight="0" orientation="landscape" r:id="rId1"/>
  <headerFooter>
    <oddFooter>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C97F8-C78C-44B1-8235-B4E6CF263004}">
  <sheetPr>
    <pageSetUpPr fitToPage="1"/>
  </sheetPr>
  <dimension ref="A1:S34"/>
  <sheetViews>
    <sheetView tabSelected="1" zoomScaleNormal="100" workbookViewId="0">
      <pane ySplit="1" topLeftCell="A2" activePane="bottomLeft" state="frozen"/>
      <selection activeCell="A2" sqref="A2"/>
      <selection pane="bottomLeft" activeCell="A2" sqref="A2"/>
    </sheetView>
  </sheetViews>
  <sheetFormatPr defaultRowHeight="15"/>
  <cols>
    <col min="1" max="1" width="20.7109375" customWidth="1"/>
    <col min="2" max="2" width="25.7109375" customWidth="1"/>
    <col min="3" max="3" width="18.7109375" customWidth="1"/>
    <col min="4" max="4" width="15.7109375" customWidth="1"/>
    <col min="5" max="5" width="10.7109375" customWidth="1"/>
    <col min="6" max="6" width="26.7109375" customWidth="1"/>
    <col min="7" max="7" width="8.7109375" customWidth="1"/>
    <col min="8" max="8" width="18.7109375" customWidth="1"/>
    <col min="9" max="9" width="10.7109375" customWidth="1"/>
    <col min="10" max="13" width="12.7109375" customWidth="1"/>
    <col min="14" max="14" width="9.7109375" customWidth="1"/>
    <col min="15" max="15" width="10.7109375" customWidth="1"/>
  </cols>
  <sheetData>
    <row r="1" spans="1:15" s="42" customFormat="1" ht="42.75" customHeight="1">
      <c r="A1" s="42" t="s">
        <v>1</v>
      </c>
      <c r="B1" s="42" t="s">
        <v>2</v>
      </c>
      <c r="C1" s="42" t="s">
        <v>3</v>
      </c>
      <c r="D1" s="42" t="s">
        <v>4</v>
      </c>
      <c r="E1" s="39" t="s">
        <v>5</v>
      </c>
      <c r="F1" s="42" t="s">
        <v>6</v>
      </c>
      <c r="G1" s="39" t="s">
        <v>7</v>
      </c>
      <c r="H1" s="42" t="s">
        <v>0</v>
      </c>
      <c r="I1" s="43" t="s">
        <v>8</v>
      </c>
      <c r="J1" s="44" t="s">
        <v>9</v>
      </c>
      <c r="K1" s="45" t="s">
        <v>10</v>
      </c>
      <c r="L1" s="45" t="s">
        <v>11</v>
      </c>
      <c r="M1" s="40" t="s">
        <v>12</v>
      </c>
      <c r="N1" s="41" t="s">
        <v>10131</v>
      </c>
      <c r="O1" s="41" t="s">
        <v>10132</v>
      </c>
    </row>
    <row r="2" spans="1:15" s="1" customFormat="1">
      <c r="A2" s="1" t="s">
        <v>3573</v>
      </c>
      <c r="B2" s="1" t="s">
        <v>3574</v>
      </c>
      <c r="C2" s="1" t="s">
        <v>3575</v>
      </c>
      <c r="D2" s="1" t="s">
        <v>3576</v>
      </c>
      <c r="E2" s="2">
        <v>511</v>
      </c>
      <c r="F2" s="1" t="s">
        <v>3577</v>
      </c>
      <c r="G2" s="2" t="s">
        <v>18</v>
      </c>
      <c r="H2" s="1" t="s">
        <v>8858</v>
      </c>
      <c r="I2" s="3">
        <v>45061.508750000001</v>
      </c>
      <c r="J2" s="4">
        <v>200000</v>
      </c>
      <c r="K2" s="5">
        <v>38200</v>
      </c>
      <c r="L2" s="5">
        <v>108800</v>
      </c>
      <c r="M2" s="5">
        <f>SUM(K2:L2)</f>
        <v>147000</v>
      </c>
      <c r="N2" s="38">
        <v>1.1100000000000001</v>
      </c>
      <c r="O2" s="38">
        <v>1.1100000000000001</v>
      </c>
    </row>
    <row r="3" spans="1:15" s="1" customFormat="1">
      <c r="A3" s="1" t="s">
        <v>3573</v>
      </c>
      <c r="B3" s="1" t="s">
        <v>3578</v>
      </c>
      <c r="C3" s="1" t="s">
        <v>3579</v>
      </c>
      <c r="D3" s="1" t="s">
        <v>3576</v>
      </c>
      <c r="E3" s="2">
        <v>510</v>
      </c>
      <c r="F3" s="1" t="s">
        <v>3580</v>
      </c>
      <c r="G3" s="2" t="s">
        <v>18</v>
      </c>
      <c r="H3" s="1" t="s">
        <v>8859</v>
      </c>
      <c r="I3" s="3">
        <v>45152.456030092595</v>
      </c>
      <c r="J3" s="4">
        <v>235000</v>
      </c>
      <c r="K3" s="5">
        <v>38600</v>
      </c>
      <c r="L3" s="5">
        <v>158800</v>
      </c>
      <c r="M3" s="5">
        <f>SUM(K3:L3)</f>
        <v>197400</v>
      </c>
      <c r="N3" s="38">
        <v>1.1100000000000001</v>
      </c>
      <c r="O3" s="38">
        <v>1.1100000000000001</v>
      </c>
    </row>
    <row r="4" spans="1:15" s="1" customFormat="1">
      <c r="A4" s="1" t="s">
        <v>3573</v>
      </c>
      <c r="B4" s="1" t="s">
        <v>3581</v>
      </c>
      <c r="C4" s="1" t="s">
        <v>3582</v>
      </c>
      <c r="D4" s="1" t="s">
        <v>3583</v>
      </c>
      <c r="E4" s="2">
        <v>510</v>
      </c>
      <c r="F4" s="1" t="s">
        <v>3584</v>
      </c>
      <c r="G4" s="2" t="s">
        <v>18</v>
      </c>
      <c r="H4" s="1" t="s">
        <v>8860</v>
      </c>
      <c r="I4" s="3">
        <v>45275.383912037039</v>
      </c>
      <c r="J4" s="4">
        <v>165000</v>
      </c>
      <c r="K4" s="5">
        <v>16000</v>
      </c>
      <c r="L4" s="5">
        <v>59100</v>
      </c>
      <c r="M4" s="5">
        <f>SUM(K4:L4)</f>
        <v>75100</v>
      </c>
      <c r="N4" s="38">
        <v>1.45</v>
      </c>
      <c r="O4" s="38">
        <v>1.777100005596284</v>
      </c>
    </row>
    <row r="5" spans="1:15" s="1" customFormat="1">
      <c r="A5" s="1" t="s">
        <v>3573</v>
      </c>
      <c r="B5" s="1" t="s">
        <v>3585</v>
      </c>
      <c r="C5" s="1" t="s">
        <v>3586</v>
      </c>
      <c r="D5" s="1" t="s">
        <v>3583</v>
      </c>
      <c r="E5" s="2">
        <v>510</v>
      </c>
      <c r="F5" s="1" t="s">
        <v>3587</v>
      </c>
      <c r="G5" s="2" t="s">
        <v>18</v>
      </c>
      <c r="H5" s="1" t="s">
        <v>8861</v>
      </c>
      <c r="I5" s="3">
        <v>45015.541215277779</v>
      </c>
      <c r="J5" s="4">
        <v>205000</v>
      </c>
      <c r="K5" s="5">
        <v>14100</v>
      </c>
      <c r="L5" s="5">
        <v>104200</v>
      </c>
      <c r="M5" s="5">
        <f>SUM(K5:L5)</f>
        <v>118300</v>
      </c>
      <c r="N5" s="38">
        <v>1.45</v>
      </c>
      <c r="O5" s="38">
        <v>1.777100005596284</v>
      </c>
    </row>
    <row r="6" spans="1:15" s="1" customFormat="1">
      <c r="A6" s="1" t="s">
        <v>3573</v>
      </c>
      <c r="B6" s="1" t="s">
        <v>3588</v>
      </c>
      <c r="C6" s="1" t="s">
        <v>3589</v>
      </c>
      <c r="D6" s="1" t="s">
        <v>3583</v>
      </c>
      <c r="E6" s="2">
        <v>510</v>
      </c>
      <c r="F6" s="1" t="s">
        <v>3590</v>
      </c>
      <c r="G6" s="2" t="s">
        <v>18</v>
      </c>
      <c r="H6" s="1" t="s">
        <v>8862</v>
      </c>
      <c r="I6" s="3">
        <v>45153.621851851851</v>
      </c>
      <c r="J6" s="4">
        <v>202000</v>
      </c>
      <c r="K6" s="5">
        <v>25000</v>
      </c>
      <c r="L6" s="5">
        <v>94100</v>
      </c>
      <c r="M6" s="5">
        <f>SUM(K6:L6)+12300</f>
        <v>131400</v>
      </c>
      <c r="N6" s="38">
        <v>1.45</v>
      </c>
      <c r="O6" s="38">
        <v>1.777100005596284</v>
      </c>
    </row>
    <row r="7" spans="1:15" s="1" customFormat="1">
      <c r="A7" s="1" t="s">
        <v>3573</v>
      </c>
      <c r="B7" s="1" t="s">
        <v>3591</v>
      </c>
      <c r="C7" s="1" t="s">
        <v>3592</v>
      </c>
      <c r="D7" s="1" t="s">
        <v>3593</v>
      </c>
      <c r="E7" s="2">
        <v>501</v>
      </c>
      <c r="F7" s="1" t="s">
        <v>3594</v>
      </c>
      <c r="G7" s="2" t="s">
        <v>18</v>
      </c>
      <c r="H7" s="1" t="s">
        <v>8862</v>
      </c>
      <c r="I7" s="3">
        <v>45153.621851851851</v>
      </c>
      <c r="J7" s="4"/>
      <c r="K7" s="5">
        <v>12300</v>
      </c>
      <c r="L7" s="5">
        <v>0</v>
      </c>
      <c r="M7" s="5"/>
      <c r="N7" s="38">
        <v>1</v>
      </c>
      <c r="O7" s="38">
        <v>1</v>
      </c>
    </row>
    <row r="8" spans="1:15" s="1" customFormat="1">
      <c r="A8" s="1" t="s">
        <v>3573</v>
      </c>
      <c r="B8" s="1" t="s">
        <v>3595</v>
      </c>
      <c r="C8" s="1" t="s">
        <v>3596</v>
      </c>
      <c r="D8" s="1" t="s">
        <v>3583</v>
      </c>
      <c r="E8" s="2">
        <v>510</v>
      </c>
      <c r="F8" s="1" t="s">
        <v>3597</v>
      </c>
      <c r="G8" s="2" t="s">
        <v>18</v>
      </c>
      <c r="H8" s="1" t="s">
        <v>8863</v>
      </c>
      <c r="I8" s="3">
        <v>45107.488333333335</v>
      </c>
      <c r="J8" s="4">
        <v>185000</v>
      </c>
      <c r="K8" s="5">
        <v>14100</v>
      </c>
      <c r="L8" s="5">
        <v>124800</v>
      </c>
      <c r="M8" s="5">
        <f t="shared" ref="M8:M34" si="0">SUM(K8:L8)</f>
        <v>138900</v>
      </c>
      <c r="N8" s="38">
        <v>1.45</v>
      </c>
      <c r="O8" s="38">
        <v>1.777100005596284</v>
      </c>
    </row>
    <row r="9" spans="1:15" s="1" customFormat="1">
      <c r="A9" s="1" t="s">
        <v>3573</v>
      </c>
      <c r="B9" s="1" t="s">
        <v>3598</v>
      </c>
      <c r="C9" s="1" t="s">
        <v>3599</v>
      </c>
      <c r="D9" s="1" t="s">
        <v>3583</v>
      </c>
      <c r="E9" s="2">
        <v>510</v>
      </c>
      <c r="F9" s="1" t="s">
        <v>3600</v>
      </c>
      <c r="G9" s="2" t="s">
        <v>18</v>
      </c>
      <c r="H9" s="1" t="s">
        <v>8864</v>
      </c>
      <c r="I9" s="3">
        <v>45280.61142361111</v>
      </c>
      <c r="J9" s="4">
        <v>130000</v>
      </c>
      <c r="K9" s="5">
        <v>25000</v>
      </c>
      <c r="L9" s="5">
        <v>76500</v>
      </c>
      <c r="M9" s="5">
        <f t="shared" si="0"/>
        <v>101500</v>
      </c>
      <c r="N9" s="38">
        <v>1.45</v>
      </c>
      <c r="O9" s="38">
        <v>1.777100005596284</v>
      </c>
    </row>
    <row r="10" spans="1:15" s="1" customFormat="1">
      <c r="A10" s="1" t="s">
        <v>3573</v>
      </c>
      <c r="B10" s="1" t="s">
        <v>3601</v>
      </c>
      <c r="C10" s="1" t="s">
        <v>3602</v>
      </c>
      <c r="D10" s="1" t="s">
        <v>3583</v>
      </c>
      <c r="E10" s="2">
        <v>510</v>
      </c>
      <c r="F10" s="1" t="s">
        <v>3603</v>
      </c>
      <c r="G10" s="2" t="s">
        <v>18</v>
      </c>
      <c r="H10" s="1" t="s">
        <v>8865</v>
      </c>
      <c r="I10" s="3">
        <v>45015.464733796296</v>
      </c>
      <c r="J10" s="4">
        <v>165000</v>
      </c>
      <c r="K10" s="5">
        <v>17200</v>
      </c>
      <c r="L10" s="5">
        <v>111900</v>
      </c>
      <c r="M10" s="5">
        <f t="shared" si="0"/>
        <v>129100</v>
      </c>
      <c r="N10" s="38">
        <v>1.45</v>
      </c>
      <c r="O10" s="38">
        <v>1.777100005596284</v>
      </c>
    </row>
    <row r="11" spans="1:15" s="1" customFormat="1">
      <c r="A11" s="1" t="s">
        <v>3573</v>
      </c>
      <c r="B11" s="1" t="s">
        <v>3604</v>
      </c>
      <c r="C11" s="1" t="s">
        <v>3605</v>
      </c>
      <c r="D11" s="1" t="s">
        <v>3583</v>
      </c>
      <c r="E11" s="2">
        <v>510</v>
      </c>
      <c r="F11" s="1" t="s">
        <v>3606</v>
      </c>
      <c r="G11" s="2" t="s">
        <v>18</v>
      </c>
      <c r="H11" s="1" t="s">
        <v>8866</v>
      </c>
      <c r="I11" s="3">
        <v>44975.526203703703</v>
      </c>
      <c r="J11" s="4">
        <v>253000</v>
      </c>
      <c r="K11" s="5">
        <v>42900</v>
      </c>
      <c r="L11" s="5">
        <v>160900</v>
      </c>
      <c r="M11" s="5">
        <f t="shared" si="0"/>
        <v>203800</v>
      </c>
      <c r="N11" s="38">
        <v>1.45</v>
      </c>
      <c r="O11" s="38">
        <v>1.777100005596284</v>
      </c>
    </row>
    <row r="12" spans="1:15" s="1" customFormat="1">
      <c r="A12" s="1" t="s">
        <v>3573</v>
      </c>
      <c r="B12" s="1" t="s">
        <v>3607</v>
      </c>
      <c r="C12" s="1" t="s">
        <v>3608</v>
      </c>
      <c r="D12" s="1" t="s">
        <v>3583</v>
      </c>
      <c r="E12" s="2">
        <v>510</v>
      </c>
      <c r="F12" s="1" t="s">
        <v>3609</v>
      </c>
      <c r="G12" s="2" t="s">
        <v>18</v>
      </c>
      <c r="H12" s="1" t="s">
        <v>8867</v>
      </c>
      <c r="I12" s="3">
        <v>45244.47792824074</v>
      </c>
      <c r="J12" s="4">
        <v>109500</v>
      </c>
      <c r="K12" s="5">
        <v>13100</v>
      </c>
      <c r="L12" s="5">
        <v>75800</v>
      </c>
      <c r="M12" s="5">
        <f t="shared" si="0"/>
        <v>88900</v>
      </c>
      <c r="N12" s="38">
        <v>1.45</v>
      </c>
      <c r="O12" s="38">
        <v>1.777100005596284</v>
      </c>
    </row>
    <row r="13" spans="1:15" s="1" customFormat="1">
      <c r="A13" s="1" t="s">
        <v>3573</v>
      </c>
      <c r="B13" s="1" t="s">
        <v>3610</v>
      </c>
      <c r="C13" s="1" t="s">
        <v>3611</v>
      </c>
      <c r="D13" s="1" t="s">
        <v>3583</v>
      </c>
      <c r="E13" s="2">
        <v>510</v>
      </c>
      <c r="F13" s="1" t="s">
        <v>3612</v>
      </c>
      <c r="G13" s="2" t="s">
        <v>18</v>
      </c>
      <c r="H13" s="1" t="s">
        <v>8868</v>
      </c>
      <c r="I13" s="3">
        <v>45244.423090277778</v>
      </c>
      <c r="J13" s="4">
        <v>160000</v>
      </c>
      <c r="K13" s="5">
        <v>22200</v>
      </c>
      <c r="L13" s="5">
        <v>109300</v>
      </c>
      <c r="M13" s="5">
        <f t="shared" si="0"/>
        <v>131500</v>
      </c>
      <c r="N13" s="38">
        <v>1.45</v>
      </c>
      <c r="O13" s="38">
        <v>1.777100005596284</v>
      </c>
    </row>
    <row r="14" spans="1:15" s="1" customFormat="1">
      <c r="A14" s="1" t="s">
        <v>3573</v>
      </c>
      <c r="B14" s="1" t="s">
        <v>3613</v>
      </c>
      <c r="C14" s="1" t="s">
        <v>3614</v>
      </c>
      <c r="D14" s="1" t="s">
        <v>3583</v>
      </c>
      <c r="E14" s="2">
        <v>510</v>
      </c>
      <c r="F14" s="1" t="s">
        <v>3615</v>
      </c>
      <c r="G14" s="2" t="s">
        <v>18</v>
      </c>
      <c r="H14" s="1" t="s">
        <v>8869</v>
      </c>
      <c r="I14" s="3">
        <v>45189.507696759261</v>
      </c>
      <c r="J14" s="4">
        <v>105500</v>
      </c>
      <c r="K14" s="5">
        <v>9100</v>
      </c>
      <c r="L14" s="5">
        <v>80700</v>
      </c>
      <c r="M14" s="5">
        <f t="shared" si="0"/>
        <v>89800</v>
      </c>
      <c r="N14" s="38">
        <v>1.45</v>
      </c>
      <c r="O14" s="38">
        <v>1.777100005596284</v>
      </c>
    </row>
    <row r="15" spans="1:15" s="1" customFormat="1">
      <c r="A15" s="1" t="s">
        <v>3573</v>
      </c>
      <c r="B15" s="1" t="s">
        <v>3616</v>
      </c>
      <c r="C15" s="1" t="s">
        <v>3617</v>
      </c>
      <c r="D15" s="1" t="s">
        <v>3583</v>
      </c>
      <c r="E15" s="2">
        <v>510</v>
      </c>
      <c r="F15" s="1" t="s">
        <v>3618</v>
      </c>
      <c r="G15" s="2" t="s">
        <v>18</v>
      </c>
      <c r="H15" s="1" t="s">
        <v>8870</v>
      </c>
      <c r="I15" s="3">
        <v>45195.397881944446</v>
      </c>
      <c r="J15" s="4">
        <v>175000</v>
      </c>
      <c r="K15" s="5">
        <v>31100</v>
      </c>
      <c r="L15" s="5">
        <v>118700</v>
      </c>
      <c r="M15" s="5">
        <f t="shared" si="0"/>
        <v>149800</v>
      </c>
      <c r="N15" s="38">
        <v>1.45</v>
      </c>
      <c r="O15" s="38">
        <v>1.777100005596284</v>
      </c>
    </row>
    <row r="16" spans="1:15" s="1" customFormat="1">
      <c r="A16" s="1" t="s">
        <v>3573</v>
      </c>
      <c r="B16" s="1" t="s">
        <v>3619</v>
      </c>
      <c r="C16" s="1" t="s">
        <v>3620</v>
      </c>
      <c r="D16" s="1" t="s">
        <v>3583</v>
      </c>
      <c r="E16" s="2">
        <v>510</v>
      </c>
      <c r="F16" s="1" t="s">
        <v>3621</v>
      </c>
      <c r="G16" s="2" t="s">
        <v>18</v>
      </c>
      <c r="H16" s="1" t="s">
        <v>8871</v>
      </c>
      <c r="I16" s="3">
        <v>45177.36519675926</v>
      </c>
      <c r="J16" s="4">
        <v>195000</v>
      </c>
      <c r="K16" s="5">
        <v>29700</v>
      </c>
      <c r="L16" s="5">
        <v>145600</v>
      </c>
      <c r="M16" s="5">
        <f t="shared" si="0"/>
        <v>175300</v>
      </c>
      <c r="N16" s="38">
        <v>1.45</v>
      </c>
      <c r="O16" s="38">
        <v>1.777100005596284</v>
      </c>
    </row>
    <row r="17" spans="1:19" s="1" customFormat="1">
      <c r="A17" s="1" t="s">
        <v>3573</v>
      </c>
      <c r="B17" s="1" t="s">
        <v>3622</v>
      </c>
      <c r="C17" s="1" t="s">
        <v>3623</v>
      </c>
      <c r="D17" s="1" t="s">
        <v>3583</v>
      </c>
      <c r="E17" s="2">
        <v>510</v>
      </c>
      <c r="F17" s="1" t="s">
        <v>3624</v>
      </c>
      <c r="G17" s="2" t="s">
        <v>18</v>
      </c>
      <c r="H17" s="1" t="s">
        <v>8872</v>
      </c>
      <c r="I17" s="3">
        <v>45107.470775462964</v>
      </c>
      <c r="J17" s="4">
        <v>137050</v>
      </c>
      <c r="K17" s="5">
        <v>29500</v>
      </c>
      <c r="L17" s="5">
        <v>94400</v>
      </c>
      <c r="M17" s="5">
        <f t="shared" si="0"/>
        <v>123900</v>
      </c>
      <c r="N17" s="38">
        <v>1.45</v>
      </c>
      <c r="O17" s="38">
        <v>1.777100005596284</v>
      </c>
    </row>
    <row r="18" spans="1:19" s="1" customFormat="1">
      <c r="A18" s="1" t="s">
        <v>3573</v>
      </c>
      <c r="B18" s="1" t="s">
        <v>3625</v>
      </c>
      <c r="C18" s="1" t="s">
        <v>3626</v>
      </c>
      <c r="D18" s="1" t="s">
        <v>3583</v>
      </c>
      <c r="E18" s="2">
        <v>510</v>
      </c>
      <c r="F18" s="1" t="s">
        <v>3627</v>
      </c>
      <c r="G18" s="2" t="s">
        <v>18</v>
      </c>
      <c r="H18" s="1" t="s">
        <v>8873</v>
      </c>
      <c r="I18" s="3">
        <v>44981.444849537038</v>
      </c>
      <c r="J18" s="4">
        <v>195000</v>
      </c>
      <c r="K18" s="5">
        <v>37600</v>
      </c>
      <c r="L18" s="5">
        <v>144900</v>
      </c>
      <c r="M18" s="5">
        <f t="shared" si="0"/>
        <v>182500</v>
      </c>
      <c r="N18" s="38">
        <v>1.45</v>
      </c>
      <c r="O18" s="38">
        <v>1.777100005596284</v>
      </c>
    </row>
    <row r="19" spans="1:19" s="1" customFormat="1">
      <c r="A19" s="1" t="s">
        <v>3573</v>
      </c>
      <c r="B19" s="1" t="s">
        <v>3628</v>
      </c>
      <c r="C19" s="1" t="s">
        <v>3629</v>
      </c>
      <c r="D19" s="1" t="s">
        <v>3583</v>
      </c>
      <c r="E19" s="2">
        <v>510</v>
      </c>
      <c r="F19" s="1" t="s">
        <v>3630</v>
      </c>
      <c r="G19" s="2" t="s">
        <v>18</v>
      </c>
      <c r="H19" s="1" t="s">
        <v>8874</v>
      </c>
      <c r="I19" s="3">
        <v>45252.346331018518</v>
      </c>
      <c r="J19" s="4">
        <v>150000</v>
      </c>
      <c r="K19" s="5">
        <v>14100</v>
      </c>
      <c r="L19" s="5">
        <v>139200</v>
      </c>
      <c r="M19" s="5">
        <f t="shared" si="0"/>
        <v>153300</v>
      </c>
      <c r="N19" s="38">
        <v>1.45</v>
      </c>
      <c r="O19" s="38">
        <v>1.777100005596284</v>
      </c>
    </row>
    <row r="20" spans="1:19" s="1" customFormat="1">
      <c r="A20" s="5" t="s">
        <v>3573</v>
      </c>
      <c r="B20" s="1" t="s">
        <v>3631</v>
      </c>
      <c r="C20" s="1" t="s">
        <v>3632</v>
      </c>
      <c r="D20" s="1" t="s">
        <v>3583</v>
      </c>
      <c r="E20" s="2">
        <v>511</v>
      </c>
      <c r="F20" s="1" t="s">
        <v>3633</v>
      </c>
      <c r="G20" s="2" t="s">
        <v>18</v>
      </c>
      <c r="H20" s="1" t="s">
        <v>8875</v>
      </c>
      <c r="I20" s="3">
        <v>45169.501759259256</v>
      </c>
      <c r="J20" s="4">
        <v>159400</v>
      </c>
      <c r="K20" s="5">
        <v>34700</v>
      </c>
      <c r="L20" s="5">
        <v>128900</v>
      </c>
      <c r="M20" s="5">
        <f t="shared" si="0"/>
        <v>163600</v>
      </c>
      <c r="N20" s="38">
        <v>1.45</v>
      </c>
      <c r="O20" s="38">
        <v>1.777100005596284</v>
      </c>
    </row>
    <row r="21" spans="1:19" s="1" customFormat="1">
      <c r="A21" s="1" t="s">
        <v>3573</v>
      </c>
      <c r="B21" s="1" t="s">
        <v>3634</v>
      </c>
      <c r="C21" s="1" t="s">
        <v>3635</v>
      </c>
      <c r="D21" s="1" t="s">
        <v>3583</v>
      </c>
      <c r="E21" s="2">
        <v>510</v>
      </c>
      <c r="F21" s="1" t="s">
        <v>3636</v>
      </c>
      <c r="G21" s="2" t="s">
        <v>18</v>
      </c>
      <c r="H21" s="1" t="s">
        <v>8876</v>
      </c>
      <c r="I21" s="3">
        <v>44946.364907407406</v>
      </c>
      <c r="J21" s="4">
        <v>157000</v>
      </c>
      <c r="K21" s="5">
        <v>25400</v>
      </c>
      <c r="L21" s="5">
        <v>139100</v>
      </c>
      <c r="M21" s="5">
        <f t="shared" si="0"/>
        <v>164500</v>
      </c>
      <c r="N21" s="38">
        <v>1.45</v>
      </c>
      <c r="O21" s="38">
        <v>1.777100005596284</v>
      </c>
    </row>
    <row r="22" spans="1:19" s="1" customFormat="1">
      <c r="A22" s="1" t="s">
        <v>3573</v>
      </c>
      <c r="B22" s="1" t="s">
        <v>3637</v>
      </c>
      <c r="C22" s="1" t="s">
        <v>3638</v>
      </c>
      <c r="D22" s="1" t="s">
        <v>3583</v>
      </c>
      <c r="E22" s="2">
        <v>510</v>
      </c>
      <c r="F22" s="1" t="s">
        <v>3639</v>
      </c>
      <c r="G22" s="2" t="s">
        <v>18</v>
      </c>
      <c r="H22" s="1" t="s">
        <v>10109</v>
      </c>
      <c r="I22" s="3">
        <v>45236.35361111111</v>
      </c>
      <c r="J22" s="4">
        <v>120000</v>
      </c>
      <c r="K22" s="5">
        <v>34800</v>
      </c>
      <c r="L22" s="5">
        <v>102100</v>
      </c>
      <c r="M22" s="5">
        <f t="shared" si="0"/>
        <v>136900</v>
      </c>
      <c r="N22" s="38">
        <v>1.45</v>
      </c>
      <c r="O22" s="38">
        <v>1.777100005596284</v>
      </c>
    </row>
    <row r="23" spans="1:19" s="1" customFormat="1">
      <c r="A23" s="1" t="s">
        <v>3573</v>
      </c>
      <c r="B23" s="1" t="s">
        <v>3640</v>
      </c>
      <c r="C23" s="1" t="s">
        <v>3641</v>
      </c>
      <c r="D23" s="1" t="s">
        <v>3642</v>
      </c>
      <c r="E23" s="2">
        <v>510</v>
      </c>
      <c r="F23" s="1" t="s">
        <v>3643</v>
      </c>
      <c r="G23" s="2" t="s">
        <v>18</v>
      </c>
      <c r="H23" s="1" t="s">
        <v>8877</v>
      </c>
      <c r="I23" s="3">
        <v>45098.473796296297</v>
      </c>
      <c r="J23" s="4">
        <v>205000</v>
      </c>
      <c r="K23" s="5">
        <v>20300</v>
      </c>
      <c r="L23" s="5">
        <v>102900</v>
      </c>
      <c r="M23" s="5">
        <f t="shared" si="0"/>
        <v>123200</v>
      </c>
      <c r="N23" s="38">
        <v>1.25</v>
      </c>
      <c r="O23" s="38">
        <v>1.25</v>
      </c>
    </row>
    <row r="24" spans="1:19" s="1" customFormat="1">
      <c r="A24" s="1" t="s">
        <v>3573</v>
      </c>
      <c r="B24" s="1" t="s">
        <v>3644</v>
      </c>
      <c r="C24" s="1" t="s">
        <v>3645</v>
      </c>
      <c r="D24" s="1" t="s">
        <v>3642</v>
      </c>
      <c r="E24" s="2">
        <v>510</v>
      </c>
      <c r="F24" s="1" t="s">
        <v>3646</v>
      </c>
      <c r="G24" s="2" t="s">
        <v>18</v>
      </c>
      <c r="H24" s="1" t="s">
        <v>8878</v>
      </c>
      <c r="I24" s="3">
        <v>45187.362581018519</v>
      </c>
      <c r="J24" s="4">
        <v>180000</v>
      </c>
      <c r="K24" s="5">
        <v>21700</v>
      </c>
      <c r="L24" s="5">
        <v>86700</v>
      </c>
      <c r="M24" s="5">
        <f t="shared" si="0"/>
        <v>108400</v>
      </c>
      <c r="N24" s="38">
        <v>1.25</v>
      </c>
      <c r="O24" s="38">
        <v>1.25</v>
      </c>
    </row>
    <row r="25" spans="1:19" s="1" customFormat="1">
      <c r="A25" s="1" t="s">
        <v>3573</v>
      </c>
      <c r="B25" s="1" t="s">
        <v>3647</v>
      </c>
      <c r="C25" s="1" t="s">
        <v>3648</v>
      </c>
      <c r="D25" s="1" t="s">
        <v>3642</v>
      </c>
      <c r="E25" s="2">
        <v>510</v>
      </c>
      <c r="F25" s="1" t="s">
        <v>3649</v>
      </c>
      <c r="G25" s="2" t="s">
        <v>18</v>
      </c>
      <c r="H25" s="1" t="s">
        <v>8879</v>
      </c>
      <c r="I25" s="3">
        <v>45127.512361111112</v>
      </c>
      <c r="J25" s="4">
        <v>175000</v>
      </c>
      <c r="K25" s="5">
        <v>20300</v>
      </c>
      <c r="L25" s="5">
        <v>100400</v>
      </c>
      <c r="M25" s="5">
        <f t="shared" si="0"/>
        <v>120700</v>
      </c>
      <c r="N25" s="38">
        <v>1.25</v>
      </c>
      <c r="O25" s="38">
        <v>1.25</v>
      </c>
    </row>
    <row r="26" spans="1:19" s="1" customFormat="1">
      <c r="A26" s="1" t="s">
        <v>3573</v>
      </c>
      <c r="B26" s="1" t="s">
        <v>3650</v>
      </c>
      <c r="C26" s="1" t="s">
        <v>3651</v>
      </c>
      <c r="D26" s="1" t="s">
        <v>3642</v>
      </c>
      <c r="E26" s="2">
        <v>510</v>
      </c>
      <c r="F26" s="1" t="s">
        <v>3652</v>
      </c>
      <c r="G26" s="2" t="s">
        <v>18</v>
      </c>
      <c r="H26" s="1" t="s">
        <v>8880</v>
      </c>
      <c r="I26" s="3">
        <v>45068.657152777778</v>
      </c>
      <c r="J26" s="4">
        <v>158500</v>
      </c>
      <c r="K26" s="5">
        <v>24600</v>
      </c>
      <c r="L26" s="5">
        <v>107700</v>
      </c>
      <c r="M26" s="5">
        <f t="shared" si="0"/>
        <v>132300</v>
      </c>
      <c r="N26" s="38">
        <v>1.25</v>
      </c>
      <c r="O26" s="38">
        <v>1.25</v>
      </c>
    </row>
    <row r="27" spans="1:19" s="1" customFormat="1">
      <c r="A27" s="1" t="s">
        <v>3573</v>
      </c>
      <c r="B27" s="1" t="s">
        <v>3653</v>
      </c>
      <c r="C27" s="1" t="s">
        <v>3654</v>
      </c>
      <c r="D27" s="1" t="s">
        <v>3655</v>
      </c>
      <c r="E27" s="2">
        <v>510</v>
      </c>
      <c r="F27" s="1" t="s">
        <v>3656</v>
      </c>
      <c r="G27" s="2" t="s">
        <v>18</v>
      </c>
      <c r="H27" s="1" t="s">
        <v>8881</v>
      </c>
      <c r="I27" s="3">
        <v>45169.43613425926</v>
      </c>
      <c r="J27" s="4">
        <v>323900</v>
      </c>
      <c r="K27" s="5">
        <v>47700</v>
      </c>
      <c r="L27" s="5">
        <v>211100</v>
      </c>
      <c r="M27" s="5">
        <f t="shared" si="0"/>
        <v>258800</v>
      </c>
      <c r="N27" s="38">
        <v>1.44</v>
      </c>
      <c r="O27" s="38">
        <v>1.72</v>
      </c>
    </row>
    <row r="28" spans="1:19" s="1" customFormat="1">
      <c r="A28" s="1" t="s">
        <v>3573</v>
      </c>
      <c r="B28" s="1" t="s">
        <v>3657</v>
      </c>
      <c r="C28" s="1" t="s">
        <v>3658</v>
      </c>
      <c r="D28" s="1" t="s">
        <v>3655</v>
      </c>
      <c r="E28" s="2">
        <v>510</v>
      </c>
      <c r="F28" s="1" t="s">
        <v>3659</v>
      </c>
      <c r="G28" s="2" t="s">
        <v>18</v>
      </c>
      <c r="H28" s="1" t="s">
        <v>8882</v>
      </c>
      <c r="I28" s="3">
        <v>45168.418622685182</v>
      </c>
      <c r="J28" s="4">
        <v>304900</v>
      </c>
      <c r="K28" s="5">
        <v>42100</v>
      </c>
      <c r="L28" s="5">
        <v>190200</v>
      </c>
      <c r="M28" s="5">
        <f t="shared" si="0"/>
        <v>232300</v>
      </c>
      <c r="N28" s="38">
        <v>1.44</v>
      </c>
      <c r="O28" s="38">
        <v>1.72</v>
      </c>
    </row>
    <row r="29" spans="1:19" s="8" customFormat="1" ht="15.75">
      <c r="A29" s="1" t="s">
        <v>3573</v>
      </c>
      <c r="B29" s="1" t="s">
        <v>3660</v>
      </c>
      <c r="C29" s="1" t="s">
        <v>3661</v>
      </c>
      <c r="D29" s="1" t="s">
        <v>3655</v>
      </c>
      <c r="E29" s="2">
        <v>510</v>
      </c>
      <c r="F29" s="1" t="s">
        <v>3662</v>
      </c>
      <c r="G29" s="2" t="s">
        <v>18</v>
      </c>
      <c r="H29" s="1" t="s">
        <v>8883</v>
      </c>
      <c r="I29" s="3">
        <v>45055.666076388887</v>
      </c>
      <c r="J29" s="4">
        <v>309900</v>
      </c>
      <c r="K29" s="5">
        <v>41500</v>
      </c>
      <c r="L29" s="5">
        <v>214600</v>
      </c>
      <c r="M29" s="5">
        <f t="shared" si="0"/>
        <v>256100</v>
      </c>
      <c r="N29" s="38">
        <v>1.44</v>
      </c>
      <c r="O29" s="38">
        <v>1.72</v>
      </c>
      <c r="P29" s="1"/>
      <c r="Q29" s="1"/>
      <c r="R29" s="1"/>
      <c r="S29" s="1"/>
    </row>
    <row r="30" spans="1:19" s="1" customFormat="1">
      <c r="A30" s="1" t="s">
        <v>3573</v>
      </c>
      <c r="B30" s="1" t="s">
        <v>3663</v>
      </c>
      <c r="C30" s="1" t="s">
        <v>3664</v>
      </c>
      <c r="D30" s="1" t="s">
        <v>3655</v>
      </c>
      <c r="E30" s="2">
        <v>510</v>
      </c>
      <c r="F30" s="1" t="s">
        <v>3665</v>
      </c>
      <c r="G30" s="2" t="s">
        <v>18</v>
      </c>
      <c r="H30" s="1" t="s">
        <v>8884</v>
      </c>
      <c r="I30" s="3">
        <v>45049.655347222222</v>
      </c>
      <c r="J30" s="4">
        <v>303900</v>
      </c>
      <c r="K30" s="5">
        <v>42700</v>
      </c>
      <c r="L30" s="5">
        <v>192500</v>
      </c>
      <c r="M30" s="5">
        <f t="shared" si="0"/>
        <v>235200</v>
      </c>
      <c r="N30" s="38">
        <v>1.44</v>
      </c>
      <c r="O30" s="38">
        <v>1.72</v>
      </c>
    </row>
    <row r="31" spans="1:19" s="1" customFormat="1">
      <c r="A31" s="1" t="s">
        <v>3573</v>
      </c>
      <c r="B31" s="1" t="s">
        <v>3666</v>
      </c>
      <c r="C31" s="1" t="s">
        <v>3667</v>
      </c>
      <c r="D31" s="1" t="s">
        <v>3655</v>
      </c>
      <c r="E31" s="2">
        <v>510</v>
      </c>
      <c r="F31" s="1" t="s">
        <v>3668</v>
      </c>
      <c r="G31" s="2" t="s">
        <v>18</v>
      </c>
      <c r="H31" s="1" t="s">
        <v>8885</v>
      </c>
      <c r="I31" s="3">
        <v>45042.404618055552</v>
      </c>
      <c r="J31" s="4">
        <v>314900</v>
      </c>
      <c r="K31" s="5">
        <v>44500</v>
      </c>
      <c r="L31" s="5">
        <v>222700</v>
      </c>
      <c r="M31" s="5">
        <f t="shared" si="0"/>
        <v>267200</v>
      </c>
      <c r="N31" s="38">
        <v>1.44</v>
      </c>
      <c r="O31" s="38">
        <v>1.72</v>
      </c>
    </row>
    <row r="32" spans="1:19" s="1" customFormat="1">
      <c r="A32" s="1" t="s">
        <v>3573</v>
      </c>
      <c r="B32" s="1" t="s">
        <v>3669</v>
      </c>
      <c r="C32" s="1" t="s">
        <v>3670</v>
      </c>
      <c r="D32" s="1" t="s">
        <v>3655</v>
      </c>
      <c r="E32" s="2">
        <v>510</v>
      </c>
      <c r="F32" s="1" t="s">
        <v>3671</v>
      </c>
      <c r="G32" s="2" t="s">
        <v>18</v>
      </c>
      <c r="H32" s="1" t="s">
        <v>8886</v>
      </c>
      <c r="I32" s="3">
        <v>45120.674097222225</v>
      </c>
      <c r="J32" s="4">
        <v>279900</v>
      </c>
      <c r="K32" s="5">
        <v>42400</v>
      </c>
      <c r="L32" s="5">
        <v>205600</v>
      </c>
      <c r="M32" s="5">
        <f t="shared" si="0"/>
        <v>248000</v>
      </c>
      <c r="N32" s="38">
        <v>1.44</v>
      </c>
      <c r="O32" s="38">
        <v>1.72</v>
      </c>
    </row>
    <row r="33" spans="1:15" s="1" customFormat="1">
      <c r="A33" s="1" t="s">
        <v>3573</v>
      </c>
      <c r="B33" s="1" t="s">
        <v>3672</v>
      </c>
      <c r="C33" s="1" t="s">
        <v>3673</v>
      </c>
      <c r="D33" s="1" t="s">
        <v>3655</v>
      </c>
      <c r="E33" s="2">
        <v>510</v>
      </c>
      <c r="F33" s="1" t="s">
        <v>3674</v>
      </c>
      <c r="G33" s="2" t="s">
        <v>18</v>
      </c>
      <c r="H33" s="1" t="s">
        <v>8887</v>
      </c>
      <c r="I33" s="3">
        <v>44973.47383101852</v>
      </c>
      <c r="J33" s="4">
        <v>265000</v>
      </c>
      <c r="K33" s="5">
        <v>50500</v>
      </c>
      <c r="L33" s="5">
        <v>201100</v>
      </c>
      <c r="M33" s="5">
        <f t="shared" si="0"/>
        <v>251600</v>
      </c>
      <c r="N33" s="38">
        <v>1.44</v>
      </c>
      <c r="O33" s="38">
        <v>1.72</v>
      </c>
    </row>
    <row r="34" spans="1:15" s="1" customFormat="1">
      <c r="A34" s="1" t="s">
        <v>3573</v>
      </c>
      <c r="B34" s="1" t="s">
        <v>3675</v>
      </c>
      <c r="C34" s="1" t="s">
        <v>3676</v>
      </c>
      <c r="D34" s="1" t="s">
        <v>3655</v>
      </c>
      <c r="E34" s="2">
        <v>510</v>
      </c>
      <c r="F34" s="1" t="s">
        <v>3677</v>
      </c>
      <c r="G34" s="2" t="s">
        <v>18</v>
      </c>
      <c r="H34" s="1" t="s">
        <v>8888</v>
      </c>
      <c r="I34" s="3">
        <v>45236.614189814813</v>
      </c>
      <c r="J34" s="4">
        <v>285000</v>
      </c>
      <c r="K34" s="5">
        <v>76700</v>
      </c>
      <c r="L34" s="5">
        <v>205500</v>
      </c>
      <c r="M34" s="5">
        <f t="shared" si="0"/>
        <v>282200</v>
      </c>
      <c r="N34" s="38">
        <v>1.44</v>
      </c>
      <c r="O34" s="38">
        <v>1.72</v>
      </c>
    </row>
  </sheetData>
  <conditionalFormatting sqref="B1">
    <cfRule type="duplicateValues" dxfId="187" priority="2"/>
    <cfRule type="duplicateValues" dxfId="186" priority="3"/>
    <cfRule type="duplicateValues" dxfId="185" priority="4"/>
    <cfRule type="duplicateValues" dxfId="184" priority="5"/>
    <cfRule type="duplicateValues" dxfId="183" priority="6"/>
    <cfRule type="duplicateValues" dxfId="182" priority="7"/>
    <cfRule type="duplicateValues" dxfId="181" priority="8"/>
  </conditionalFormatting>
  <conditionalFormatting sqref="B2:B17 B19:B34">
    <cfRule type="duplicateValues" dxfId="180" priority="18"/>
    <cfRule type="duplicateValues" dxfId="179" priority="19"/>
    <cfRule type="duplicateValues" dxfId="178" priority="20"/>
    <cfRule type="duplicateValues" dxfId="177" priority="21"/>
  </conditionalFormatting>
  <conditionalFormatting sqref="B2:B34">
    <cfRule type="duplicateValues" dxfId="176" priority="15"/>
    <cfRule type="duplicateValues" dxfId="175" priority="16"/>
    <cfRule type="duplicateValues" dxfId="174" priority="17"/>
  </conditionalFormatting>
  <conditionalFormatting sqref="E1:E17">
    <cfRule type="cellIs" dxfId="173" priority="1" operator="between">
      <formula>520</formula>
      <formula>530</formula>
    </cfRule>
  </conditionalFormatting>
  <conditionalFormatting sqref="E19:E34">
    <cfRule type="cellIs" dxfId="172" priority="14" operator="between">
      <formula>520</formula>
      <formula>530</formula>
    </cfRule>
  </conditionalFormatting>
  <conditionalFormatting sqref="H1">
    <cfRule type="duplicateValues" dxfId="171" priority="9"/>
    <cfRule type="duplicateValues" dxfId="170" priority="10"/>
    <cfRule type="duplicateValues" dxfId="169" priority="11"/>
    <cfRule type="duplicateValues" dxfId="168" priority="12"/>
  </conditionalFormatting>
  <conditionalFormatting sqref="H2:H34">
    <cfRule type="duplicateValues" dxfId="167" priority="13"/>
  </conditionalFormatting>
  <pageMargins left="0.17" right="0.17" top="0.31" bottom="0.17" header="0.17" footer="0.17"/>
  <pageSetup scale="59" fitToHeight="0" orientation="landscape" r:id="rId1"/>
  <headerFooter>
    <oddFooter>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2FB68-3898-4C66-98BE-6616367F8A1F}">
  <sheetPr>
    <pageSetUpPr fitToPage="1"/>
  </sheetPr>
  <dimension ref="A1:O11"/>
  <sheetViews>
    <sheetView tabSelected="1" zoomScaleNormal="100" workbookViewId="0">
      <pane ySplit="1" topLeftCell="A2" activePane="bottomLeft" state="frozen"/>
      <selection activeCell="A2" sqref="A2"/>
      <selection pane="bottomLeft" activeCell="A2" sqref="A2"/>
    </sheetView>
  </sheetViews>
  <sheetFormatPr defaultRowHeight="15"/>
  <cols>
    <col min="1" max="1" width="20.7109375" customWidth="1"/>
    <col min="2" max="2" width="25.7109375" customWidth="1"/>
    <col min="3" max="3" width="18.7109375" customWidth="1"/>
    <col min="4" max="4" width="15.7109375" customWidth="1"/>
    <col min="5" max="5" width="10.7109375" customWidth="1"/>
    <col min="6" max="6" width="26.7109375" customWidth="1"/>
    <col min="7" max="7" width="8.7109375" customWidth="1"/>
    <col min="8" max="8" width="18.7109375" customWidth="1"/>
    <col min="9" max="9" width="10.7109375" customWidth="1"/>
    <col min="10" max="13" width="12.7109375" customWidth="1"/>
    <col min="14" max="14" width="9.7109375" customWidth="1"/>
    <col min="15" max="15" width="10.7109375" customWidth="1"/>
  </cols>
  <sheetData>
    <row r="1" spans="1:15" s="42" customFormat="1" ht="42.75" customHeight="1">
      <c r="A1" s="42" t="s">
        <v>1</v>
      </c>
      <c r="B1" s="42" t="s">
        <v>2</v>
      </c>
      <c r="C1" s="42" t="s">
        <v>3</v>
      </c>
      <c r="D1" s="42" t="s">
        <v>4</v>
      </c>
      <c r="E1" s="39" t="s">
        <v>5</v>
      </c>
      <c r="F1" s="42" t="s">
        <v>6</v>
      </c>
      <c r="G1" s="39" t="s">
        <v>7</v>
      </c>
      <c r="H1" s="42" t="s">
        <v>0</v>
      </c>
      <c r="I1" s="43" t="s">
        <v>8</v>
      </c>
      <c r="J1" s="44" t="s">
        <v>9</v>
      </c>
      <c r="K1" s="45" t="s">
        <v>10</v>
      </c>
      <c r="L1" s="45" t="s">
        <v>11</v>
      </c>
      <c r="M1" s="40" t="s">
        <v>12</v>
      </c>
      <c r="N1" s="41" t="s">
        <v>10131</v>
      </c>
      <c r="O1" s="41" t="s">
        <v>10132</v>
      </c>
    </row>
    <row r="2" spans="1:15" s="1" customFormat="1">
      <c r="A2" s="1" t="s">
        <v>3678</v>
      </c>
      <c r="B2" s="1" t="s">
        <v>3679</v>
      </c>
      <c r="C2" s="1" t="s">
        <v>3680</v>
      </c>
      <c r="D2" s="1" t="s">
        <v>3681</v>
      </c>
      <c r="E2" s="2">
        <v>510</v>
      </c>
      <c r="F2" s="1" t="s">
        <v>3682</v>
      </c>
      <c r="G2" s="2" t="s">
        <v>18</v>
      </c>
      <c r="H2" s="1" t="s">
        <v>8889</v>
      </c>
      <c r="I2" s="3">
        <v>45218.34746527778</v>
      </c>
      <c r="J2" s="4">
        <v>105100</v>
      </c>
      <c r="K2" s="5">
        <v>13600</v>
      </c>
      <c r="L2" s="5">
        <v>44600</v>
      </c>
      <c r="M2" s="5">
        <f t="shared" ref="M2:M11" si="0">SUM(K2:L2)</f>
        <v>58200</v>
      </c>
      <c r="N2" s="38">
        <v>1.28</v>
      </c>
      <c r="O2" s="38">
        <v>1.6347381864623245</v>
      </c>
    </row>
    <row r="3" spans="1:15" s="1" customFormat="1">
      <c r="A3" s="1" t="s">
        <v>3678</v>
      </c>
      <c r="B3" s="1" t="s">
        <v>3683</v>
      </c>
      <c r="C3" s="1" t="s">
        <v>3684</v>
      </c>
      <c r="D3" s="1" t="s">
        <v>3681</v>
      </c>
      <c r="E3" s="2">
        <v>511</v>
      </c>
      <c r="F3" s="1" t="s">
        <v>3685</v>
      </c>
      <c r="G3" s="2" t="s">
        <v>18</v>
      </c>
      <c r="H3" s="1" t="s">
        <v>8890</v>
      </c>
      <c r="I3" s="3">
        <v>44977.585358796299</v>
      </c>
      <c r="J3" s="4">
        <v>173000</v>
      </c>
      <c r="K3" s="5">
        <v>29800</v>
      </c>
      <c r="L3" s="5">
        <v>102300</v>
      </c>
      <c r="M3" s="5">
        <f t="shared" si="0"/>
        <v>132100</v>
      </c>
      <c r="N3" s="38">
        <v>1.28</v>
      </c>
      <c r="O3" s="38">
        <v>1.6347381864623245</v>
      </c>
    </row>
    <row r="4" spans="1:15" s="1" customFormat="1">
      <c r="A4" s="1" t="s">
        <v>3678</v>
      </c>
      <c r="B4" s="1" t="s">
        <v>3686</v>
      </c>
      <c r="C4" s="1" t="s">
        <v>3687</v>
      </c>
      <c r="D4" s="1" t="s">
        <v>3681</v>
      </c>
      <c r="E4" s="2">
        <v>510</v>
      </c>
      <c r="F4" s="1" t="s">
        <v>3688</v>
      </c>
      <c r="G4" s="2" t="s">
        <v>18</v>
      </c>
      <c r="H4" s="1" t="s">
        <v>8891</v>
      </c>
      <c r="I4" s="3">
        <v>45230.361655092594</v>
      </c>
      <c r="J4" s="4">
        <v>780000</v>
      </c>
      <c r="K4" s="5">
        <v>220600</v>
      </c>
      <c r="L4" s="5">
        <v>416700</v>
      </c>
      <c r="M4" s="5">
        <f t="shared" si="0"/>
        <v>637300</v>
      </c>
      <c r="N4" s="38">
        <v>1.28</v>
      </c>
      <c r="O4" s="38">
        <v>1.6347381864623245</v>
      </c>
    </row>
    <row r="5" spans="1:15" s="1" customFormat="1">
      <c r="A5" s="1" t="s">
        <v>3678</v>
      </c>
      <c r="B5" s="1" t="s">
        <v>3689</v>
      </c>
      <c r="C5" s="1" t="s">
        <v>3690</v>
      </c>
      <c r="D5" s="1" t="s">
        <v>3691</v>
      </c>
      <c r="E5" s="2">
        <v>512</v>
      </c>
      <c r="F5" s="1" t="s">
        <v>3692</v>
      </c>
      <c r="G5" s="2" t="s">
        <v>18</v>
      </c>
      <c r="H5" s="1" t="s">
        <v>8892</v>
      </c>
      <c r="I5" s="3">
        <v>45118.359317129631</v>
      </c>
      <c r="J5" s="4">
        <v>426500</v>
      </c>
      <c r="K5" s="5">
        <v>99800</v>
      </c>
      <c r="L5" s="5">
        <v>195000</v>
      </c>
      <c r="M5" s="5">
        <f t="shared" si="0"/>
        <v>294800</v>
      </c>
      <c r="N5" s="38">
        <v>1.89</v>
      </c>
      <c r="O5" s="38">
        <v>2.4374061091637453</v>
      </c>
    </row>
    <row r="6" spans="1:15" s="1" customFormat="1">
      <c r="A6" s="1" t="s">
        <v>3678</v>
      </c>
      <c r="B6" s="1" t="s">
        <v>3693</v>
      </c>
      <c r="C6" s="1" t="s">
        <v>3694</v>
      </c>
      <c r="D6" s="1" t="s">
        <v>3691</v>
      </c>
      <c r="E6" s="2">
        <v>510</v>
      </c>
      <c r="F6" s="1" t="s">
        <v>3695</v>
      </c>
      <c r="G6" s="2" t="s">
        <v>18</v>
      </c>
      <c r="H6" s="1" t="s">
        <v>8893</v>
      </c>
      <c r="I6" s="3">
        <v>45252.676481481481</v>
      </c>
      <c r="J6" s="4">
        <v>495000</v>
      </c>
      <c r="K6" s="5">
        <v>78500</v>
      </c>
      <c r="L6" s="5">
        <v>289100</v>
      </c>
      <c r="M6" s="5">
        <f t="shared" si="0"/>
        <v>367600</v>
      </c>
      <c r="N6" s="38">
        <v>1.89</v>
      </c>
      <c r="O6" s="38">
        <v>2.4374061091637453</v>
      </c>
    </row>
    <row r="7" spans="1:15" s="1" customFormat="1">
      <c r="A7" s="1" t="s">
        <v>3678</v>
      </c>
      <c r="B7" s="1" t="s">
        <v>3696</v>
      </c>
      <c r="C7" s="1" t="s">
        <v>3697</v>
      </c>
      <c r="D7" s="1" t="s">
        <v>3691</v>
      </c>
      <c r="E7" s="2">
        <v>511</v>
      </c>
      <c r="F7" s="1" t="s">
        <v>3698</v>
      </c>
      <c r="G7" s="2" t="s">
        <v>18</v>
      </c>
      <c r="H7" s="1" t="s">
        <v>8894</v>
      </c>
      <c r="I7" s="3">
        <v>45117.640902777777</v>
      </c>
      <c r="J7" s="4">
        <v>413000</v>
      </c>
      <c r="K7" s="5">
        <v>70100</v>
      </c>
      <c r="L7" s="5">
        <v>247300</v>
      </c>
      <c r="M7" s="5">
        <f t="shared" si="0"/>
        <v>317400</v>
      </c>
      <c r="N7" s="38">
        <v>1.89</v>
      </c>
      <c r="O7" s="38">
        <v>2.4374061091637453</v>
      </c>
    </row>
    <row r="8" spans="1:15" s="1" customFormat="1">
      <c r="A8" s="1" t="s">
        <v>3678</v>
      </c>
      <c r="B8" s="1" t="s">
        <v>3699</v>
      </c>
      <c r="C8" s="1" t="s">
        <v>3700</v>
      </c>
      <c r="D8" s="1" t="s">
        <v>3691</v>
      </c>
      <c r="E8" s="2">
        <v>510</v>
      </c>
      <c r="F8" s="1" t="s">
        <v>3701</v>
      </c>
      <c r="G8" s="2" t="s">
        <v>18</v>
      </c>
      <c r="H8" s="1" t="s">
        <v>8895</v>
      </c>
      <c r="I8" s="3">
        <v>45106.463703703703</v>
      </c>
      <c r="J8" s="4">
        <v>275000</v>
      </c>
      <c r="K8" s="5">
        <v>49300</v>
      </c>
      <c r="L8" s="5">
        <v>166900</v>
      </c>
      <c r="M8" s="5">
        <f t="shared" si="0"/>
        <v>216200</v>
      </c>
      <c r="N8" s="38">
        <v>1.89</v>
      </c>
      <c r="O8" s="38">
        <v>2.4374061091637453</v>
      </c>
    </row>
    <row r="9" spans="1:15" s="1" customFormat="1">
      <c r="A9" s="1" t="s">
        <v>3678</v>
      </c>
      <c r="B9" s="1" t="s">
        <v>3702</v>
      </c>
      <c r="C9" s="1" t="s">
        <v>3703</v>
      </c>
      <c r="D9" s="1" t="s">
        <v>3691</v>
      </c>
      <c r="E9" s="2">
        <v>510</v>
      </c>
      <c r="F9" s="1" t="s">
        <v>3704</v>
      </c>
      <c r="G9" s="2" t="s">
        <v>18</v>
      </c>
      <c r="H9" s="1" t="s">
        <v>8896</v>
      </c>
      <c r="I9" s="3">
        <v>45093.44630787037</v>
      </c>
      <c r="J9" s="4">
        <v>221900</v>
      </c>
      <c r="K9" s="5">
        <v>46700</v>
      </c>
      <c r="L9" s="5">
        <v>147000</v>
      </c>
      <c r="M9" s="5">
        <f t="shared" si="0"/>
        <v>193700</v>
      </c>
      <c r="N9" s="38">
        <v>1.89</v>
      </c>
      <c r="O9" s="38">
        <v>2.4374061091637453</v>
      </c>
    </row>
    <row r="10" spans="1:15" s="1" customFormat="1">
      <c r="A10" s="1" t="s">
        <v>3678</v>
      </c>
      <c r="B10" s="1" t="s">
        <v>3705</v>
      </c>
      <c r="C10" s="1" t="s">
        <v>3706</v>
      </c>
      <c r="D10" s="1" t="s">
        <v>3691</v>
      </c>
      <c r="E10" s="2">
        <v>510</v>
      </c>
      <c r="F10" s="1" t="s">
        <v>3707</v>
      </c>
      <c r="G10" s="2" t="s">
        <v>18</v>
      </c>
      <c r="H10" s="1" t="s">
        <v>8897</v>
      </c>
      <c r="I10" s="3">
        <v>45148.659814814811</v>
      </c>
      <c r="J10" s="4">
        <v>217000</v>
      </c>
      <c r="K10" s="5">
        <v>41100</v>
      </c>
      <c r="L10" s="5">
        <v>176000</v>
      </c>
      <c r="M10" s="5">
        <f t="shared" si="0"/>
        <v>217100</v>
      </c>
      <c r="N10" s="38">
        <v>1.89</v>
      </c>
      <c r="O10" s="38">
        <v>2.4374061091637453</v>
      </c>
    </row>
    <row r="11" spans="1:15" s="1" customFormat="1">
      <c r="A11" s="1" t="s">
        <v>3678</v>
      </c>
      <c r="B11" s="1" t="s">
        <v>3708</v>
      </c>
      <c r="C11" s="1" t="s">
        <v>3709</v>
      </c>
      <c r="D11" s="1" t="s">
        <v>3691</v>
      </c>
      <c r="E11" s="2">
        <v>511</v>
      </c>
      <c r="F11" s="1" t="s">
        <v>3710</v>
      </c>
      <c r="G11" s="2" t="s">
        <v>18</v>
      </c>
      <c r="H11" s="1" t="s">
        <v>10110</v>
      </c>
      <c r="I11" s="3">
        <v>45233.334976851853</v>
      </c>
      <c r="J11" s="4">
        <v>220000</v>
      </c>
      <c r="K11" s="5">
        <v>59400</v>
      </c>
      <c r="L11" s="5">
        <v>181200</v>
      </c>
      <c r="M11" s="5">
        <f t="shared" si="0"/>
        <v>240600</v>
      </c>
      <c r="N11" s="38">
        <v>1.89</v>
      </c>
      <c r="O11" s="38">
        <v>2.4374061091637453</v>
      </c>
    </row>
  </sheetData>
  <conditionalFormatting sqref="B1">
    <cfRule type="duplicateValues" dxfId="166" priority="2"/>
    <cfRule type="duplicateValues" dxfId="165" priority="3"/>
    <cfRule type="duplicateValues" dxfId="164" priority="4"/>
    <cfRule type="duplicateValues" dxfId="163" priority="5"/>
    <cfRule type="duplicateValues" dxfId="162" priority="6"/>
    <cfRule type="duplicateValues" dxfId="161" priority="7"/>
    <cfRule type="duplicateValues" dxfId="160" priority="8"/>
  </conditionalFormatting>
  <conditionalFormatting sqref="B2:B11">
    <cfRule type="duplicateValues" dxfId="159" priority="15"/>
    <cfRule type="duplicateValues" dxfId="158" priority="16"/>
    <cfRule type="duplicateValues" dxfId="157" priority="17"/>
    <cfRule type="duplicateValues" dxfId="156" priority="18"/>
    <cfRule type="duplicateValues" dxfId="155" priority="19"/>
    <cfRule type="duplicateValues" dxfId="154" priority="20"/>
    <cfRule type="duplicateValues" dxfId="153" priority="21"/>
  </conditionalFormatting>
  <conditionalFormatting sqref="E1:E11">
    <cfRule type="cellIs" dxfId="152" priority="1" operator="between">
      <formula>520</formula>
      <formula>530</formula>
    </cfRule>
  </conditionalFormatting>
  <conditionalFormatting sqref="H1">
    <cfRule type="duplicateValues" dxfId="151" priority="9"/>
    <cfRule type="duplicateValues" dxfId="150" priority="10"/>
    <cfRule type="duplicateValues" dxfId="149" priority="11"/>
    <cfRule type="duplicateValues" dxfId="148" priority="12"/>
  </conditionalFormatting>
  <conditionalFormatting sqref="H2:H11">
    <cfRule type="duplicateValues" dxfId="147" priority="13"/>
  </conditionalFormatting>
  <pageMargins left="0.17" right="0.17" top="0.31" bottom="0.17" header="0.17" footer="0.17"/>
  <pageSetup scale="59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16</vt:i4>
      </vt:variant>
    </vt:vector>
  </HeadingPairs>
  <TitlesOfParts>
    <vt:vector size="32" baseType="lpstr">
      <vt:lpstr>Master</vt:lpstr>
      <vt:lpstr>Centre Twp</vt:lpstr>
      <vt:lpstr>Clay Twp</vt:lpstr>
      <vt:lpstr>German Twp</vt:lpstr>
      <vt:lpstr>Green Twp</vt:lpstr>
      <vt:lpstr>Harris Twp</vt:lpstr>
      <vt:lpstr>Liberty Twp</vt:lpstr>
      <vt:lpstr>Lincoln Twp</vt:lpstr>
      <vt:lpstr>Madison Twp</vt:lpstr>
      <vt:lpstr>Olive Twp</vt:lpstr>
      <vt:lpstr>Penn Twp</vt:lpstr>
      <vt:lpstr>Portage Twp</vt:lpstr>
      <vt:lpstr>Union Twp</vt:lpstr>
      <vt:lpstr>Warren Twp</vt:lpstr>
      <vt:lpstr>All Res Vac</vt:lpstr>
      <vt:lpstr>All C &amp; I</vt:lpstr>
      <vt:lpstr>'All C &amp; I'!Print_Titles</vt:lpstr>
      <vt:lpstr>'All Res Vac'!Print_Titles</vt:lpstr>
      <vt:lpstr>'Centre Twp'!Print_Titles</vt:lpstr>
      <vt:lpstr>'Clay Twp'!Print_Titles</vt:lpstr>
      <vt:lpstr>'German Twp'!Print_Titles</vt:lpstr>
      <vt:lpstr>'Green Twp'!Print_Titles</vt:lpstr>
      <vt:lpstr>'Harris Twp'!Print_Titles</vt:lpstr>
      <vt:lpstr>'Liberty Twp'!Print_Titles</vt:lpstr>
      <vt:lpstr>'Lincoln Twp'!Print_Titles</vt:lpstr>
      <vt:lpstr>'Madison Twp'!Print_Titles</vt:lpstr>
      <vt:lpstr>Master!Print_Titles</vt:lpstr>
      <vt:lpstr>'Olive Twp'!Print_Titles</vt:lpstr>
      <vt:lpstr>'Penn Twp'!Print_Titles</vt:lpstr>
      <vt:lpstr>'Portage Twp'!Print_Titles</vt:lpstr>
      <vt:lpstr>'Union Twp'!Print_Titles</vt:lpstr>
      <vt:lpstr>'Warren Twp'!Print_Titles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Arcelia Dorado</dc:creator>
  <cp:lastModifiedBy>William R Broecker</cp:lastModifiedBy>
  <cp:lastPrinted>2024-04-22T17:27:44Z</cp:lastPrinted>
  <dcterms:created xsi:type="dcterms:W3CDTF">2024-03-01T13:57:39Z</dcterms:created>
  <dcterms:modified xsi:type="dcterms:W3CDTF">2024-04-22T17:27:51Z</dcterms:modified>
</cp:coreProperties>
</file>